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go/game/LineGame/BaliDance/parsheet/"/>
    </mc:Choice>
  </mc:AlternateContent>
  <xr:revisionPtr revIDLastSave="0" documentId="13_ncr:1_{310EBF56-F7CC-4748-B4A1-413CF0C34969}" xr6:coauthVersionLast="36" xr6:coauthVersionMax="36" xr10:uidLastSave="{00000000-0000-0000-0000-000000000000}"/>
  <bookViews>
    <workbookView xWindow="940" yWindow="460" windowWidth="31180" windowHeight="15860" activeTab="2" xr2:uid="{00000000-000D-0000-FFFF-FFFF00000000}"/>
  </bookViews>
  <sheets>
    <sheet name="243way_RegularＸ_W(1)" sheetId="50" r:id="rId1"/>
    <sheet name="OverView" sheetId="13" r:id="rId2"/>
    <sheet name="Regular Symbol" sheetId="11" r:id="rId3"/>
    <sheet name="PayCombo" sheetId="12" r:id="rId4"/>
    <sheet name="BNRegularＸ_W()" sheetId="36" state="hidden" r:id="rId5"/>
    <sheet name="BNRegular Symbol" sheetId="30" state="hidden" r:id="rId6"/>
    <sheet name="ＢＮPayCombo" sheetId="42" state="hidden" r:id="rId7"/>
    <sheet name="BN_PayCombo" sheetId="32" state="hidden" r:id="rId8"/>
    <sheet name="Analysis" sheetId="24" r:id="rId9"/>
    <sheet name="倍率區間" sheetId="46" r:id="rId10"/>
    <sheet name="VI" sheetId="27" r:id="rId11"/>
    <sheet name="Max Payout" sheetId="26" r:id="rId12"/>
  </sheets>
  <externalReferences>
    <externalReference r:id="rId13"/>
  </externalReferences>
  <definedNames>
    <definedName name="_xlnm._FilterDatabase" localSheetId="2" hidden="1">'Regular Symbol'!$L$1:$AE$52</definedName>
  </definedNames>
  <calcPr calcId="181029"/>
</workbook>
</file>

<file path=xl/calcChain.xml><?xml version="1.0" encoding="utf-8"?>
<calcChain xmlns="http://schemas.openxmlformats.org/spreadsheetml/2006/main">
  <c r="O5" i="50" l="1"/>
  <c r="P5" i="50"/>
  <c r="Q5" i="50"/>
  <c r="R5" i="50"/>
  <c r="S5" i="50"/>
  <c r="O6" i="50"/>
  <c r="P6" i="50"/>
  <c r="Q6" i="50"/>
  <c r="R6" i="50"/>
  <c r="S6" i="50"/>
  <c r="O7" i="50"/>
  <c r="P7" i="50"/>
  <c r="Q7" i="50"/>
  <c r="R7" i="50"/>
  <c r="S7" i="50"/>
  <c r="O8" i="50"/>
  <c r="P8" i="50"/>
  <c r="Q8" i="50"/>
  <c r="R8" i="50"/>
  <c r="S8" i="50"/>
  <c r="O9" i="50"/>
  <c r="P9" i="50"/>
  <c r="Q9" i="50"/>
  <c r="R9" i="50"/>
  <c r="S9" i="50"/>
  <c r="O10" i="50"/>
  <c r="P10" i="50"/>
  <c r="Q10" i="50"/>
  <c r="R10" i="50"/>
  <c r="S10" i="50"/>
  <c r="O11" i="50"/>
  <c r="P11" i="50"/>
  <c r="Q11" i="50"/>
  <c r="R11" i="50"/>
  <c r="S11" i="50"/>
  <c r="O12" i="50"/>
  <c r="P12" i="50"/>
  <c r="Q12" i="50"/>
  <c r="R12" i="50"/>
  <c r="S12" i="50"/>
  <c r="O13" i="50"/>
  <c r="P13" i="50"/>
  <c r="Q13" i="50"/>
  <c r="R13" i="50"/>
  <c r="S13" i="50"/>
  <c r="O14" i="50"/>
  <c r="P14" i="50"/>
  <c r="Q14" i="50"/>
  <c r="R14" i="50"/>
  <c r="S14" i="50"/>
  <c r="O15" i="50"/>
  <c r="P15" i="50"/>
  <c r="Q15" i="50"/>
  <c r="R15" i="50"/>
  <c r="S15" i="50"/>
  <c r="O16" i="50"/>
  <c r="P16" i="50"/>
  <c r="Q16" i="50"/>
  <c r="R16" i="50"/>
  <c r="S16" i="50"/>
  <c r="O17" i="50"/>
  <c r="P17" i="50"/>
  <c r="Q17" i="50"/>
  <c r="R17" i="50"/>
  <c r="S17" i="50"/>
  <c r="O18" i="50"/>
  <c r="P18" i="50"/>
  <c r="Q18" i="50"/>
  <c r="R18" i="50"/>
  <c r="S18" i="50"/>
  <c r="O19" i="50"/>
  <c r="P19" i="50"/>
  <c r="Q19" i="50"/>
  <c r="R19" i="50"/>
  <c r="S19" i="50"/>
  <c r="O20" i="50"/>
  <c r="P20" i="50"/>
  <c r="Q20" i="50"/>
  <c r="R20" i="50"/>
  <c r="S20" i="50"/>
  <c r="O21" i="50"/>
  <c r="P21" i="50"/>
  <c r="Q21" i="50"/>
  <c r="R21" i="50"/>
  <c r="S21" i="50"/>
  <c r="O22" i="50"/>
  <c r="P22" i="50"/>
  <c r="Q22" i="50"/>
  <c r="R22" i="50"/>
  <c r="S22" i="50"/>
  <c r="O23" i="50"/>
  <c r="P23" i="50"/>
  <c r="Q23" i="50"/>
  <c r="R23" i="50"/>
  <c r="S23" i="50"/>
  <c r="O24" i="50"/>
  <c r="P24" i="50"/>
  <c r="Q24" i="50"/>
  <c r="R24" i="50"/>
  <c r="S24" i="50"/>
  <c r="O25" i="50"/>
  <c r="P25" i="50"/>
  <c r="Q25" i="50"/>
  <c r="R25" i="50"/>
  <c r="S25" i="50"/>
  <c r="O26" i="50"/>
  <c r="P26" i="50"/>
  <c r="Q26" i="50"/>
  <c r="R26" i="50"/>
  <c r="S26" i="50"/>
  <c r="O27" i="50"/>
  <c r="P27" i="50"/>
  <c r="Q27" i="50"/>
  <c r="R27" i="50"/>
  <c r="S27" i="50"/>
  <c r="O28" i="50"/>
  <c r="P28" i="50"/>
  <c r="Q28" i="50"/>
  <c r="R28" i="50"/>
  <c r="S28" i="50"/>
  <c r="O29" i="50"/>
  <c r="P29" i="50"/>
  <c r="Q29" i="50"/>
  <c r="R29" i="50"/>
  <c r="S29" i="50"/>
  <c r="O30" i="50"/>
  <c r="P30" i="50"/>
  <c r="Q30" i="50"/>
  <c r="R30" i="50"/>
  <c r="S30" i="50"/>
  <c r="O31" i="50"/>
  <c r="P31" i="50"/>
  <c r="Q31" i="50"/>
  <c r="R31" i="50"/>
  <c r="S31" i="50"/>
  <c r="O32" i="50"/>
  <c r="P32" i="50"/>
  <c r="Q32" i="50"/>
  <c r="R32" i="50"/>
  <c r="S32" i="50"/>
  <c r="O33" i="50"/>
  <c r="P33" i="50"/>
  <c r="Q33" i="50"/>
  <c r="R33" i="50"/>
  <c r="S33" i="50"/>
  <c r="O34" i="50"/>
  <c r="P34" i="50"/>
  <c r="Q34" i="50"/>
  <c r="R34" i="50"/>
  <c r="S34" i="50"/>
  <c r="O35" i="50"/>
  <c r="P35" i="50"/>
  <c r="Q35" i="50"/>
  <c r="R35" i="50"/>
  <c r="S35" i="50"/>
  <c r="O36" i="50"/>
  <c r="P36" i="50"/>
  <c r="Q36" i="50"/>
  <c r="R36" i="50"/>
  <c r="S36" i="50"/>
  <c r="O37" i="50"/>
  <c r="P37" i="50"/>
  <c r="Q37" i="50"/>
  <c r="R37" i="50"/>
  <c r="S37" i="50"/>
  <c r="O38" i="50"/>
  <c r="P38" i="50"/>
  <c r="Q38" i="50"/>
  <c r="R38" i="50"/>
  <c r="S38" i="50"/>
  <c r="O39" i="50"/>
  <c r="P39" i="50"/>
  <c r="Q39" i="50"/>
  <c r="R39" i="50"/>
  <c r="S39" i="50"/>
  <c r="O40" i="50"/>
  <c r="P40" i="50"/>
  <c r="Q40" i="50"/>
  <c r="R40" i="50"/>
  <c r="S40" i="50"/>
  <c r="O41" i="50"/>
  <c r="P41" i="50"/>
  <c r="Q41" i="50"/>
  <c r="R41" i="50"/>
  <c r="S41" i="50"/>
  <c r="O42" i="50"/>
  <c r="P42" i="50"/>
  <c r="Q42" i="50"/>
  <c r="R42" i="50"/>
  <c r="S42" i="50"/>
  <c r="O43" i="50"/>
  <c r="P43" i="50"/>
  <c r="Q43" i="50"/>
  <c r="R43" i="50"/>
  <c r="S43" i="50"/>
  <c r="O44" i="50"/>
  <c r="P44" i="50"/>
  <c r="Q44" i="50"/>
  <c r="R44" i="50"/>
  <c r="S44" i="50"/>
  <c r="O45" i="50"/>
  <c r="P45" i="50"/>
  <c r="Q45" i="50"/>
  <c r="R45" i="50"/>
  <c r="S45" i="50"/>
  <c r="O46" i="50"/>
  <c r="P46" i="50"/>
  <c r="Q46" i="50"/>
  <c r="R46" i="50"/>
  <c r="S46" i="50"/>
  <c r="O47" i="50"/>
  <c r="P47" i="50"/>
  <c r="Q47" i="50"/>
  <c r="R47" i="50"/>
  <c r="S47" i="50"/>
  <c r="O48" i="50"/>
  <c r="P48" i="50"/>
  <c r="Q48" i="50"/>
  <c r="R48" i="50"/>
  <c r="S48" i="50"/>
  <c r="O49" i="50"/>
  <c r="P49" i="50"/>
  <c r="Q49" i="50"/>
  <c r="R49" i="50"/>
  <c r="S49" i="50"/>
  <c r="O50" i="50"/>
  <c r="P50" i="50"/>
  <c r="Q50" i="50"/>
  <c r="R50" i="50"/>
  <c r="S50" i="50"/>
  <c r="O51" i="50"/>
  <c r="P51" i="50"/>
  <c r="Q51" i="50"/>
  <c r="R51" i="50"/>
  <c r="S51" i="50"/>
  <c r="O52" i="50"/>
  <c r="P52" i="50"/>
  <c r="Q52" i="50"/>
  <c r="R52" i="50"/>
  <c r="S52" i="50"/>
  <c r="O53" i="50"/>
  <c r="P53" i="50"/>
  <c r="Q53" i="50"/>
  <c r="R53" i="50"/>
  <c r="S53" i="50"/>
  <c r="O54" i="50"/>
  <c r="P54" i="50"/>
  <c r="Q54" i="50"/>
  <c r="R54" i="50"/>
  <c r="S54" i="50"/>
  <c r="O55" i="50"/>
  <c r="P55" i="50"/>
  <c r="Q55" i="50"/>
  <c r="R55" i="50"/>
  <c r="S55" i="50"/>
  <c r="O56" i="50"/>
  <c r="P56" i="50"/>
  <c r="Q56" i="50"/>
  <c r="R56" i="50"/>
  <c r="S56" i="50"/>
  <c r="O57" i="50"/>
  <c r="P57" i="50"/>
  <c r="Q57" i="50"/>
  <c r="R57" i="50"/>
  <c r="S57" i="50"/>
  <c r="O58" i="50"/>
  <c r="P58" i="50"/>
  <c r="Q58" i="50"/>
  <c r="R58" i="50"/>
  <c r="S58" i="50"/>
  <c r="O59" i="50"/>
  <c r="P59" i="50"/>
  <c r="Q59" i="50"/>
  <c r="R59" i="50"/>
  <c r="S59" i="50"/>
  <c r="O60" i="50"/>
  <c r="P60" i="50"/>
  <c r="Q60" i="50"/>
  <c r="R60" i="50"/>
  <c r="S60" i="50"/>
  <c r="O61" i="50"/>
  <c r="P61" i="50"/>
  <c r="Q61" i="50"/>
  <c r="R61" i="50"/>
  <c r="S61" i="50"/>
  <c r="O62" i="50"/>
  <c r="P62" i="50"/>
  <c r="Q62" i="50"/>
  <c r="R62" i="50"/>
  <c r="S62" i="50"/>
  <c r="O63" i="50"/>
  <c r="P63" i="50"/>
  <c r="Q63" i="50"/>
  <c r="R63" i="50"/>
  <c r="S63" i="50"/>
  <c r="O64" i="50"/>
  <c r="P64" i="50"/>
  <c r="Q64" i="50"/>
  <c r="R64" i="50"/>
  <c r="S64" i="50"/>
  <c r="O65" i="50"/>
  <c r="P65" i="50"/>
  <c r="Q65" i="50"/>
  <c r="R65" i="50"/>
  <c r="S65" i="50"/>
  <c r="O66" i="50"/>
  <c r="P66" i="50"/>
  <c r="Q66" i="50"/>
  <c r="R66" i="50"/>
  <c r="S66" i="50"/>
  <c r="O67" i="50"/>
  <c r="P67" i="50"/>
  <c r="Q67" i="50"/>
  <c r="R67" i="50"/>
  <c r="S67" i="50"/>
  <c r="O68" i="50"/>
  <c r="P68" i="50"/>
  <c r="Q68" i="50"/>
  <c r="R68" i="50"/>
  <c r="S68" i="50"/>
  <c r="O69" i="50"/>
  <c r="P69" i="50"/>
  <c r="Q69" i="50"/>
  <c r="R69" i="50"/>
  <c r="S69" i="50"/>
  <c r="O70" i="50"/>
  <c r="P70" i="50"/>
  <c r="Q70" i="50"/>
  <c r="R70" i="50"/>
  <c r="S70" i="50"/>
  <c r="O71" i="50"/>
  <c r="P71" i="50"/>
  <c r="Q71" i="50"/>
  <c r="R71" i="50"/>
  <c r="S71" i="50"/>
  <c r="O72" i="50"/>
  <c r="P72" i="50"/>
  <c r="Q72" i="50"/>
  <c r="R72" i="50"/>
  <c r="S72" i="50"/>
  <c r="O73" i="50"/>
  <c r="P73" i="50"/>
  <c r="Q73" i="50"/>
  <c r="R73" i="50"/>
  <c r="S73" i="50"/>
  <c r="O74" i="50"/>
  <c r="P74" i="50"/>
  <c r="Q74" i="50"/>
  <c r="R74" i="50"/>
  <c r="S74" i="50"/>
  <c r="O75" i="50"/>
  <c r="P75" i="50"/>
  <c r="Q75" i="50"/>
  <c r="R75" i="50"/>
  <c r="S75" i="50"/>
  <c r="O76" i="50"/>
  <c r="P76" i="50"/>
  <c r="Q76" i="50"/>
  <c r="R76" i="50"/>
  <c r="S76" i="50"/>
  <c r="O77" i="50"/>
  <c r="P77" i="50"/>
  <c r="Q77" i="50"/>
  <c r="R77" i="50"/>
  <c r="S77" i="50"/>
  <c r="O78" i="50"/>
  <c r="P78" i="50"/>
  <c r="Q78" i="50"/>
  <c r="R78" i="50"/>
  <c r="S78" i="50"/>
  <c r="O79" i="50"/>
  <c r="P79" i="50"/>
  <c r="Q79" i="50"/>
  <c r="R79" i="50"/>
  <c r="S79" i="50"/>
  <c r="O80" i="50"/>
  <c r="P80" i="50"/>
  <c r="Q80" i="50"/>
  <c r="R80" i="50"/>
  <c r="S80" i="50"/>
  <c r="O81" i="50"/>
  <c r="P81" i="50"/>
  <c r="Q81" i="50"/>
  <c r="R81" i="50"/>
  <c r="S81" i="50"/>
  <c r="O82" i="50"/>
  <c r="P82" i="50"/>
  <c r="Q82" i="50"/>
  <c r="R82" i="50"/>
  <c r="S82" i="50"/>
  <c r="O83" i="50"/>
  <c r="P83" i="50"/>
  <c r="Q83" i="50"/>
  <c r="R83" i="50"/>
  <c r="S83" i="50"/>
  <c r="O84" i="50"/>
  <c r="P84" i="50"/>
  <c r="Q84" i="50"/>
  <c r="R84" i="50"/>
  <c r="S84" i="50"/>
  <c r="O85" i="50"/>
  <c r="P85" i="50"/>
  <c r="Q85" i="50"/>
  <c r="R85" i="50"/>
  <c r="S85" i="50"/>
  <c r="O86" i="50"/>
  <c r="P86" i="50"/>
  <c r="Q86" i="50"/>
  <c r="R86" i="50"/>
  <c r="S86" i="50"/>
  <c r="O87" i="50"/>
  <c r="P87" i="50"/>
  <c r="Q87" i="50"/>
  <c r="R87" i="50"/>
  <c r="S87" i="50"/>
  <c r="O88" i="50"/>
  <c r="P88" i="50"/>
  <c r="Q88" i="50"/>
  <c r="R88" i="50"/>
  <c r="S88" i="50"/>
  <c r="O89" i="50"/>
  <c r="P89" i="50"/>
  <c r="Q89" i="50"/>
  <c r="R89" i="50"/>
  <c r="S89" i="50"/>
  <c r="O90" i="50"/>
  <c r="P90" i="50"/>
  <c r="Q90" i="50"/>
  <c r="R90" i="50"/>
  <c r="S90" i="50"/>
  <c r="O91" i="50"/>
  <c r="P91" i="50"/>
  <c r="Q91" i="50"/>
  <c r="R91" i="50"/>
  <c r="S91" i="50"/>
  <c r="O92" i="50"/>
  <c r="P92" i="50"/>
  <c r="Q92" i="50"/>
  <c r="R92" i="50"/>
  <c r="S92" i="50"/>
  <c r="O93" i="50"/>
  <c r="P93" i="50"/>
  <c r="Q93" i="50"/>
  <c r="R93" i="50"/>
  <c r="S93" i="50"/>
  <c r="O94" i="50"/>
  <c r="P94" i="50"/>
  <c r="Q94" i="50"/>
  <c r="R94" i="50"/>
  <c r="S94" i="50"/>
  <c r="O95" i="50"/>
  <c r="P95" i="50"/>
  <c r="Q95" i="50"/>
  <c r="R95" i="50"/>
  <c r="S95" i="50"/>
  <c r="O96" i="50"/>
  <c r="P96" i="50"/>
  <c r="Q96" i="50"/>
  <c r="R96" i="50"/>
  <c r="S96" i="50"/>
  <c r="O97" i="50"/>
  <c r="P97" i="50"/>
  <c r="Q97" i="50"/>
  <c r="R97" i="50"/>
  <c r="S97" i="50"/>
  <c r="O98" i="50"/>
  <c r="P98" i="50"/>
  <c r="Q98" i="50"/>
  <c r="R98" i="50"/>
  <c r="S98" i="50"/>
  <c r="O99" i="50"/>
  <c r="P99" i="50"/>
  <c r="Q99" i="50"/>
  <c r="R99" i="50"/>
  <c r="S99" i="50"/>
  <c r="O100" i="50"/>
  <c r="P100" i="50"/>
  <c r="Q100" i="50"/>
  <c r="R100" i="50"/>
  <c r="S100" i="50"/>
  <c r="O101" i="50"/>
  <c r="P101" i="50"/>
  <c r="Q101" i="50"/>
  <c r="R101" i="50"/>
  <c r="S101" i="50"/>
  <c r="O102" i="50"/>
  <c r="P102" i="50"/>
  <c r="Q102" i="50"/>
  <c r="R102" i="50"/>
  <c r="S102" i="50"/>
  <c r="O103" i="50"/>
  <c r="P103" i="50"/>
  <c r="Q103" i="50"/>
  <c r="R103" i="50"/>
  <c r="S103" i="50"/>
  <c r="O104" i="50"/>
  <c r="P104" i="50"/>
  <c r="Q104" i="50"/>
  <c r="R104" i="50"/>
  <c r="S104" i="50"/>
  <c r="O105" i="50"/>
  <c r="P105" i="50"/>
  <c r="Q105" i="50"/>
  <c r="R105" i="50"/>
  <c r="S105" i="50"/>
  <c r="O106" i="50"/>
  <c r="P106" i="50"/>
  <c r="Q106" i="50"/>
  <c r="R106" i="50"/>
  <c r="S106" i="50"/>
  <c r="O107" i="50"/>
  <c r="P107" i="50"/>
  <c r="Q107" i="50"/>
  <c r="R107" i="50"/>
  <c r="S107" i="50"/>
  <c r="O108" i="50"/>
  <c r="P108" i="50"/>
  <c r="Q108" i="50"/>
  <c r="R108" i="50"/>
  <c r="S108" i="50"/>
  <c r="O109" i="50"/>
  <c r="P109" i="50"/>
  <c r="Q109" i="50"/>
  <c r="R109" i="50"/>
  <c r="S109" i="50"/>
  <c r="O110" i="50"/>
  <c r="P110" i="50"/>
  <c r="Q110" i="50"/>
  <c r="R110" i="50"/>
  <c r="S110" i="50"/>
  <c r="O111" i="50"/>
  <c r="P111" i="50"/>
  <c r="Q111" i="50"/>
  <c r="R111" i="50"/>
  <c r="S111" i="50"/>
  <c r="O112" i="50"/>
  <c r="P112" i="50"/>
  <c r="Q112" i="50"/>
  <c r="R112" i="50"/>
  <c r="S112" i="50"/>
  <c r="O113" i="50"/>
  <c r="P113" i="50"/>
  <c r="Q113" i="50"/>
  <c r="R113" i="50"/>
  <c r="S113" i="50"/>
  <c r="O114" i="50"/>
  <c r="P114" i="50"/>
  <c r="Q114" i="50"/>
  <c r="R114" i="50"/>
  <c r="S114" i="50"/>
  <c r="O115" i="50"/>
  <c r="P115" i="50"/>
  <c r="Q115" i="50"/>
  <c r="R115" i="50"/>
  <c r="S115" i="50"/>
  <c r="O116" i="50"/>
  <c r="P116" i="50"/>
  <c r="Q116" i="50"/>
  <c r="R116" i="50"/>
  <c r="S116" i="50"/>
  <c r="O117" i="50"/>
  <c r="P117" i="50"/>
  <c r="Q117" i="50"/>
  <c r="R117" i="50"/>
  <c r="S117" i="50"/>
  <c r="O118" i="50"/>
  <c r="P118" i="50"/>
  <c r="Q118" i="50"/>
  <c r="R118" i="50"/>
  <c r="S118" i="50"/>
  <c r="O119" i="50"/>
  <c r="P119" i="50"/>
  <c r="Q119" i="50"/>
  <c r="R119" i="50"/>
  <c r="S119" i="50"/>
  <c r="O120" i="50"/>
  <c r="P120" i="50"/>
  <c r="Q120" i="50"/>
  <c r="R120" i="50"/>
  <c r="S120" i="50"/>
  <c r="O121" i="50"/>
  <c r="P121" i="50"/>
  <c r="Q121" i="50"/>
  <c r="R121" i="50"/>
  <c r="S121" i="50"/>
  <c r="O122" i="50"/>
  <c r="P122" i="50"/>
  <c r="Q122" i="50"/>
  <c r="R122" i="50"/>
  <c r="S122" i="50"/>
  <c r="O123" i="50"/>
  <c r="P123" i="50"/>
  <c r="Q123" i="50"/>
  <c r="R123" i="50"/>
  <c r="S123" i="50"/>
  <c r="O124" i="50"/>
  <c r="P124" i="50"/>
  <c r="Q124" i="50"/>
  <c r="R124" i="50"/>
  <c r="S124" i="50"/>
  <c r="O125" i="50"/>
  <c r="P125" i="50"/>
  <c r="Q125" i="50"/>
  <c r="R125" i="50"/>
  <c r="S125" i="50"/>
  <c r="O126" i="50"/>
  <c r="P126" i="50"/>
  <c r="Q126" i="50"/>
  <c r="R126" i="50"/>
  <c r="S126" i="50"/>
  <c r="O127" i="50"/>
  <c r="P127" i="50"/>
  <c r="Q127" i="50"/>
  <c r="R127" i="50"/>
  <c r="S127" i="50"/>
  <c r="O128" i="50"/>
  <c r="P128" i="50"/>
  <c r="Q128" i="50"/>
  <c r="R128" i="50"/>
  <c r="S128" i="50"/>
  <c r="O129" i="50"/>
  <c r="P129" i="50"/>
  <c r="Q129" i="50"/>
  <c r="R129" i="50"/>
  <c r="S129" i="50"/>
  <c r="O130" i="50"/>
  <c r="P130" i="50"/>
  <c r="Q130" i="50"/>
  <c r="R130" i="50"/>
  <c r="S130" i="50"/>
  <c r="P4" i="50"/>
  <c r="Q4" i="50"/>
  <c r="R4" i="50"/>
  <c r="S4" i="50"/>
  <c r="O4" i="50"/>
  <c r="B5" i="50"/>
  <c r="C5" i="50"/>
  <c r="D5" i="50"/>
  <c r="E5" i="50"/>
  <c r="F5" i="50"/>
  <c r="B6" i="50"/>
  <c r="C6" i="50"/>
  <c r="D6" i="50"/>
  <c r="E6" i="50"/>
  <c r="F6" i="50"/>
  <c r="B7" i="50"/>
  <c r="C7" i="50"/>
  <c r="D7" i="50"/>
  <c r="E7" i="50"/>
  <c r="F7" i="50"/>
  <c r="B8" i="50"/>
  <c r="C8" i="50"/>
  <c r="D8" i="50"/>
  <c r="E8" i="50"/>
  <c r="F8" i="50"/>
  <c r="B9" i="50"/>
  <c r="C9" i="50"/>
  <c r="D9" i="50"/>
  <c r="E9" i="50"/>
  <c r="F9" i="50"/>
  <c r="B10" i="50"/>
  <c r="C10" i="50"/>
  <c r="D10" i="50"/>
  <c r="E10" i="50"/>
  <c r="F10" i="50"/>
  <c r="B11" i="50"/>
  <c r="C11" i="50"/>
  <c r="D11" i="50"/>
  <c r="E11" i="50"/>
  <c r="F11" i="50"/>
  <c r="B12" i="50"/>
  <c r="C12" i="50"/>
  <c r="D12" i="50"/>
  <c r="E12" i="50"/>
  <c r="F12" i="50"/>
  <c r="B13" i="50"/>
  <c r="C13" i="50"/>
  <c r="D13" i="50"/>
  <c r="E13" i="50"/>
  <c r="F13" i="50"/>
  <c r="B14" i="50"/>
  <c r="C14" i="50"/>
  <c r="D14" i="50"/>
  <c r="E14" i="50"/>
  <c r="F14" i="50"/>
  <c r="B15" i="50"/>
  <c r="C15" i="50"/>
  <c r="D15" i="50"/>
  <c r="E15" i="50"/>
  <c r="F15" i="50"/>
  <c r="B16" i="50"/>
  <c r="C16" i="50"/>
  <c r="D16" i="50"/>
  <c r="E16" i="50"/>
  <c r="F16" i="50"/>
  <c r="D18" i="50"/>
  <c r="E18" i="50"/>
  <c r="F18" i="50"/>
  <c r="B19" i="50"/>
  <c r="C19" i="50"/>
  <c r="F20" i="50"/>
  <c r="C21" i="50"/>
  <c r="D21" i="50"/>
  <c r="E21" i="50"/>
  <c r="B23" i="50"/>
  <c r="C23" i="50"/>
  <c r="D23" i="50"/>
  <c r="E23" i="50"/>
  <c r="F23" i="50"/>
  <c r="B24" i="50"/>
  <c r="D25" i="50"/>
  <c r="E25" i="50"/>
  <c r="F25" i="50"/>
  <c r="B26" i="50"/>
  <c r="C26" i="50"/>
  <c r="D26" i="50"/>
  <c r="E28" i="50"/>
  <c r="F28" i="50"/>
  <c r="B31" i="50"/>
  <c r="C31" i="50"/>
  <c r="F32" i="50"/>
  <c r="B33" i="50"/>
  <c r="C33" i="50"/>
  <c r="D33" i="50"/>
  <c r="E33" i="50"/>
  <c r="E35" i="50"/>
  <c r="F35" i="50"/>
  <c r="D37" i="50"/>
  <c r="E37" i="50"/>
  <c r="F37" i="50"/>
  <c r="B38" i="50"/>
  <c r="C38" i="50"/>
  <c r="D38" i="50"/>
  <c r="F39" i="50"/>
  <c r="B40" i="50"/>
  <c r="C40" i="50"/>
  <c r="D40" i="50"/>
  <c r="E40" i="50"/>
  <c r="F40" i="50"/>
  <c r="F44" i="50"/>
  <c r="B45" i="50"/>
  <c r="C45" i="50"/>
  <c r="D45" i="50"/>
  <c r="E45" i="50"/>
  <c r="F47" i="50"/>
  <c r="B48" i="50"/>
  <c r="D49" i="50"/>
  <c r="E49" i="50"/>
  <c r="F49" i="50"/>
  <c r="B50" i="50"/>
  <c r="C50" i="50"/>
  <c r="D50" i="50"/>
  <c r="B52" i="50"/>
  <c r="C52" i="50"/>
  <c r="D52" i="50"/>
  <c r="E52" i="50"/>
  <c r="F52" i="50"/>
  <c r="C54" i="50"/>
  <c r="D54" i="50"/>
  <c r="E54" i="50"/>
  <c r="F54" i="50"/>
  <c r="B55" i="50"/>
  <c r="C55" i="50"/>
  <c r="E57" i="50"/>
  <c r="B59" i="50"/>
  <c r="C59" i="50"/>
  <c r="D59" i="50"/>
  <c r="E59" i="50"/>
  <c r="F59" i="50"/>
  <c r="B60" i="50"/>
  <c r="D61" i="50"/>
  <c r="E61" i="50"/>
  <c r="F61" i="50"/>
  <c r="B62" i="50"/>
  <c r="C62" i="50"/>
  <c r="D62" i="50"/>
  <c r="B64" i="50"/>
  <c r="C64" i="50"/>
  <c r="D64" i="50"/>
  <c r="E64" i="50"/>
  <c r="F64" i="50"/>
  <c r="C66" i="50"/>
  <c r="D66" i="50"/>
  <c r="E66" i="50"/>
  <c r="F66" i="50"/>
  <c r="B67" i="50"/>
  <c r="C67" i="50"/>
  <c r="B69" i="50"/>
  <c r="C69" i="50"/>
  <c r="D69" i="50"/>
  <c r="E69" i="50"/>
  <c r="B71" i="50"/>
  <c r="C71" i="50"/>
  <c r="D71" i="50"/>
  <c r="E71" i="50"/>
  <c r="F71" i="50"/>
  <c r="B72" i="50"/>
  <c r="E73" i="50"/>
  <c r="F73" i="50"/>
  <c r="C74" i="50"/>
  <c r="D74" i="50"/>
  <c r="B76" i="50"/>
  <c r="C76" i="50"/>
  <c r="D76" i="50"/>
  <c r="E76" i="50"/>
  <c r="F76" i="50"/>
  <c r="B79" i="50"/>
  <c r="C79" i="50"/>
  <c r="E80" i="50"/>
  <c r="F80" i="50"/>
  <c r="B81" i="50"/>
  <c r="C81" i="50"/>
  <c r="D81" i="50"/>
  <c r="E81" i="50"/>
  <c r="B83" i="50"/>
  <c r="C83" i="50"/>
  <c r="D83" i="50"/>
  <c r="E83" i="50"/>
  <c r="F83" i="50"/>
  <c r="B84" i="50"/>
  <c r="B86" i="50"/>
  <c r="C86" i="50"/>
  <c r="D86" i="50"/>
  <c r="F87" i="50"/>
  <c r="D88" i="50"/>
  <c r="E88" i="50"/>
  <c r="F88" i="50"/>
  <c r="C90" i="50"/>
  <c r="D90" i="50"/>
  <c r="E90" i="50"/>
  <c r="F90" i="50"/>
  <c r="B91" i="50"/>
  <c r="C91" i="50"/>
  <c r="B93" i="50"/>
  <c r="C93" i="50"/>
  <c r="D93" i="50"/>
  <c r="E93" i="50"/>
  <c r="D95" i="50"/>
  <c r="E95" i="50"/>
  <c r="F95" i="50"/>
  <c r="B96" i="50"/>
  <c r="E97" i="50"/>
  <c r="F97" i="50"/>
  <c r="B98" i="50"/>
  <c r="C98" i="50"/>
  <c r="D98" i="50"/>
  <c r="B100" i="50"/>
  <c r="C100" i="50"/>
  <c r="D100" i="50"/>
  <c r="E100" i="50"/>
  <c r="F100" i="50"/>
  <c r="E102" i="50"/>
  <c r="F102" i="50"/>
  <c r="B103" i="50"/>
  <c r="C103" i="50"/>
  <c r="E104" i="50"/>
  <c r="F104" i="50"/>
  <c r="B105" i="50"/>
  <c r="C105" i="50"/>
  <c r="D105" i="50"/>
  <c r="E105" i="50"/>
  <c r="D109" i="50"/>
  <c r="E109" i="50"/>
  <c r="F109" i="50"/>
  <c r="B110" i="50"/>
  <c r="C110" i="50"/>
  <c r="D110" i="50"/>
  <c r="B112" i="50"/>
  <c r="C112" i="50"/>
  <c r="D112" i="50"/>
  <c r="E112" i="50"/>
  <c r="F112" i="50"/>
  <c r="B115" i="50"/>
  <c r="C115" i="50"/>
  <c r="E116" i="50"/>
  <c r="F116" i="50"/>
  <c r="B117" i="50"/>
  <c r="C117" i="50"/>
  <c r="D117" i="50"/>
  <c r="E117" i="50"/>
  <c r="B119" i="50"/>
  <c r="C119" i="50"/>
  <c r="D119" i="50"/>
  <c r="E119" i="50"/>
  <c r="F119" i="50"/>
  <c r="B120" i="50"/>
  <c r="D122" i="50"/>
  <c r="F123" i="50"/>
  <c r="C124" i="50"/>
  <c r="D124" i="50"/>
  <c r="E124" i="50"/>
  <c r="F124" i="50"/>
  <c r="E126" i="50"/>
  <c r="F126" i="50"/>
  <c r="B127" i="50"/>
  <c r="C127" i="50"/>
  <c r="E129" i="50"/>
  <c r="C4" i="50"/>
  <c r="D4" i="50"/>
  <c r="E4" i="50"/>
  <c r="F4" i="50"/>
  <c r="B4" i="50"/>
  <c r="A2" i="50"/>
  <c r="B2" i="50"/>
  <c r="C2" i="50"/>
  <c r="C18" i="50" s="1"/>
  <c r="D2" i="50"/>
  <c r="E2" i="50"/>
  <c r="F2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B17" i="50" s="1"/>
  <c r="A18" i="50"/>
  <c r="B18" i="50" s="1"/>
  <c r="A19" i="50"/>
  <c r="D19" i="50" s="1"/>
  <c r="A20" i="50"/>
  <c r="B20" i="50" s="1"/>
  <c r="A21" i="50"/>
  <c r="F21" i="50" s="1"/>
  <c r="A22" i="50"/>
  <c r="B22" i="50" s="1"/>
  <c r="A23" i="50"/>
  <c r="A24" i="50"/>
  <c r="C24" i="50" s="1"/>
  <c r="A25" i="50"/>
  <c r="B25" i="50" s="1"/>
  <c r="A26" i="50"/>
  <c r="E26" i="50" s="1"/>
  <c r="A27" i="50"/>
  <c r="B27" i="50" s="1"/>
  <c r="A28" i="50"/>
  <c r="B28" i="50" s="1"/>
  <c r="A29" i="50"/>
  <c r="B29" i="50" s="1"/>
  <c r="A30" i="50"/>
  <c r="D30" i="50" s="1"/>
  <c r="A31" i="50"/>
  <c r="D31" i="50" s="1"/>
  <c r="A32" i="50"/>
  <c r="B32" i="50" s="1"/>
  <c r="A33" i="50"/>
  <c r="F33" i="50" s="1"/>
  <c r="A34" i="50"/>
  <c r="B34" i="50" s="1"/>
  <c r="A35" i="50"/>
  <c r="B35" i="50" s="1"/>
  <c r="A36" i="50"/>
  <c r="C36" i="50" s="1"/>
  <c r="A37" i="50"/>
  <c r="B37" i="50" s="1"/>
  <c r="A38" i="50"/>
  <c r="E38" i="50" s="1"/>
  <c r="A39" i="50"/>
  <c r="B39" i="50" s="1"/>
  <c r="A40" i="50"/>
  <c r="A41" i="50"/>
  <c r="B41" i="50" s="1"/>
  <c r="A42" i="50"/>
  <c r="D42" i="50" s="1"/>
  <c r="A43" i="50"/>
  <c r="D43" i="50" s="1"/>
  <c r="A44" i="50"/>
  <c r="A45" i="50"/>
  <c r="F45" i="50" s="1"/>
  <c r="A46" i="50"/>
  <c r="B46" i="50" s="1"/>
  <c r="A47" i="50"/>
  <c r="A48" i="50"/>
  <c r="C48" i="50" s="1"/>
  <c r="A49" i="50"/>
  <c r="B49" i="50" s="1"/>
  <c r="A50" i="50"/>
  <c r="E50" i="50" s="1"/>
  <c r="A51" i="50"/>
  <c r="B51" i="50" s="1"/>
  <c r="A52" i="50"/>
  <c r="A53" i="50"/>
  <c r="B53" i="50" s="1"/>
  <c r="A54" i="50"/>
  <c r="B54" i="50" s="1"/>
  <c r="A55" i="50"/>
  <c r="D55" i="50" s="1"/>
  <c r="A56" i="50"/>
  <c r="B56" i="50" s="1"/>
  <c r="A57" i="50"/>
  <c r="F57" i="50" s="1"/>
  <c r="A58" i="50"/>
  <c r="B58" i="50" s="1"/>
  <c r="A59" i="50"/>
  <c r="A60" i="50"/>
  <c r="C60" i="50" s="1"/>
  <c r="A61" i="50"/>
  <c r="A62" i="50"/>
  <c r="E62" i="50" s="1"/>
  <c r="A63" i="50"/>
  <c r="B63" i="50" s="1"/>
  <c r="A64" i="50"/>
  <c r="A65" i="50"/>
  <c r="B65" i="50" s="1"/>
  <c r="A66" i="50"/>
  <c r="B66" i="50" s="1"/>
  <c r="A67" i="50"/>
  <c r="D67" i="50" s="1"/>
  <c r="A68" i="50"/>
  <c r="F68" i="50" s="1"/>
  <c r="A69" i="50"/>
  <c r="F69" i="50" s="1"/>
  <c r="A70" i="50"/>
  <c r="B70" i="50" s="1"/>
  <c r="A71" i="50"/>
  <c r="A72" i="50"/>
  <c r="C72" i="50" s="1"/>
  <c r="A73" i="50"/>
  <c r="B73" i="50" s="1"/>
  <c r="A74" i="50"/>
  <c r="E74" i="50" s="1"/>
  <c r="A75" i="50"/>
  <c r="A76" i="50"/>
  <c r="A77" i="50"/>
  <c r="B77" i="50" s="1"/>
  <c r="A78" i="50"/>
  <c r="A79" i="50"/>
  <c r="D79" i="50" s="1"/>
  <c r="A80" i="50"/>
  <c r="B80" i="50" s="1"/>
  <c r="A81" i="50"/>
  <c r="F81" i="50" s="1"/>
  <c r="A82" i="50"/>
  <c r="B82" i="50" s="1"/>
  <c r="A83" i="50"/>
  <c r="A84" i="50"/>
  <c r="C84" i="50" s="1"/>
  <c r="A85" i="50"/>
  <c r="A86" i="50"/>
  <c r="A87" i="50"/>
  <c r="A88" i="50"/>
  <c r="A89" i="50"/>
  <c r="B89" i="50" s="1"/>
  <c r="A90" i="50"/>
  <c r="B90" i="50" s="1"/>
  <c r="A91" i="50"/>
  <c r="A92" i="50"/>
  <c r="A93" i="50"/>
  <c r="F93" i="50" s="1"/>
  <c r="A94" i="50"/>
  <c r="B94" i="50" s="1"/>
  <c r="A95" i="50"/>
  <c r="A96" i="50"/>
  <c r="C96" i="50" s="1"/>
  <c r="A97" i="50"/>
  <c r="B97" i="50" s="1"/>
  <c r="A98" i="50"/>
  <c r="E98" i="50" s="1"/>
  <c r="A99" i="50"/>
  <c r="A100" i="50"/>
  <c r="A101" i="50"/>
  <c r="B101" i="50" s="1"/>
  <c r="A102" i="50"/>
  <c r="C102" i="50" s="1"/>
  <c r="A103" i="50"/>
  <c r="D103" i="50" s="1"/>
  <c r="A104" i="50"/>
  <c r="B104" i="50" s="1"/>
  <c r="A105" i="50"/>
  <c r="F105" i="50" s="1"/>
  <c r="A106" i="50"/>
  <c r="B106" i="50" s="1"/>
  <c r="A107" i="50"/>
  <c r="C107" i="50" s="1"/>
  <c r="A108" i="50"/>
  <c r="A109" i="50"/>
  <c r="B109" i="50" s="1"/>
  <c r="A110" i="50"/>
  <c r="E110" i="50" s="1"/>
  <c r="A111" i="50"/>
  <c r="A112" i="50"/>
  <c r="A113" i="50"/>
  <c r="B113" i="50" s="1"/>
  <c r="A114" i="50"/>
  <c r="A115" i="50"/>
  <c r="D115" i="50" s="1"/>
  <c r="A116" i="50"/>
  <c r="B116" i="50" s="1"/>
  <c r="A117" i="50"/>
  <c r="F117" i="50" s="1"/>
  <c r="A118" i="50"/>
  <c r="B118" i="50" s="1"/>
  <c r="A119" i="50"/>
  <c r="A120" i="50"/>
  <c r="C120" i="50" s="1"/>
  <c r="A121" i="50"/>
  <c r="D121" i="50" s="1"/>
  <c r="A122" i="50"/>
  <c r="A123" i="50"/>
  <c r="A124" i="50"/>
  <c r="A125" i="50"/>
  <c r="B125" i="50" s="1"/>
  <c r="A126" i="50"/>
  <c r="A127" i="50"/>
  <c r="D127" i="50" s="1"/>
  <c r="A128" i="50"/>
  <c r="B128" i="50" s="1"/>
  <c r="A129" i="50"/>
  <c r="F129" i="50" s="1"/>
  <c r="A130" i="50"/>
  <c r="B130" i="50" s="1"/>
  <c r="C108" i="50" l="1"/>
  <c r="D108" i="50"/>
  <c r="E108" i="50"/>
  <c r="F108" i="50"/>
  <c r="B108" i="50"/>
  <c r="C57" i="50"/>
  <c r="D28" i="50"/>
  <c r="D47" i="50"/>
  <c r="E42" i="50"/>
  <c r="D35" i="50"/>
  <c r="E30" i="50"/>
  <c r="C28" i="50"/>
  <c r="B21" i="50"/>
  <c r="F30" i="50"/>
  <c r="E121" i="50"/>
  <c r="E85" i="50"/>
  <c r="F56" i="50"/>
  <c r="C35" i="50"/>
  <c r="F78" i="50"/>
  <c r="C78" i="50"/>
  <c r="F75" i="50"/>
  <c r="D73" i="50"/>
  <c r="E56" i="50"/>
  <c r="F51" i="50"/>
  <c r="B47" i="50"/>
  <c r="E44" i="50"/>
  <c r="C42" i="50"/>
  <c r="E32" i="50"/>
  <c r="C30" i="50"/>
  <c r="F27" i="50"/>
  <c r="E20" i="50"/>
  <c r="B36" i="50"/>
  <c r="E47" i="50"/>
  <c r="D107" i="50"/>
  <c r="E78" i="50"/>
  <c r="B57" i="50"/>
  <c r="F128" i="50"/>
  <c r="D102" i="50"/>
  <c r="B88" i="50"/>
  <c r="F99" i="50"/>
  <c r="E92" i="50"/>
  <c r="F130" i="50"/>
  <c r="D128" i="50"/>
  <c r="B126" i="50"/>
  <c r="E123" i="50"/>
  <c r="C121" i="50"/>
  <c r="F118" i="50"/>
  <c r="D116" i="50"/>
  <c r="B114" i="50"/>
  <c r="E111" i="50"/>
  <c r="C109" i="50"/>
  <c r="F106" i="50"/>
  <c r="D104" i="50"/>
  <c r="B102" i="50"/>
  <c r="E99" i="50"/>
  <c r="C97" i="50"/>
  <c r="F94" i="50"/>
  <c r="D92" i="50"/>
  <c r="E87" i="50"/>
  <c r="C85" i="50"/>
  <c r="F82" i="50"/>
  <c r="D80" i="50"/>
  <c r="B78" i="50"/>
  <c r="E75" i="50"/>
  <c r="C73" i="50"/>
  <c r="F70" i="50"/>
  <c r="D68" i="50"/>
  <c r="E63" i="50"/>
  <c r="C61" i="50"/>
  <c r="F58" i="50"/>
  <c r="D56" i="50"/>
  <c r="E51" i="50"/>
  <c r="C49" i="50"/>
  <c r="F46" i="50"/>
  <c r="D44" i="50"/>
  <c r="B42" i="50"/>
  <c r="E39" i="50"/>
  <c r="C37" i="50"/>
  <c r="F34" i="50"/>
  <c r="D32" i="50"/>
  <c r="B30" i="50"/>
  <c r="E27" i="50"/>
  <c r="C25" i="50"/>
  <c r="F22" i="50"/>
  <c r="D20" i="50"/>
  <c r="C43" i="50"/>
  <c r="D129" i="50"/>
  <c r="B43" i="50"/>
  <c r="C129" i="50"/>
  <c r="F121" i="50"/>
  <c r="F85" i="50"/>
  <c r="B124" i="50"/>
  <c r="D114" i="50"/>
  <c r="C47" i="50"/>
  <c r="F111" i="50"/>
  <c r="D97" i="50"/>
  <c r="F63" i="50"/>
  <c r="E130" i="50"/>
  <c r="C128" i="50"/>
  <c r="F125" i="50"/>
  <c r="D123" i="50"/>
  <c r="B121" i="50"/>
  <c r="E118" i="50"/>
  <c r="C116" i="50"/>
  <c r="F113" i="50"/>
  <c r="D111" i="50"/>
  <c r="E106" i="50"/>
  <c r="C104" i="50"/>
  <c r="F101" i="50"/>
  <c r="D99" i="50"/>
  <c r="E94" i="50"/>
  <c r="C92" i="50"/>
  <c r="F89" i="50"/>
  <c r="D87" i="50"/>
  <c r="B85" i="50"/>
  <c r="E82" i="50"/>
  <c r="C80" i="50"/>
  <c r="F77" i="50"/>
  <c r="D75" i="50"/>
  <c r="E70" i="50"/>
  <c r="C68" i="50"/>
  <c r="F65" i="50"/>
  <c r="D63" i="50"/>
  <c r="B61" i="50"/>
  <c r="E58" i="50"/>
  <c r="C56" i="50"/>
  <c r="F53" i="50"/>
  <c r="D51" i="50"/>
  <c r="E46" i="50"/>
  <c r="C44" i="50"/>
  <c r="F41" i="50"/>
  <c r="D39" i="50"/>
  <c r="E34" i="50"/>
  <c r="C32" i="50"/>
  <c r="F29" i="50"/>
  <c r="D27" i="50"/>
  <c r="E22" i="50"/>
  <c r="C20" i="50"/>
  <c r="F17" i="50"/>
  <c r="F107" i="50"/>
  <c r="D57" i="50"/>
  <c r="E107" i="50"/>
  <c r="F42" i="50"/>
  <c r="E128" i="50"/>
  <c r="B107" i="50"/>
  <c r="D130" i="50"/>
  <c r="E125" i="50"/>
  <c r="C123" i="50"/>
  <c r="F120" i="50"/>
  <c r="D118" i="50"/>
  <c r="E113" i="50"/>
  <c r="C111" i="50"/>
  <c r="D106" i="50"/>
  <c r="E101" i="50"/>
  <c r="C99" i="50"/>
  <c r="F96" i="50"/>
  <c r="D94" i="50"/>
  <c r="B92" i="50"/>
  <c r="E89" i="50"/>
  <c r="C87" i="50"/>
  <c r="F84" i="50"/>
  <c r="D82" i="50"/>
  <c r="E77" i="50"/>
  <c r="C75" i="50"/>
  <c r="F72" i="50"/>
  <c r="D70" i="50"/>
  <c r="B68" i="50"/>
  <c r="E65" i="50"/>
  <c r="C63" i="50"/>
  <c r="F60" i="50"/>
  <c r="D58" i="50"/>
  <c r="E53" i="50"/>
  <c r="C51" i="50"/>
  <c r="F48" i="50"/>
  <c r="D46" i="50"/>
  <c r="B44" i="50"/>
  <c r="E41" i="50"/>
  <c r="C39" i="50"/>
  <c r="F36" i="50"/>
  <c r="D34" i="50"/>
  <c r="E29" i="50"/>
  <c r="C27" i="50"/>
  <c r="F24" i="50"/>
  <c r="D22" i="50"/>
  <c r="E17" i="50"/>
  <c r="C122" i="50"/>
  <c r="B129" i="50"/>
  <c r="E114" i="50"/>
  <c r="C126" i="50"/>
  <c r="C114" i="50"/>
  <c r="B95" i="50"/>
  <c r="D85" i="50"/>
  <c r="E68" i="50"/>
  <c r="C130" i="50"/>
  <c r="F127" i="50"/>
  <c r="D125" i="50"/>
  <c r="B123" i="50"/>
  <c r="E120" i="50"/>
  <c r="C118" i="50"/>
  <c r="F115" i="50"/>
  <c r="D113" i="50"/>
  <c r="B111" i="50"/>
  <c r="C106" i="50"/>
  <c r="F103" i="50"/>
  <c r="D101" i="50"/>
  <c r="B99" i="50"/>
  <c r="E96" i="50"/>
  <c r="C94" i="50"/>
  <c r="F91" i="50"/>
  <c r="D89" i="50"/>
  <c r="B87" i="50"/>
  <c r="E84" i="50"/>
  <c r="C82" i="50"/>
  <c r="F79" i="50"/>
  <c r="D77" i="50"/>
  <c r="B75" i="50"/>
  <c r="E72" i="50"/>
  <c r="C70" i="50"/>
  <c r="F67" i="50"/>
  <c r="D65" i="50"/>
  <c r="E60" i="50"/>
  <c r="C58" i="50"/>
  <c r="F55" i="50"/>
  <c r="D53" i="50"/>
  <c r="E48" i="50"/>
  <c r="C46" i="50"/>
  <c r="F43" i="50"/>
  <c r="D41" i="50"/>
  <c r="E36" i="50"/>
  <c r="C34" i="50"/>
  <c r="F31" i="50"/>
  <c r="D29" i="50"/>
  <c r="E24" i="50"/>
  <c r="C22" i="50"/>
  <c r="F19" i="50"/>
  <c r="D17" i="50"/>
  <c r="F114" i="50"/>
  <c r="F92" i="50"/>
  <c r="D78" i="50"/>
  <c r="E127" i="50"/>
  <c r="C125" i="50"/>
  <c r="F122" i="50"/>
  <c r="D120" i="50"/>
  <c r="E115" i="50"/>
  <c r="C113" i="50"/>
  <c r="F110" i="50"/>
  <c r="E103" i="50"/>
  <c r="C101" i="50"/>
  <c r="F98" i="50"/>
  <c r="D96" i="50"/>
  <c r="E91" i="50"/>
  <c r="C89" i="50"/>
  <c r="F86" i="50"/>
  <c r="D84" i="50"/>
  <c r="E79" i="50"/>
  <c r="C77" i="50"/>
  <c r="F74" i="50"/>
  <c r="D72" i="50"/>
  <c r="E67" i="50"/>
  <c r="C65" i="50"/>
  <c r="F62" i="50"/>
  <c r="D60" i="50"/>
  <c r="E55" i="50"/>
  <c r="C53" i="50"/>
  <c r="F50" i="50"/>
  <c r="D48" i="50"/>
  <c r="E43" i="50"/>
  <c r="C41" i="50"/>
  <c r="F38" i="50"/>
  <c r="D36" i="50"/>
  <c r="E31" i="50"/>
  <c r="C29" i="50"/>
  <c r="F26" i="50"/>
  <c r="D24" i="50"/>
  <c r="E19" i="50"/>
  <c r="C17" i="50"/>
  <c r="B122" i="50"/>
  <c r="B74" i="50"/>
  <c r="C88" i="50"/>
  <c r="D126" i="50"/>
  <c r="C95" i="50"/>
  <c r="E122" i="50"/>
  <c r="D91" i="50"/>
  <c r="E86" i="50"/>
  <c r="L3" i="50" l="1"/>
  <c r="I3" i="50"/>
  <c r="M3" i="50"/>
  <c r="J3" i="50"/>
  <c r="K3" i="50" l="1"/>
  <c r="M3" i="11"/>
  <c r="D4" i="11" l="1"/>
  <c r="E4" i="11"/>
  <c r="F4" i="11"/>
  <c r="G4" i="11"/>
  <c r="H4" i="11"/>
  <c r="D5" i="11"/>
  <c r="E5" i="11"/>
  <c r="F5" i="11"/>
  <c r="G5" i="11"/>
  <c r="H5" i="11"/>
  <c r="D6" i="11"/>
  <c r="D23" i="11" s="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D9" i="11"/>
  <c r="E9" i="11"/>
  <c r="F9" i="11"/>
  <c r="G9" i="11"/>
  <c r="H9" i="11"/>
  <c r="D10" i="11"/>
  <c r="D27" i="11" s="1"/>
  <c r="E10" i="11"/>
  <c r="F10" i="11"/>
  <c r="G10" i="11"/>
  <c r="G27" i="11" s="1"/>
  <c r="H10" i="11"/>
  <c r="D11" i="11"/>
  <c r="D28" i="11" s="1"/>
  <c r="E11" i="11"/>
  <c r="F11" i="11"/>
  <c r="G11" i="11"/>
  <c r="G28" i="11" s="1"/>
  <c r="H11" i="11"/>
  <c r="D12" i="11"/>
  <c r="E12" i="11"/>
  <c r="F12" i="11"/>
  <c r="F29" i="11" s="1"/>
  <c r="G12" i="11"/>
  <c r="G29" i="11" s="1"/>
  <c r="H12" i="11"/>
  <c r="D13" i="11"/>
  <c r="E13" i="11"/>
  <c r="F13" i="11"/>
  <c r="G13" i="11"/>
  <c r="H13" i="11"/>
  <c r="D14" i="11"/>
  <c r="E14" i="11"/>
  <c r="F14" i="11"/>
  <c r="G14" i="11"/>
  <c r="H14" i="11"/>
  <c r="E3" i="11"/>
  <c r="E20" i="11" s="1"/>
  <c r="F3" i="11"/>
  <c r="F20" i="11" s="1"/>
  <c r="G3" i="11"/>
  <c r="G20" i="11" s="1"/>
  <c r="H3" i="11"/>
  <c r="H20" i="11" s="1"/>
  <c r="D3" i="11"/>
  <c r="M130" i="11"/>
  <c r="N130" i="11"/>
  <c r="O130" i="11"/>
  <c r="P130" i="11"/>
  <c r="Q130" i="11"/>
  <c r="M131" i="11"/>
  <c r="N131" i="11"/>
  <c r="O131" i="11"/>
  <c r="P131" i="11"/>
  <c r="Q131" i="11"/>
  <c r="M132" i="11"/>
  <c r="N132" i="11"/>
  <c r="O132" i="11"/>
  <c r="P132" i="11"/>
  <c r="Q132" i="11"/>
  <c r="M133" i="11"/>
  <c r="N133" i="11"/>
  <c r="O133" i="11"/>
  <c r="P133" i="11"/>
  <c r="Q133" i="11"/>
  <c r="M134" i="11"/>
  <c r="N134" i="11"/>
  <c r="O134" i="11"/>
  <c r="P134" i="11"/>
  <c r="Q134" i="11"/>
  <c r="M135" i="11"/>
  <c r="N135" i="11"/>
  <c r="O135" i="11"/>
  <c r="P135" i="11"/>
  <c r="Q135" i="11"/>
  <c r="M136" i="11"/>
  <c r="N136" i="11"/>
  <c r="O136" i="11"/>
  <c r="P136" i="11"/>
  <c r="Q136" i="11"/>
  <c r="M137" i="11"/>
  <c r="N137" i="11"/>
  <c r="O137" i="11"/>
  <c r="P137" i="11"/>
  <c r="Q137" i="11"/>
  <c r="M138" i="11"/>
  <c r="N138" i="11"/>
  <c r="O138" i="11"/>
  <c r="P138" i="11"/>
  <c r="Q138" i="11"/>
  <c r="M139" i="11"/>
  <c r="N139" i="11"/>
  <c r="O139" i="11"/>
  <c r="P139" i="11"/>
  <c r="Q139" i="11"/>
  <c r="M140" i="11"/>
  <c r="N140" i="11"/>
  <c r="O140" i="11"/>
  <c r="P140" i="11"/>
  <c r="Q140" i="11"/>
  <c r="M141" i="11"/>
  <c r="N141" i="11"/>
  <c r="O141" i="11"/>
  <c r="P141" i="11"/>
  <c r="Q141" i="11"/>
  <c r="M142" i="11"/>
  <c r="N142" i="11"/>
  <c r="O142" i="11"/>
  <c r="P142" i="11"/>
  <c r="Q142" i="11"/>
  <c r="M143" i="11"/>
  <c r="N143" i="11"/>
  <c r="O143" i="11"/>
  <c r="P143" i="11"/>
  <c r="Q143" i="11"/>
  <c r="M144" i="11"/>
  <c r="N144" i="11"/>
  <c r="O144" i="11"/>
  <c r="P144" i="11"/>
  <c r="Q144" i="11"/>
  <c r="M145" i="11"/>
  <c r="N145" i="11"/>
  <c r="O145" i="11"/>
  <c r="P145" i="11"/>
  <c r="Q145" i="11"/>
  <c r="M146" i="11"/>
  <c r="N146" i="11"/>
  <c r="O146" i="11"/>
  <c r="P146" i="11"/>
  <c r="Q146" i="11"/>
  <c r="M147" i="11"/>
  <c r="N147" i="11"/>
  <c r="O147" i="11"/>
  <c r="P147" i="11"/>
  <c r="Q147" i="11"/>
  <c r="M148" i="11"/>
  <c r="N148" i="11"/>
  <c r="O148" i="11"/>
  <c r="P148" i="11"/>
  <c r="Q148" i="11"/>
  <c r="M149" i="11"/>
  <c r="N149" i="11"/>
  <c r="O149" i="11"/>
  <c r="P149" i="11"/>
  <c r="Q149" i="11"/>
  <c r="M150" i="11"/>
  <c r="N150" i="11"/>
  <c r="O150" i="11"/>
  <c r="P150" i="11"/>
  <c r="Q150" i="11"/>
  <c r="M151" i="11"/>
  <c r="N151" i="11"/>
  <c r="O151" i="11"/>
  <c r="P151" i="11"/>
  <c r="Q151" i="11"/>
  <c r="M152" i="11"/>
  <c r="N152" i="11"/>
  <c r="O152" i="11"/>
  <c r="P152" i="11"/>
  <c r="Q152" i="11"/>
  <c r="M153" i="11"/>
  <c r="N153" i="11"/>
  <c r="O153" i="11"/>
  <c r="P153" i="11"/>
  <c r="Q153" i="11"/>
  <c r="M154" i="11"/>
  <c r="N154" i="11"/>
  <c r="O154" i="11"/>
  <c r="P154" i="11"/>
  <c r="Q154" i="11"/>
  <c r="M155" i="11"/>
  <c r="N155" i="11"/>
  <c r="O155" i="11"/>
  <c r="P155" i="11"/>
  <c r="Q155" i="11"/>
  <c r="M156" i="11"/>
  <c r="N156" i="11"/>
  <c r="O156" i="11"/>
  <c r="P156" i="11"/>
  <c r="Q156" i="11"/>
  <c r="M157" i="11"/>
  <c r="N157" i="11"/>
  <c r="O157" i="11"/>
  <c r="P157" i="11"/>
  <c r="Q157" i="11"/>
  <c r="M158" i="11"/>
  <c r="N158" i="11"/>
  <c r="O158" i="11"/>
  <c r="P158" i="11"/>
  <c r="Q158" i="11"/>
  <c r="M159" i="11"/>
  <c r="N159" i="11"/>
  <c r="O159" i="11"/>
  <c r="P159" i="11"/>
  <c r="Q159" i="11"/>
  <c r="M160" i="11"/>
  <c r="N160" i="11"/>
  <c r="O160" i="11"/>
  <c r="P160" i="11"/>
  <c r="Q160" i="11"/>
  <c r="M161" i="11"/>
  <c r="N161" i="11"/>
  <c r="O161" i="11"/>
  <c r="P161" i="11"/>
  <c r="Q161" i="11"/>
  <c r="M162" i="11"/>
  <c r="N162" i="11"/>
  <c r="O162" i="11"/>
  <c r="P162" i="11"/>
  <c r="Q162" i="11"/>
  <c r="M163" i="11"/>
  <c r="N163" i="11"/>
  <c r="O163" i="11"/>
  <c r="P163" i="11"/>
  <c r="Q163" i="11"/>
  <c r="M164" i="11"/>
  <c r="N164" i="11"/>
  <c r="O164" i="11"/>
  <c r="P164" i="11"/>
  <c r="Q164" i="11"/>
  <c r="M165" i="11"/>
  <c r="N165" i="11"/>
  <c r="O165" i="11"/>
  <c r="P165" i="11"/>
  <c r="Q165" i="11"/>
  <c r="M166" i="11"/>
  <c r="N166" i="11"/>
  <c r="O166" i="11"/>
  <c r="P166" i="11"/>
  <c r="Q166" i="11"/>
  <c r="M167" i="11"/>
  <c r="N167" i="11"/>
  <c r="O167" i="11"/>
  <c r="P167" i="11"/>
  <c r="Q167" i="11"/>
  <c r="M168" i="11"/>
  <c r="N168" i="11"/>
  <c r="O168" i="11"/>
  <c r="P168" i="11"/>
  <c r="Q168" i="11"/>
  <c r="M169" i="11"/>
  <c r="N169" i="11"/>
  <c r="O169" i="11"/>
  <c r="P169" i="11"/>
  <c r="Q169" i="11"/>
  <c r="M170" i="11"/>
  <c r="N170" i="11"/>
  <c r="O170" i="11"/>
  <c r="P170" i="11"/>
  <c r="Q170" i="11"/>
  <c r="M171" i="11"/>
  <c r="N171" i="11"/>
  <c r="O171" i="11"/>
  <c r="P171" i="11"/>
  <c r="Q171" i="11"/>
  <c r="M172" i="11"/>
  <c r="N172" i="11"/>
  <c r="O172" i="11"/>
  <c r="P172" i="11"/>
  <c r="Q172" i="11"/>
  <c r="M173" i="11"/>
  <c r="N173" i="11"/>
  <c r="O173" i="11"/>
  <c r="P173" i="11"/>
  <c r="Q173" i="11"/>
  <c r="M174" i="11"/>
  <c r="N174" i="11"/>
  <c r="O174" i="11"/>
  <c r="P174" i="11"/>
  <c r="Q174" i="11"/>
  <c r="M175" i="11"/>
  <c r="N175" i="11"/>
  <c r="O175" i="11"/>
  <c r="P175" i="11"/>
  <c r="Q175" i="11"/>
  <c r="M176" i="11"/>
  <c r="N176" i="11"/>
  <c r="O176" i="11"/>
  <c r="P176" i="11"/>
  <c r="Q176" i="11"/>
  <c r="M177" i="11"/>
  <c r="N177" i="11"/>
  <c r="O177" i="11"/>
  <c r="P177" i="11"/>
  <c r="Q177" i="11"/>
  <c r="M178" i="11"/>
  <c r="N178" i="11"/>
  <c r="O178" i="11"/>
  <c r="P178" i="11"/>
  <c r="Q178" i="11"/>
  <c r="M179" i="11"/>
  <c r="N179" i="11"/>
  <c r="O179" i="11"/>
  <c r="P179" i="11"/>
  <c r="Q179" i="11"/>
  <c r="M180" i="11"/>
  <c r="N180" i="11"/>
  <c r="O180" i="11"/>
  <c r="P180" i="11"/>
  <c r="Q180" i="11"/>
  <c r="M181" i="11"/>
  <c r="N181" i="11"/>
  <c r="O181" i="11"/>
  <c r="P181" i="11"/>
  <c r="Q181" i="11"/>
  <c r="M182" i="11"/>
  <c r="N182" i="11"/>
  <c r="O182" i="11"/>
  <c r="P182" i="11"/>
  <c r="Q182" i="11"/>
  <c r="M183" i="11"/>
  <c r="N183" i="11"/>
  <c r="O183" i="11"/>
  <c r="P183" i="11"/>
  <c r="Q183" i="11"/>
  <c r="M184" i="11"/>
  <c r="N184" i="11"/>
  <c r="O184" i="11"/>
  <c r="P184" i="11"/>
  <c r="Q184" i="11"/>
  <c r="M185" i="11"/>
  <c r="N185" i="11"/>
  <c r="O185" i="11"/>
  <c r="P185" i="11"/>
  <c r="Q185" i="11"/>
  <c r="M186" i="11"/>
  <c r="N186" i="11"/>
  <c r="O186" i="11"/>
  <c r="P186" i="11"/>
  <c r="Q186" i="11"/>
  <c r="M187" i="11"/>
  <c r="N187" i="11"/>
  <c r="O187" i="11"/>
  <c r="P187" i="11"/>
  <c r="Q187" i="11"/>
  <c r="M188" i="11"/>
  <c r="N188" i="11"/>
  <c r="O188" i="11"/>
  <c r="P188" i="11"/>
  <c r="Q188" i="11"/>
  <c r="M189" i="11"/>
  <c r="N189" i="11"/>
  <c r="O189" i="11"/>
  <c r="P189" i="11"/>
  <c r="Q189" i="11"/>
  <c r="M190" i="11"/>
  <c r="N190" i="11"/>
  <c r="O190" i="11"/>
  <c r="P190" i="11"/>
  <c r="Q190" i="11"/>
  <c r="M191" i="11"/>
  <c r="N191" i="11"/>
  <c r="O191" i="11"/>
  <c r="P191" i="11"/>
  <c r="Q191" i="11"/>
  <c r="M192" i="11"/>
  <c r="N192" i="11"/>
  <c r="O192" i="11"/>
  <c r="P192" i="11"/>
  <c r="Q192" i="11"/>
  <c r="M193" i="11"/>
  <c r="N193" i="11"/>
  <c r="O193" i="11"/>
  <c r="P193" i="11"/>
  <c r="Q193" i="11"/>
  <c r="M194" i="11"/>
  <c r="N194" i="11"/>
  <c r="O194" i="11"/>
  <c r="P194" i="11"/>
  <c r="Q194" i="11"/>
  <c r="M195" i="11"/>
  <c r="N195" i="11"/>
  <c r="O195" i="11"/>
  <c r="P195" i="11"/>
  <c r="Q195" i="11"/>
  <c r="M196" i="11"/>
  <c r="N196" i="11"/>
  <c r="O196" i="11"/>
  <c r="P196" i="11"/>
  <c r="Q196" i="11"/>
  <c r="M197" i="11"/>
  <c r="N197" i="11"/>
  <c r="O197" i="11"/>
  <c r="P197" i="11"/>
  <c r="Q197" i="11"/>
  <c r="M198" i="11"/>
  <c r="N198" i="11"/>
  <c r="O198" i="11"/>
  <c r="P198" i="11"/>
  <c r="Q198" i="11"/>
  <c r="M199" i="11"/>
  <c r="N199" i="11"/>
  <c r="O199" i="11"/>
  <c r="P199" i="11"/>
  <c r="Q199" i="11"/>
  <c r="M200" i="11"/>
  <c r="N200" i="11"/>
  <c r="O200" i="11"/>
  <c r="P200" i="11"/>
  <c r="Q200" i="11"/>
  <c r="M201" i="11"/>
  <c r="N201" i="11"/>
  <c r="O201" i="11"/>
  <c r="P201" i="11"/>
  <c r="Q201" i="11"/>
  <c r="M202" i="11"/>
  <c r="N202" i="11"/>
  <c r="O202" i="11"/>
  <c r="P202" i="11"/>
  <c r="Q202" i="11"/>
  <c r="M203" i="11"/>
  <c r="N203" i="11"/>
  <c r="O203" i="11"/>
  <c r="P203" i="11"/>
  <c r="Q203" i="11"/>
  <c r="M204" i="11"/>
  <c r="N204" i="11"/>
  <c r="O204" i="11"/>
  <c r="P204" i="11"/>
  <c r="Q204" i="11"/>
  <c r="M205" i="11"/>
  <c r="N205" i="11"/>
  <c r="O205" i="11"/>
  <c r="P205" i="11"/>
  <c r="Q205" i="11"/>
  <c r="M206" i="11"/>
  <c r="N206" i="11"/>
  <c r="O206" i="11"/>
  <c r="P206" i="11"/>
  <c r="Q206" i="11"/>
  <c r="M207" i="11"/>
  <c r="N207" i="11"/>
  <c r="O207" i="11"/>
  <c r="P207" i="11"/>
  <c r="Q207" i="11"/>
  <c r="M208" i="11"/>
  <c r="N208" i="11"/>
  <c r="O208" i="11"/>
  <c r="P208" i="11"/>
  <c r="Q208" i="11"/>
  <c r="M209" i="11"/>
  <c r="N209" i="11"/>
  <c r="O209" i="11"/>
  <c r="P209" i="11"/>
  <c r="Q209" i="11"/>
  <c r="M210" i="11"/>
  <c r="N210" i="11"/>
  <c r="O210" i="11"/>
  <c r="P210" i="11"/>
  <c r="Q210" i="11"/>
  <c r="M211" i="11"/>
  <c r="N211" i="11"/>
  <c r="O211" i="11"/>
  <c r="P211" i="11"/>
  <c r="Q211" i="11"/>
  <c r="M212" i="11"/>
  <c r="N212" i="11"/>
  <c r="O212" i="11"/>
  <c r="P212" i="11"/>
  <c r="Q212" i="11"/>
  <c r="M213" i="11"/>
  <c r="N213" i="11"/>
  <c r="O213" i="11"/>
  <c r="P213" i="11"/>
  <c r="Q213" i="11"/>
  <c r="M214" i="11"/>
  <c r="N214" i="11"/>
  <c r="O214" i="11"/>
  <c r="P214" i="11"/>
  <c r="Q214" i="11"/>
  <c r="M215" i="11"/>
  <c r="N215" i="11"/>
  <c r="O215" i="11"/>
  <c r="P215" i="11"/>
  <c r="Q215" i="11"/>
  <c r="M216" i="11"/>
  <c r="N216" i="11"/>
  <c r="O216" i="11"/>
  <c r="P216" i="11"/>
  <c r="Q216" i="11"/>
  <c r="M217" i="11"/>
  <c r="N217" i="11"/>
  <c r="O217" i="11"/>
  <c r="P217" i="11"/>
  <c r="Q217" i="11"/>
  <c r="M218" i="11"/>
  <c r="N218" i="11"/>
  <c r="O218" i="11"/>
  <c r="P218" i="11"/>
  <c r="Q218" i="11"/>
  <c r="M219" i="11"/>
  <c r="N219" i="11"/>
  <c r="O219" i="11"/>
  <c r="P219" i="11"/>
  <c r="Q219" i="11"/>
  <c r="M220" i="11"/>
  <c r="N220" i="11"/>
  <c r="O220" i="11"/>
  <c r="P220" i="11"/>
  <c r="Q220" i="11"/>
  <c r="M221" i="11"/>
  <c r="N221" i="11"/>
  <c r="O221" i="11"/>
  <c r="P221" i="11"/>
  <c r="Q221" i="11"/>
  <c r="M222" i="11"/>
  <c r="N222" i="11"/>
  <c r="O222" i="11"/>
  <c r="P222" i="11"/>
  <c r="Q222" i="11"/>
  <c r="M223" i="11"/>
  <c r="N223" i="11"/>
  <c r="O223" i="11"/>
  <c r="P223" i="11"/>
  <c r="Q223" i="11"/>
  <c r="M224" i="11"/>
  <c r="N224" i="11"/>
  <c r="O224" i="11"/>
  <c r="P224" i="11"/>
  <c r="Q224" i="11"/>
  <c r="M225" i="11"/>
  <c r="N225" i="11"/>
  <c r="O225" i="11"/>
  <c r="P225" i="11"/>
  <c r="Q225" i="11"/>
  <c r="M226" i="11"/>
  <c r="N226" i="11"/>
  <c r="O226" i="11"/>
  <c r="P226" i="11"/>
  <c r="Q226" i="11"/>
  <c r="M227" i="11"/>
  <c r="N227" i="11"/>
  <c r="O227" i="11"/>
  <c r="P227" i="11"/>
  <c r="Q227" i="11"/>
  <c r="M228" i="11"/>
  <c r="N228" i="11"/>
  <c r="O228" i="11"/>
  <c r="P228" i="11"/>
  <c r="Q228" i="11"/>
  <c r="M229" i="11"/>
  <c r="N229" i="11"/>
  <c r="O229" i="11"/>
  <c r="P229" i="11"/>
  <c r="Q229" i="11"/>
  <c r="M230" i="11"/>
  <c r="N230" i="11"/>
  <c r="O230" i="11"/>
  <c r="P230" i="11"/>
  <c r="Q230" i="11"/>
  <c r="M231" i="11"/>
  <c r="N231" i="11"/>
  <c r="O231" i="11"/>
  <c r="P231" i="11"/>
  <c r="Q231" i="11"/>
  <c r="M232" i="11"/>
  <c r="N232" i="11"/>
  <c r="O232" i="11"/>
  <c r="P232" i="11"/>
  <c r="Q232" i="11"/>
  <c r="M233" i="11"/>
  <c r="N233" i="11"/>
  <c r="O233" i="11"/>
  <c r="P233" i="11"/>
  <c r="Q233" i="11"/>
  <c r="M234" i="11"/>
  <c r="N234" i="11"/>
  <c r="O234" i="11"/>
  <c r="P234" i="11"/>
  <c r="Q234" i="11"/>
  <c r="M235" i="11"/>
  <c r="N235" i="11"/>
  <c r="O235" i="11"/>
  <c r="P235" i="11"/>
  <c r="Q235" i="11"/>
  <c r="M236" i="11"/>
  <c r="N236" i="11"/>
  <c r="O236" i="11"/>
  <c r="P236" i="11"/>
  <c r="Q236" i="11"/>
  <c r="M237" i="11"/>
  <c r="N237" i="11"/>
  <c r="O237" i="11"/>
  <c r="P237" i="11"/>
  <c r="Q237" i="11"/>
  <c r="M238" i="11"/>
  <c r="N238" i="11"/>
  <c r="O238" i="11"/>
  <c r="P238" i="11"/>
  <c r="Q238" i="11"/>
  <c r="M239" i="11"/>
  <c r="N239" i="11"/>
  <c r="O239" i="11"/>
  <c r="P239" i="11"/>
  <c r="Q239" i="11"/>
  <c r="M240" i="11"/>
  <c r="N240" i="11"/>
  <c r="O240" i="11"/>
  <c r="P240" i="11"/>
  <c r="Q240" i="11"/>
  <c r="M241" i="11"/>
  <c r="N241" i="11"/>
  <c r="O241" i="11"/>
  <c r="P241" i="11"/>
  <c r="Q241" i="11"/>
  <c r="M242" i="11"/>
  <c r="N242" i="11"/>
  <c r="O242" i="11"/>
  <c r="P242" i="11"/>
  <c r="Q242" i="11"/>
  <c r="M243" i="11"/>
  <c r="N243" i="11"/>
  <c r="O243" i="11"/>
  <c r="P243" i="11"/>
  <c r="Q243" i="11"/>
  <c r="M244" i="11"/>
  <c r="N244" i="11"/>
  <c r="O244" i="11"/>
  <c r="P244" i="11"/>
  <c r="Q244" i="11"/>
  <c r="M245" i="11"/>
  <c r="N245" i="11"/>
  <c r="O245" i="11"/>
  <c r="P245" i="11"/>
  <c r="Q245" i="11"/>
  <c r="M246" i="11"/>
  <c r="N246" i="11"/>
  <c r="O246" i="11"/>
  <c r="P246" i="11"/>
  <c r="Q246" i="11"/>
  <c r="M247" i="11"/>
  <c r="N247" i="11"/>
  <c r="O247" i="11"/>
  <c r="P247" i="11"/>
  <c r="Q247" i="11"/>
  <c r="M248" i="11"/>
  <c r="N248" i="11"/>
  <c r="O248" i="11"/>
  <c r="P248" i="11"/>
  <c r="Q248" i="11"/>
  <c r="M249" i="11"/>
  <c r="N249" i="11"/>
  <c r="O249" i="11"/>
  <c r="P249" i="11"/>
  <c r="Q249" i="11"/>
  <c r="M250" i="11"/>
  <c r="N250" i="11"/>
  <c r="O250" i="11"/>
  <c r="P250" i="11"/>
  <c r="Q250" i="11"/>
  <c r="M251" i="11"/>
  <c r="N251" i="11"/>
  <c r="O251" i="11"/>
  <c r="P251" i="11"/>
  <c r="Q251" i="11"/>
  <c r="M252" i="11"/>
  <c r="N252" i="11"/>
  <c r="O252" i="11"/>
  <c r="P252" i="11"/>
  <c r="Q252" i="11"/>
  <c r="M253" i="11"/>
  <c r="N253" i="11"/>
  <c r="O253" i="11"/>
  <c r="P253" i="11"/>
  <c r="Q253" i="11"/>
  <c r="M254" i="11"/>
  <c r="N254" i="11"/>
  <c r="O254" i="11"/>
  <c r="P254" i="11"/>
  <c r="Q254" i="11"/>
  <c r="M255" i="11"/>
  <c r="N255" i="11"/>
  <c r="O255" i="11"/>
  <c r="P255" i="11"/>
  <c r="Q255" i="11"/>
  <c r="M256" i="11"/>
  <c r="N256" i="11"/>
  <c r="O256" i="11"/>
  <c r="P256" i="11"/>
  <c r="Q256" i="11"/>
  <c r="M257" i="11"/>
  <c r="N257" i="11"/>
  <c r="O257" i="11"/>
  <c r="P257" i="11"/>
  <c r="Q257" i="11"/>
  <c r="M258" i="11"/>
  <c r="N258" i="11"/>
  <c r="O258" i="11"/>
  <c r="P258" i="11"/>
  <c r="Q258" i="11"/>
  <c r="M259" i="11"/>
  <c r="N259" i="11"/>
  <c r="O259" i="11"/>
  <c r="P259" i="11"/>
  <c r="Q259" i="11"/>
  <c r="M260" i="11"/>
  <c r="N260" i="11"/>
  <c r="O260" i="11"/>
  <c r="P260" i="11"/>
  <c r="Q260" i="11"/>
  <c r="M261" i="11"/>
  <c r="N261" i="11"/>
  <c r="O261" i="11"/>
  <c r="P261" i="11"/>
  <c r="Q261" i="11"/>
  <c r="M262" i="11"/>
  <c r="N262" i="11"/>
  <c r="O262" i="11"/>
  <c r="P262" i="11"/>
  <c r="Q262" i="11"/>
  <c r="M263" i="11"/>
  <c r="N263" i="11"/>
  <c r="O263" i="11"/>
  <c r="P263" i="11"/>
  <c r="Q263" i="11"/>
  <c r="M264" i="11"/>
  <c r="N264" i="11"/>
  <c r="O264" i="11"/>
  <c r="P264" i="11"/>
  <c r="Q264" i="11"/>
  <c r="M265" i="11"/>
  <c r="N265" i="11"/>
  <c r="O265" i="11"/>
  <c r="P265" i="11"/>
  <c r="Q265" i="11"/>
  <c r="M266" i="11"/>
  <c r="N266" i="11"/>
  <c r="O266" i="11"/>
  <c r="P266" i="11"/>
  <c r="Q266" i="11"/>
  <c r="M267" i="11"/>
  <c r="N267" i="11"/>
  <c r="O267" i="11"/>
  <c r="P267" i="11"/>
  <c r="Q267" i="11"/>
  <c r="M268" i="11"/>
  <c r="N268" i="11"/>
  <c r="O268" i="11"/>
  <c r="P268" i="11"/>
  <c r="Q268" i="11"/>
  <c r="M269" i="11"/>
  <c r="N269" i="11"/>
  <c r="O269" i="11"/>
  <c r="P269" i="11"/>
  <c r="Q269" i="11"/>
  <c r="M270" i="11"/>
  <c r="N270" i="11"/>
  <c r="O270" i="11"/>
  <c r="P270" i="11"/>
  <c r="Q270" i="11"/>
  <c r="M271" i="11"/>
  <c r="N271" i="11"/>
  <c r="O271" i="11"/>
  <c r="P271" i="11"/>
  <c r="Q271" i="11"/>
  <c r="M272" i="11"/>
  <c r="N272" i="11"/>
  <c r="O272" i="11"/>
  <c r="P272" i="11"/>
  <c r="Q272" i="11"/>
  <c r="M273" i="11"/>
  <c r="N273" i="11"/>
  <c r="O273" i="11"/>
  <c r="P273" i="11"/>
  <c r="Q273" i="11"/>
  <c r="M274" i="11"/>
  <c r="N274" i="11"/>
  <c r="O274" i="11"/>
  <c r="P274" i="11"/>
  <c r="Q274" i="11"/>
  <c r="M275" i="11"/>
  <c r="N275" i="11"/>
  <c r="O275" i="11"/>
  <c r="P275" i="11"/>
  <c r="Q275" i="11"/>
  <c r="M276" i="11"/>
  <c r="N276" i="11"/>
  <c r="O276" i="11"/>
  <c r="P276" i="11"/>
  <c r="Q276" i="11"/>
  <c r="M277" i="11"/>
  <c r="N277" i="11"/>
  <c r="O277" i="11"/>
  <c r="P277" i="11"/>
  <c r="Q277" i="11"/>
  <c r="M278" i="11"/>
  <c r="N278" i="11"/>
  <c r="O278" i="11"/>
  <c r="P278" i="11"/>
  <c r="Q278" i="11"/>
  <c r="M279" i="11"/>
  <c r="N279" i="11"/>
  <c r="O279" i="11"/>
  <c r="P279" i="11"/>
  <c r="Q279" i="11"/>
  <c r="M280" i="11"/>
  <c r="N280" i="11"/>
  <c r="O280" i="11"/>
  <c r="P280" i="11"/>
  <c r="Q280" i="11"/>
  <c r="M281" i="11"/>
  <c r="N281" i="11"/>
  <c r="O281" i="11"/>
  <c r="P281" i="11"/>
  <c r="Q281" i="11"/>
  <c r="M282" i="11"/>
  <c r="N282" i="11"/>
  <c r="O282" i="11"/>
  <c r="P282" i="11"/>
  <c r="Q282" i="11"/>
  <c r="M283" i="11"/>
  <c r="N283" i="11"/>
  <c r="O283" i="11"/>
  <c r="P283" i="11"/>
  <c r="Q283" i="11"/>
  <c r="M284" i="11"/>
  <c r="N284" i="11"/>
  <c r="O284" i="11"/>
  <c r="P284" i="11"/>
  <c r="Q284" i="11"/>
  <c r="M285" i="11"/>
  <c r="N285" i="11"/>
  <c r="O285" i="11"/>
  <c r="P285" i="11"/>
  <c r="Q285" i="11"/>
  <c r="M286" i="11"/>
  <c r="N286" i="11"/>
  <c r="O286" i="11"/>
  <c r="P286" i="11"/>
  <c r="Q286" i="11"/>
  <c r="M287" i="11"/>
  <c r="N287" i="11"/>
  <c r="O287" i="11"/>
  <c r="P287" i="11"/>
  <c r="Q287" i="11"/>
  <c r="M288" i="11"/>
  <c r="N288" i="11"/>
  <c r="O288" i="11"/>
  <c r="P288" i="11"/>
  <c r="Q288" i="11"/>
  <c r="M289" i="11"/>
  <c r="N289" i="11"/>
  <c r="O289" i="11"/>
  <c r="P289" i="11"/>
  <c r="Q289" i="11"/>
  <c r="M290" i="11"/>
  <c r="N290" i="11"/>
  <c r="O290" i="11"/>
  <c r="P290" i="11"/>
  <c r="Q290" i="11"/>
  <c r="M291" i="11"/>
  <c r="N291" i="11"/>
  <c r="O291" i="11"/>
  <c r="P291" i="11"/>
  <c r="Q291" i="11"/>
  <c r="M292" i="11"/>
  <c r="N292" i="11"/>
  <c r="O292" i="11"/>
  <c r="P292" i="11"/>
  <c r="Q292" i="11"/>
  <c r="M293" i="11"/>
  <c r="N293" i="11"/>
  <c r="O293" i="11"/>
  <c r="P293" i="11"/>
  <c r="Q293" i="11"/>
  <c r="M294" i="11"/>
  <c r="N294" i="11"/>
  <c r="O294" i="11"/>
  <c r="P294" i="11"/>
  <c r="Q294" i="11"/>
  <c r="M295" i="11"/>
  <c r="N295" i="11"/>
  <c r="O295" i="11"/>
  <c r="P295" i="11"/>
  <c r="Q295" i="11"/>
  <c r="M296" i="11"/>
  <c r="N296" i="11"/>
  <c r="O296" i="11"/>
  <c r="P296" i="11"/>
  <c r="Q296" i="11"/>
  <c r="M297" i="11"/>
  <c r="N297" i="11"/>
  <c r="O297" i="11"/>
  <c r="P297" i="11"/>
  <c r="Q297" i="11"/>
  <c r="M298" i="11"/>
  <c r="N298" i="11"/>
  <c r="O298" i="11"/>
  <c r="P298" i="11"/>
  <c r="Q298" i="11"/>
  <c r="M299" i="11"/>
  <c r="N299" i="11"/>
  <c r="O299" i="11"/>
  <c r="P299" i="11"/>
  <c r="Q299" i="11"/>
  <c r="M300" i="11"/>
  <c r="N300" i="11"/>
  <c r="O300" i="11"/>
  <c r="P300" i="11"/>
  <c r="Q300" i="11"/>
  <c r="M301" i="11"/>
  <c r="N301" i="11"/>
  <c r="O301" i="11"/>
  <c r="P301" i="11"/>
  <c r="Q301" i="11"/>
  <c r="M302" i="11"/>
  <c r="N302" i="11"/>
  <c r="O302" i="11"/>
  <c r="P302" i="11"/>
  <c r="Q302" i="11"/>
  <c r="M303" i="11"/>
  <c r="N303" i="11"/>
  <c r="O303" i="11"/>
  <c r="P303" i="11"/>
  <c r="Q303" i="11"/>
  <c r="M304" i="11"/>
  <c r="N304" i="11"/>
  <c r="O304" i="11"/>
  <c r="P304" i="11"/>
  <c r="Q304" i="11"/>
  <c r="M305" i="11"/>
  <c r="N305" i="11"/>
  <c r="O305" i="11"/>
  <c r="P305" i="11"/>
  <c r="Q305" i="11"/>
  <c r="M306" i="11"/>
  <c r="N306" i="11"/>
  <c r="O306" i="11"/>
  <c r="P306" i="11"/>
  <c r="Q306" i="11"/>
  <c r="M307" i="11"/>
  <c r="N307" i="11"/>
  <c r="O307" i="11"/>
  <c r="P307" i="11"/>
  <c r="Q307" i="11"/>
  <c r="M308" i="11"/>
  <c r="N308" i="11"/>
  <c r="O308" i="11"/>
  <c r="P308" i="11"/>
  <c r="Q308" i="11"/>
  <c r="M309" i="11"/>
  <c r="N309" i="11"/>
  <c r="O309" i="11"/>
  <c r="P309" i="11"/>
  <c r="Q309" i="11"/>
  <c r="M310" i="11"/>
  <c r="N310" i="11"/>
  <c r="O310" i="11"/>
  <c r="P310" i="11"/>
  <c r="Q310" i="11"/>
  <c r="M311" i="11"/>
  <c r="N311" i="11"/>
  <c r="O311" i="11"/>
  <c r="P311" i="11"/>
  <c r="Q311" i="11"/>
  <c r="M312" i="11"/>
  <c r="N312" i="11"/>
  <c r="O312" i="11"/>
  <c r="P312" i="11"/>
  <c r="Q312" i="11"/>
  <c r="M313" i="11"/>
  <c r="N313" i="11"/>
  <c r="O313" i="11"/>
  <c r="P313" i="11"/>
  <c r="Q313" i="11"/>
  <c r="M314" i="11"/>
  <c r="N314" i="11"/>
  <c r="O314" i="11"/>
  <c r="P314" i="11"/>
  <c r="Q314" i="11"/>
  <c r="M315" i="11"/>
  <c r="N315" i="11"/>
  <c r="O315" i="11"/>
  <c r="P315" i="11"/>
  <c r="Q315" i="11"/>
  <c r="M316" i="11"/>
  <c r="N316" i="11"/>
  <c r="O316" i="11"/>
  <c r="P316" i="11"/>
  <c r="Q316" i="11"/>
  <c r="M317" i="11"/>
  <c r="N317" i="11"/>
  <c r="O317" i="11"/>
  <c r="P317" i="11"/>
  <c r="Q317" i="11"/>
  <c r="M318" i="11"/>
  <c r="N318" i="11"/>
  <c r="O318" i="11"/>
  <c r="P318" i="11"/>
  <c r="Q318" i="11"/>
  <c r="M319" i="11"/>
  <c r="N319" i="11"/>
  <c r="O319" i="11"/>
  <c r="P319" i="11"/>
  <c r="Q319" i="11"/>
  <c r="M320" i="11"/>
  <c r="N320" i="11"/>
  <c r="O320" i="11"/>
  <c r="P320" i="11"/>
  <c r="Q320" i="11"/>
  <c r="M321" i="11"/>
  <c r="N321" i="11"/>
  <c r="O321" i="11"/>
  <c r="P321" i="11"/>
  <c r="Q321" i="11"/>
  <c r="M322" i="11"/>
  <c r="N322" i="11"/>
  <c r="O322" i="11"/>
  <c r="P322" i="11"/>
  <c r="Q322" i="11"/>
  <c r="M323" i="11"/>
  <c r="N323" i="11"/>
  <c r="O323" i="11"/>
  <c r="P323" i="11"/>
  <c r="Q323" i="11"/>
  <c r="M324" i="11"/>
  <c r="N324" i="11"/>
  <c r="O324" i="11"/>
  <c r="P324" i="11"/>
  <c r="Q324" i="11"/>
  <c r="M325" i="11"/>
  <c r="N325" i="11"/>
  <c r="O325" i="11"/>
  <c r="P325" i="11"/>
  <c r="Q325" i="11"/>
  <c r="M326" i="11"/>
  <c r="N326" i="11"/>
  <c r="O326" i="11"/>
  <c r="P326" i="11"/>
  <c r="Q326" i="11"/>
  <c r="M327" i="11"/>
  <c r="N327" i="11"/>
  <c r="O327" i="11"/>
  <c r="P327" i="11"/>
  <c r="Q327" i="11"/>
  <c r="M328" i="11"/>
  <c r="N328" i="11"/>
  <c r="O328" i="11"/>
  <c r="P328" i="11"/>
  <c r="Q328" i="11"/>
  <c r="M329" i="11"/>
  <c r="N329" i="11"/>
  <c r="O329" i="11"/>
  <c r="P329" i="11"/>
  <c r="Q329" i="11"/>
  <c r="M330" i="11"/>
  <c r="N330" i="11"/>
  <c r="O330" i="11"/>
  <c r="P330" i="11"/>
  <c r="Q330" i="11"/>
  <c r="M331" i="11"/>
  <c r="N331" i="11"/>
  <c r="O331" i="11"/>
  <c r="P331" i="11"/>
  <c r="Q331" i="11"/>
  <c r="M332" i="11"/>
  <c r="N332" i="11"/>
  <c r="O332" i="11"/>
  <c r="P332" i="11"/>
  <c r="Q332" i="11"/>
  <c r="M333" i="11"/>
  <c r="N333" i="11"/>
  <c r="O333" i="11"/>
  <c r="P333" i="11"/>
  <c r="Q333" i="11"/>
  <c r="M334" i="11"/>
  <c r="N334" i="11"/>
  <c r="O334" i="11"/>
  <c r="P334" i="11"/>
  <c r="Q334" i="11"/>
  <c r="M335" i="11"/>
  <c r="N335" i="11"/>
  <c r="O335" i="11"/>
  <c r="P335" i="11"/>
  <c r="Q335" i="11"/>
  <c r="M336" i="11"/>
  <c r="N336" i="11"/>
  <c r="O336" i="11"/>
  <c r="P336" i="11"/>
  <c r="Q336" i="11"/>
  <c r="M337" i="11"/>
  <c r="N337" i="11"/>
  <c r="O337" i="11"/>
  <c r="P337" i="11"/>
  <c r="Q337" i="11"/>
  <c r="M338" i="11"/>
  <c r="N338" i="11"/>
  <c r="O338" i="11"/>
  <c r="P338" i="11"/>
  <c r="Q338" i="11"/>
  <c r="M339" i="11"/>
  <c r="N339" i="11"/>
  <c r="O339" i="11"/>
  <c r="P339" i="11"/>
  <c r="Q339" i="11"/>
  <c r="M340" i="11"/>
  <c r="N340" i="11"/>
  <c r="O340" i="11"/>
  <c r="P340" i="11"/>
  <c r="Q340" i="11"/>
  <c r="M341" i="11"/>
  <c r="N341" i="11"/>
  <c r="O341" i="11"/>
  <c r="P341" i="11"/>
  <c r="Q341" i="11"/>
  <c r="M342" i="11"/>
  <c r="N342" i="11"/>
  <c r="O342" i="11"/>
  <c r="P342" i="11"/>
  <c r="Q342" i="11"/>
  <c r="M343" i="11"/>
  <c r="N343" i="11"/>
  <c r="O343" i="11"/>
  <c r="P343" i="11"/>
  <c r="Q343" i="11"/>
  <c r="M344" i="11"/>
  <c r="N344" i="11"/>
  <c r="O344" i="11"/>
  <c r="P344" i="11"/>
  <c r="Q344" i="11"/>
  <c r="M345" i="11"/>
  <c r="N345" i="11"/>
  <c r="O345" i="11"/>
  <c r="P345" i="11"/>
  <c r="Q345" i="11"/>
  <c r="M346" i="11"/>
  <c r="N346" i="11"/>
  <c r="O346" i="11"/>
  <c r="P346" i="11"/>
  <c r="Q346" i="11"/>
  <c r="M347" i="11"/>
  <c r="N347" i="11"/>
  <c r="O347" i="11"/>
  <c r="P347" i="11"/>
  <c r="Q347" i="11"/>
  <c r="M348" i="11"/>
  <c r="N348" i="11"/>
  <c r="O348" i="11"/>
  <c r="P348" i="11"/>
  <c r="Q348" i="11"/>
  <c r="M349" i="11"/>
  <c r="N349" i="11"/>
  <c r="O349" i="11"/>
  <c r="P349" i="11"/>
  <c r="Q349" i="11"/>
  <c r="M350" i="11"/>
  <c r="N350" i="11"/>
  <c r="O350" i="11"/>
  <c r="P350" i="11"/>
  <c r="Q350" i="11"/>
  <c r="M351" i="11"/>
  <c r="N351" i="11"/>
  <c r="O351" i="11"/>
  <c r="P351" i="11"/>
  <c r="Q351" i="11"/>
  <c r="M352" i="11"/>
  <c r="N352" i="11"/>
  <c r="O352" i="11"/>
  <c r="P352" i="11"/>
  <c r="Q352" i="11"/>
  <c r="M353" i="11"/>
  <c r="N353" i="11"/>
  <c r="O353" i="11"/>
  <c r="P353" i="11"/>
  <c r="Q353" i="11"/>
  <c r="M354" i="11"/>
  <c r="N354" i="11"/>
  <c r="O354" i="11"/>
  <c r="P354" i="11"/>
  <c r="Q354" i="11"/>
  <c r="M355" i="11"/>
  <c r="N355" i="11"/>
  <c r="O355" i="11"/>
  <c r="P355" i="11"/>
  <c r="Q355" i="11"/>
  <c r="M356" i="11"/>
  <c r="N356" i="11"/>
  <c r="O356" i="11"/>
  <c r="P356" i="11"/>
  <c r="Q356" i="11"/>
  <c r="M357" i="11"/>
  <c r="N357" i="11"/>
  <c r="O357" i="11"/>
  <c r="P357" i="11"/>
  <c r="Q357" i="11"/>
  <c r="M358" i="11"/>
  <c r="N358" i="11"/>
  <c r="O358" i="11"/>
  <c r="P358" i="11"/>
  <c r="Q358" i="11"/>
  <c r="M359" i="11"/>
  <c r="N359" i="11"/>
  <c r="O359" i="11"/>
  <c r="P359" i="11"/>
  <c r="Q359" i="11"/>
  <c r="M360" i="11"/>
  <c r="N360" i="11"/>
  <c r="O360" i="11"/>
  <c r="P360" i="11"/>
  <c r="Q360" i="11"/>
  <c r="M361" i="11"/>
  <c r="N361" i="11"/>
  <c r="O361" i="11"/>
  <c r="P361" i="11"/>
  <c r="Q361" i="11"/>
  <c r="M362" i="11"/>
  <c r="N362" i="11"/>
  <c r="O362" i="11"/>
  <c r="P362" i="11"/>
  <c r="Q362" i="11"/>
  <c r="M129" i="11"/>
  <c r="N129" i="11"/>
  <c r="O129" i="11"/>
  <c r="P129" i="11"/>
  <c r="Q129" i="11"/>
  <c r="G25" i="11" l="1"/>
  <c r="E23" i="11"/>
  <c r="H27" i="11"/>
  <c r="F25" i="11"/>
  <c r="E25" i="11"/>
  <c r="H22" i="11"/>
  <c r="H29" i="11"/>
  <c r="F27" i="11"/>
  <c r="G22" i="11"/>
  <c r="E27" i="11"/>
  <c r="H24" i="11"/>
  <c r="F22" i="11"/>
  <c r="G24" i="11"/>
  <c r="E22" i="11"/>
  <c r="E29" i="11"/>
  <c r="H26" i="11"/>
  <c r="F24" i="11"/>
  <c r="G26" i="11"/>
  <c r="E24" i="11"/>
  <c r="H21" i="11"/>
  <c r="H28" i="11"/>
  <c r="F26" i="11"/>
  <c r="G21" i="11"/>
  <c r="E26" i="11"/>
  <c r="H23" i="11"/>
  <c r="F21" i="11"/>
  <c r="F28" i="11"/>
  <c r="G23" i="11"/>
  <c r="E21" i="11"/>
  <c r="E28" i="11"/>
  <c r="H25" i="11"/>
  <c r="F23" i="11"/>
  <c r="D25" i="11"/>
  <c r="D22" i="11"/>
  <c r="D29" i="11"/>
  <c r="D24" i="11"/>
  <c r="D26" i="11"/>
  <c r="D21" i="11"/>
  <c r="D16" i="11"/>
  <c r="Q2" i="12" l="1"/>
  <c r="R2" i="12"/>
  <c r="S2" i="12"/>
  <c r="T2" i="12"/>
  <c r="P2" i="12"/>
  <c r="J40" i="12" l="1"/>
  <c r="J41" i="12"/>
  <c r="J42" i="12"/>
  <c r="J9" i="12" l="1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7" i="12"/>
  <c r="J30" i="12" l="1"/>
  <c r="J31" i="12"/>
  <c r="J32" i="12"/>
  <c r="J33" i="12"/>
  <c r="J34" i="12"/>
  <c r="J35" i="12"/>
  <c r="J36" i="12"/>
  <c r="J37" i="12"/>
  <c r="J38" i="12"/>
  <c r="J39" i="12"/>
  <c r="J8" i="12"/>
  <c r="G7" i="12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O70" i="11"/>
  <c r="P70" i="11"/>
  <c r="O71" i="11"/>
  <c r="P71" i="11"/>
  <c r="N72" i="11"/>
  <c r="O72" i="11"/>
  <c r="P72" i="11"/>
  <c r="N73" i="11"/>
  <c r="O73" i="11"/>
  <c r="P73" i="11"/>
  <c r="N74" i="11"/>
  <c r="O74" i="11"/>
  <c r="P74" i="11"/>
  <c r="N75" i="11"/>
  <c r="O75" i="11"/>
  <c r="P75" i="11"/>
  <c r="N76" i="11"/>
  <c r="O76" i="11"/>
  <c r="P76" i="11"/>
  <c r="N77" i="11"/>
  <c r="O77" i="11"/>
  <c r="P77" i="11"/>
  <c r="N78" i="11"/>
  <c r="O78" i="11"/>
  <c r="P78" i="11"/>
  <c r="N79" i="11"/>
  <c r="O79" i="11"/>
  <c r="P79" i="11"/>
  <c r="N80" i="11"/>
  <c r="O80" i="11"/>
  <c r="P80" i="11"/>
  <c r="N81" i="11"/>
  <c r="O81" i="11"/>
  <c r="P81" i="11"/>
  <c r="N82" i="11"/>
  <c r="O82" i="11"/>
  <c r="P82" i="11"/>
  <c r="N83" i="11"/>
  <c r="O83" i="11"/>
  <c r="P83" i="11"/>
  <c r="Q83" i="11"/>
  <c r="N84" i="11"/>
  <c r="O84" i="11"/>
  <c r="P84" i="11"/>
  <c r="Q84" i="11"/>
  <c r="M85" i="11"/>
  <c r="N85" i="11"/>
  <c r="O85" i="11"/>
  <c r="P85" i="11"/>
  <c r="Q85" i="11"/>
  <c r="M86" i="11"/>
  <c r="N86" i="11"/>
  <c r="O86" i="11"/>
  <c r="P86" i="11"/>
  <c r="Q86" i="11"/>
  <c r="M87" i="11"/>
  <c r="N87" i="11"/>
  <c r="O87" i="11"/>
  <c r="P87" i="11"/>
  <c r="Q87" i="11"/>
  <c r="M88" i="11"/>
  <c r="N88" i="11"/>
  <c r="O88" i="11"/>
  <c r="P88" i="11"/>
  <c r="Q88" i="11"/>
  <c r="M89" i="11"/>
  <c r="N89" i="11"/>
  <c r="O89" i="11"/>
  <c r="P89" i="11"/>
  <c r="Q89" i="11"/>
  <c r="M90" i="11"/>
  <c r="N90" i="11"/>
  <c r="O90" i="11"/>
  <c r="P90" i="11"/>
  <c r="Q90" i="11"/>
  <c r="M91" i="11"/>
  <c r="N91" i="11"/>
  <c r="O91" i="11"/>
  <c r="P91" i="11"/>
  <c r="Q91" i="11"/>
  <c r="M92" i="11"/>
  <c r="N92" i="11"/>
  <c r="O92" i="11"/>
  <c r="P92" i="11"/>
  <c r="Q92" i="11"/>
  <c r="M93" i="11"/>
  <c r="N93" i="11"/>
  <c r="O93" i="11"/>
  <c r="P93" i="11"/>
  <c r="Q93" i="11"/>
  <c r="M94" i="11"/>
  <c r="N94" i="11"/>
  <c r="O94" i="11"/>
  <c r="P94" i="11"/>
  <c r="Q94" i="11"/>
  <c r="M95" i="11"/>
  <c r="N95" i="11"/>
  <c r="O95" i="11"/>
  <c r="P95" i="11"/>
  <c r="Q95" i="11"/>
  <c r="M96" i="11"/>
  <c r="N96" i="11"/>
  <c r="O96" i="11"/>
  <c r="P96" i="11"/>
  <c r="Q96" i="11"/>
  <c r="M97" i="11"/>
  <c r="N97" i="11"/>
  <c r="O97" i="11"/>
  <c r="P97" i="11"/>
  <c r="Q97" i="11"/>
  <c r="M98" i="11"/>
  <c r="N98" i="11"/>
  <c r="O98" i="11"/>
  <c r="P98" i="11"/>
  <c r="Q98" i="11"/>
  <c r="M99" i="11"/>
  <c r="N99" i="11"/>
  <c r="O99" i="11"/>
  <c r="P99" i="11"/>
  <c r="Q99" i="11"/>
  <c r="M100" i="11"/>
  <c r="N100" i="11"/>
  <c r="O100" i="11"/>
  <c r="P100" i="11"/>
  <c r="Q100" i="11"/>
  <c r="M101" i="11"/>
  <c r="N101" i="11"/>
  <c r="O101" i="11"/>
  <c r="P101" i="11"/>
  <c r="Q101" i="11"/>
  <c r="M102" i="11"/>
  <c r="N102" i="11"/>
  <c r="O102" i="11"/>
  <c r="P102" i="11"/>
  <c r="Q102" i="11"/>
  <c r="M103" i="11"/>
  <c r="N103" i="11"/>
  <c r="O103" i="11"/>
  <c r="P103" i="11"/>
  <c r="Q103" i="11"/>
  <c r="M104" i="11"/>
  <c r="N104" i="11"/>
  <c r="O104" i="11"/>
  <c r="P104" i="11"/>
  <c r="Q104" i="11"/>
  <c r="M105" i="11"/>
  <c r="N105" i="11"/>
  <c r="O105" i="11"/>
  <c r="P105" i="11"/>
  <c r="Q105" i="11"/>
  <c r="M106" i="11"/>
  <c r="N106" i="11"/>
  <c r="O106" i="11"/>
  <c r="P106" i="11"/>
  <c r="Q106" i="11"/>
  <c r="M107" i="11"/>
  <c r="N107" i="11"/>
  <c r="O107" i="11"/>
  <c r="P107" i="11"/>
  <c r="Q107" i="11"/>
  <c r="M108" i="11"/>
  <c r="N108" i="11"/>
  <c r="O108" i="11"/>
  <c r="P108" i="11"/>
  <c r="Q108" i="11"/>
  <c r="M109" i="11"/>
  <c r="N109" i="11"/>
  <c r="O109" i="11"/>
  <c r="P109" i="11"/>
  <c r="Q109" i="11"/>
  <c r="M110" i="11"/>
  <c r="N110" i="11"/>
  <c r="O110" i="11"/>
  <c r="P110" i="11"/>
  <c r="Q110" i="11"/>
  <c r="M111" i="11"/>
  <c r="N111" i="11"/>
  <c r="O111" i="11"/>
  <c r="P111" i="11"/>
  <c r="Q111" i="11"/>
  <c r="M112" i="11"/>
  <c r="N112" i="11"/>
  <c r="O112" i="11"/>
  <c r="P112" i="11"/>
  <c r="Q112" i="11"/>
  <c r="M113" i="11"/>
  <c r="N113" i="11"/>
  <c r="O113" i="11"/>
  <c r="P113" i="11"/>
  <c r="Q113" i="11"/>
  <c r="M114" i="11"/>
  <c r="N114" i="11"/>
  <c r="O114" i="11"/>
  <c r="P114" i="11"/>
  <c r="Q114" i="11"/>
  <c r="M115" i="11"/>
  <c r="N115" i="11"/>
  <c r="O115" i="11"/>
  <c r="P115" i="11"/>
  <c r="Q115" i="11"/>
  <c r="M116" i="11"/>
  <c r="N116" i="11"/>
  <c r="O116" i="11"/>
  <c r="P116" i="11"/>
  <c r="Q116" i="11"/>
  <c r="M117" i="11"/>
  <c r="N117" i="11"/>
  <c r="O117" i="11"/>
  <c r="P117" i="11"/>
  <c r="Q117" i="11"/>
  <c r="M118" i="11"/>
  <c r="N118" i="11"/>
  <c r="O118" i="11"/>
  <c r="P118" i="11"/>
  <c r="Q118" i="11"/>
  <c r="M119" i="11"/>
  <c r="N119" i="11"/>
  <c r="O119" i="11"/>
  <c r="P119" i="11"/>
  <c r="Q119" i="11"/>
  <c r="M120" i="11"/>
  <c r="N120" i="11"/>
  <c r="O120" i="11"/>
  <c r="P120" i="11"/>
  <c r="Q120" i="11"/>
  <c r="M121" i="11"/>
  <c r="N121" i="11"/>
  <c r="O121" i="11"/>
  <c r="P121" i="11"/>
  <c r="Q121" i="11"/>
  <c r="M122" i="11"/>
  <c r="N122" i="11"/>
  <c r="O122" i="11"/>
  <c r="P122" i="11"/>
  <c r="Q122" i="11"/>
  <c r="M123" i="11"/>
  <c r="N123" i="11"/>
  <c r="O123" i="11"/>
  <c r="P123" i="11"/>
  <c r="Q123" i="11"/>
  <c r="M124" i="11"/>
  <c r="N124" i="11"/>
  <c r="O124" i="11"/>
  <c r="P124" i="11"/>
  <c r="Q124" i="11"/>
  <c r="M125" i="11"/>
  <c r="N125" i="11"/>
  <c r="O125" i="11"/>
  <c r="P125" i="11"/>
  <c r="Q125" i="11"/>
  <c r="M126" i="11"/>
  <c r="N126" i="11"/>
  <c r="O126" i="11"/>
  <c r="P126" i="11"/>
  <c r="Q126" i="11"/>
  <c r="M127" i="11"/>
  <c r="N127" i="11"/>
  <c r="O127" i="11"/>
  <c r="P127" i="11"/>
  <c r="Q127" i="11"/>
  <c r="M128" i="11"/>
  <c r="N128" i="11"/>
  <c r="O128" i="11"/>
  <c r="P128" i="11"/>
  <c r="Q128" i="11"/>
  <c r="A8" i="11"/>
  <c r="A9" i="11"/>
  <c r="A10" i="11"/>
  <c r="A11" i="11"/>
  <c r="A12" i="11"/>
  <c r="A13" i="11"/>
  <c r="A14" i="11"/>
  <c r="E19" i="12" l="1"/>
  <c r="H16" i="11"/>
  <c r="E17" i="12"/>
  <c r="G16" i="11"/>
  <c r="C17" i="12"/>
  <c r="F16" i="11"/>
  <c r="E16" i="11"/>
  <c r="T10" i="12"/>
  <c r="F17" i="12"/>
  <c r="F27" i="12"/>
  <c r="E37" i="12"/>
  <c r="D26" i="12"/>
  <c r="C37" i="12"/>
  <c r="D17" i="12"/>
  <c r="E36" i="12"/>
  <c r="D25" i="12"/>
  <c r="D16" i="12"/>
  <c r="G12" i="12"/>
  <c r="F12" i="12"/>
  <c r="D32" i="12"/>
  <c r="F25" i="12"/>
  <c r="F19" i="12"/>
  <c r="G14" i="12"/>
  <c r="G18" i="12"/>
  <c r="F21" i="12"/>
  <c r="F29" i="12"/>
  <c r="E21" i="12"/>
  <c r="E23" i="12"/>
  <c r="G9" i="12"/>
  <c r="D23" i="12"/>
  <c r="F20" i="12"/>
  <c r="E31" i="12"/>
  <c r="G11" i="12"/>
  <c r="D31" i="12"/>
  <c r="E38" i="12"/>
  <c r="F22" i="12"/>
  <c r="F18" i="12"/>
  <c r="F7" i="12"/>
  <c r="G13" i="12"/>
  <c r="E22" i="12"/>
  <c r="E29" i="12"/>
  <c r="E18" i="12"/>
  <c r="E7" i="12"/>
  <c r="C16" i="12"/>
  <c r="F13" i="12"/>
  <c r="D22" i="12"/>
  <c r="D29" i="12"/>
  <c r="D18" i="12"/>
  <c r="D7" i="12"/>
  <c r="G15" i="12"/>
  <c r="E35" i="12"/>
  <c r="F15" i="12"/>
  <c r="D13" i="12"/>
  <c r="G10" i="12"/>
  <c r="C12" i="12"/>
  <c r="C14" i="12"/>
  <c r="C11" i="12"/>
  <c r="C9" i="12"/>
  <c r="C29" i="12"/>
  <c r="C18" i="12"/>
  <c r="C7" i="12"/>
  <c r="C24" i="12"/>
  <c r="D20" i="11"/>
  <c r="C30" i="12" s="1"/>
  <c r="C10" i="12"/>
  <c r="C26" i="12"/>
  <c r="G17" i="12"/>
  <c r="C15" i="12"/>
  <c r="G8" i="12"/>
  <c r="G16" i="12"/>
  <c r="E8" i="12"/>
  <c r="D8" i="12"/>
  <c r="D30" i="12"/>
  <c r="D19" i="12"/>
  <c r="A6" i="11"/>
  <c r="A7" i="11"/>
  <c r="E15" i="12" l="1"/>
  <c r="E26" i="12"/>
  <c r="E30" i="12"/>
  <c r="E39" i="12"/>
  <c r="E28" i="12"/>
  <c r="E14" i="12"/>
  <c r="E25" i="12"/>
  <c r="C28" i="12"/>
  <c r="F41" i="11"/>
  <c r="E16" i="12"/>
  <c r="F11" i="12"/>
  <c r="F28" i="12"/>
  <c r="D39" i="12"/>
  <c r="D28" i="12"/>
  <c r="F23" i="12"/>
  <c r="C39" i="12"/>
  <c r="D36" i="12"/>
  <c r="D14" i="12"/>
  <c r="E39" i="11"/>
  <c r="F10" i="12"/>
  <c r="E32" i="12"/>
  <c r="F16" i="12"/>
  <c r="F14" i="12"/>
  <c r="D12" i="12"/>
  <c r="D38" i="12"/>
  <c r="D24" i="12"/>
  <c r="D27" i="12"/>
  <c r="D34" i="12"/>
  <c r="E27" i="12"/>
  <c r="E24" i="12"/>
  <c r="D21" i="12"/>
  <c r="D37" i="12"/>
  <c r="D10" i="12"/>
  <c r="D15" i="12"/>
  <c r="F24" i="12"/>
  <c r="C27" i="12"/>
  <c r="D20" i="12"/>
  <c r="C38" i="12"/>
  <c r="E9" i="12"/>
  <c r="F8" i="12"/>
  <c r="E20" i="12"/>
  <c r="D9" i="12"/>
  <c r="F9" i="12"/>
  <c r="E11" i="12"/>
  <c r="E13" i="12"/>
  <c r="D35" i="12"/>
  <c r="E10" i="12"/>
  <c r="E33" i="12"/>
  <c r="E12" i="12"/>
  <c r="E34" i="12"/>
  <c r="F26" i="12"/>
  <c r="C33" i="12"/>
  <c r="C21" i="12"/>
  <c r="C34" i="12"/>
  <c r="C23" i="12"/>
  <c r="C25" i="12"/>
  <c r="D11" i="12"/>
  <c r="H7" i="12"/>
  <c r="C31" i="12"/>
  <c r="D33" i="12"/>
  <c r="C20" i="12"/>
  <c r="C22" i="12"/>
  <c r="C8" i="12"/>
  <c r="H17" i="12"/>
  <c r="C36" i="12"/>
  <c r="C13" i="12"/>
  <c r="H34" i="11"/>
  <c r="G20" i="12" s="1"/>
  <c r="H18" i="12"/>
  <c r="G29" i="12"/>
  <c r="C35" i="12"/>
  <c r="G40" i="11"/>
  <c r="F37" i="12" s="1"/>
  <c r="G41" i="11"/>
  <c r="F38" i="12" s="1"/>
  <c r="F37" i="11"/>
  <c r="F40" i="11"/>
  <c r="G35" i="11"/>
  <c r="F32" i="12" s="1"/>
  <c r="F42" i="11"/>
  <c r="H39" i="11"/>
  <c r="H35" i="11"/>
  <c r="G21" i="12" s="1"/>
  <c r="F34" i="11"/>
  <c r="H42" i="11"/>
  <c r="G28" i="12" s="1"/>
  <c r="E38" i="11"/>
  <c r="F39" i="11"/>
  <c r="E35" i="11"/>
  <c r="G33" i="11"/>
  <c r="F30" i="12" s="1"/>
  <c r="H41" i="11"/>
  <c r="G37" i="11"/>
  <c r="F34" i="12" s="1"/>
  <c r="F38" i="11"/>
  <c r="G34" i="11"/>
  <c r="F31" i="12" s="1"/>
  <c r="E33" i="11"/>
  <c r="E36" i="11"/>
  <c r="E37" i="11"/>
  <c r="H40" i="11"/>
  <c r="G26" i="12" s="1"/>
  <c r="G38" i="11"/>
  <c r="F35" i="12" s="1"/>
  <c r="G39" i="11"/>
  <c r="F36" i="12" s="1"/>
  <c r="F35" i="11"/>
  <c r="F36" i="11"/>
  <c r="F33" i="11"/>
  <c r="H37" i="11"/>
  <c r="G23" i="12" s="1"/>
  <c r="H38" i="11"/>
  <c r="G24" i="12" s="1"/>
  <c r="E42" i="11"/>
  <c r="E34" i="11"/>
  <c r="H33" i="11"/>
  <c r="G19" i="12" s="1"/>
  <c r="E40" i="11"/>
  <c r="E41" i="11"/>
  <c r="C19" i="12"/>
  <c r="H36" i="11"/>
  <c r="G22" i="12" s="1"/>
  <c r="G42" i="11"/>
  <c r="F39" i="12" s="1"/>
  <c r="G36" i="11"/>
  <c r="F33" i="12" s="1"/>
  <c r="G37" i="12"/>
  <c r="G38" i="12"/>
  <c r="G39" i="12"/>
  <c r="G30" i="12"/>
  <c r="G31" i="12"/>
  <c r="G32" i="12"/>
  <c r="G33" i="12"/>
  <c r="G34" i="12"/>
  <c r="G35" i="12"/>
  <c r="G36" i="12"/>
  <c r="C32" i="12"/>
  <c r="D40" i="11"/>
  <c r="D36" i="11"/>
  <c r="D33" i="11"/>
  <c r="D34" i="11"/>
  <c r="D39" i="11"/>
  <c r="D41" i="11"/>
  <c r="D37" i="11"/>
  <c r="D35" i="11"/>
  <c r="D38" i="11"/>
  <c r="D42" i="11"/>
  <c r="G25" i="12" l="1"/>
  <c r="G27" i="12"/>
  <c r="H15" i="12"/>
  <c r="H16" i="12"/>
  <c r="H28" i="12"/>
  <c r="H14" i="12"/>
  <c r="H27" i="12"/>
  <c r="H24" i="12"/>
  <c r="H9" i="12"/>
  <c r="H33" i="12"/>
  <c r="H13" i="12"/>
  <c r="H26" i="12"/>
  <c r="H11" i="12"/>
  <c r="H23" i="12"/>
  <c r="H30" i="12"/>
  <c r="H37" i="12"/>
  <c r="H35" i="12"/>
  <c r="H21" i="12"/>
  <c r="H38" i="12"/>
  <c r="H39" i="12"/>
  <c r="H10" i="12"/>
  <c r="H8" i="12"/>
  <c r="H32" i="12"/>
  <c r="H19" i="12"/>
  <c r="H12" i="12"/>
  <c r="H36" i="12"/>
  <c r="H29" i="12"/>
  <c r="H25" i="12"/>
  <c r="H20" i="12"/>
  <c r="H34" i="12"/>
  <c r="H31" i="12"/>
  <c r="H22" i="12"/>
  <c r="V14" i="12"/>
  <c r="V19" i="12"/>
  <c r="V12" i="12"/>
  <c r="V22" i="12"/>
  <c r="V23" i="12"/>
  <c r="V15" i="12"/>
  <c r="V20" i="12"/>
  <c r="V25" i="12"/>
  <c r="V11" i="12"/>
  <c r="V16" i="12"/>
  <c r="V10" i="12"/>
  <c r="U12" i="12"/>
  <c r="U24" i="12"/>
  <c r="U17" i="12"/>
  <c r="U22" i="12"/>
  <c r="U15" i="12"/>
  <c r="U23" i="12"/>
  <c r="U13" i="12"/>
  <c r="U18" i="12"/>
  <c r="U11" i="12"/>
  <c r="U16" i="12"/>
  <c r="U10" i="12"/>
  <c r="T12" i="12"/>
  <c r="T17" i="12"/>
  <c r="T20" i="12"/>
  <c r="T13" i="12"/>
  <c r="T18" i="12"/>
  <c r="T11" i="12"/>
  <c r="T16" i="12"/>
  <c r="T21" i="12"/>
  <c r="T14" i="12"/>
  <c r="T19" i="12"/>
  <c r="W21" i="12"/>
  <c r="W10" i="12"/>
  <c r="W14" i="12"/>
  <c r="W19" i="12"/>
  <c r="W24" i="12"/>
  <c r="W25" i="12"/>
  <c r="W17" i="12"/>
  <c r="W22" i="12"/>
  <c r="W15" i="12"/>
  <c r="W13" i="12"/>
  <c r="W11" i="12"/>
  <c r="X14" i="12"/>
  <c r="X24" i="12"/>
  <c r="X12" i="12"/>
  <c r="X15" i="12"/>
  <c r="X20" i="12"/>
  <c r="X10" i="12"/>
  <c r="X13" i="12"/>
  <c r="X25" i="12"/>
  <c r="X18" i="12"/>
  <c r="X23" i="12"/>
  <c r="X21" i="12"/>
  <c r="A4" i="11"/>
  <c r="A5" i="11"/>
  <c r="AD68" i="11" l="1"/>
  <c r="AD69" i="11"/>
  <c r="AC70" i="11"/>
  <c r="AD70" i="11"/>
  <c r="AC71" i="11"/>
  <c r="AD71" i="11"/>
  <c r="AC72" i="11"/>
  <c r="AD72" i="11"/>
  <c r="AC73" i="11"/>
  <c r="AD73" i="11"/>
  <c r="AC74" i="11"/>
  <c r="AD74" i="11"/>
  <c r="AC75" i="11"/>
  <c r="AD75" i="11"/>
  <c r="AC76" i="11"/>
  <c r="AD76" i="11"/>
  <c r="AC77" i="11"/>
  <c r="AD77" i="11"/>
  <c r="AC78" i="11"/>
  <c r="AD78" i="11"/>
  <c r="AC79" i="11"/>
  <c r="AD79" i="11"/>
  <c r="AC80" i="11"/>
  <c r="AD80" i="11"/>
  <c r="AC81" i="11"/>
  <c r="AD81" i="11"/>
  <c r="AC82" i="11"/>
  <c r="AD82" i="11"/>
  <c r="AC83" i="11"/>
  <c r="AD83" i="11"/>
  <c r="AC84" i="11"/>
  <c r="AD84" i="11"/>
  <c r="AA85" i="11"/>
  <c r="AB85" i="11"/>
  <c r="AC85" i="11"/>
  <c r="AD85" i="11"/>
  <c r="AA86" i="11"/>
  <c r="AB86" i="11"/>
  <c r="AC86" i="11"/>
  <c r="AD86" i="11"/>
  <c r="AA87" i="11"/>
  <c r="AB87" i="11"/>
  <c r="AC87" i="11"/>
  <c r="AD87" i="11"/>
  <c r="AA88" i="11"/>
  <c r="AB88" i="11"/>
  <c r="AC88" i="11"/>
  <c r="AD88" i="11"/>
  <c r="AA89" i="11"/>
  <c r="AB89" i="11"/>
  <c r="AC89" i="11"/>
  <c r="AD89" i="11"/>
  <c r="AA90" i="11"/>
  <c r="AB90" i="11"/>
  <c r="AC90" i="11"/>
  <c r="AD90" i="11"/>
  <c r="B10" i="46" l="1"/>
  <c r="B8" i="46"/>
  <c r="B7" i="46"/>
  <c r="B5" i="46"/>
  <c r="G11" i="46"/>
  <c r="G10" i="46"/>
  <c r="G8" i="46"/>
  <c r="G7" i="46"/>
  <c r="G5" i="46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A49" i="27" l="1"/>
  <c r="A50" i="27"/>
  <c r="A5" i="36" l="1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C3" i="12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1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Q48" i="11" l="1"/>
  <c r="Q68" i="11"/>
  <c r="M72" i="11"/>
  <c r="Q76" i="11"/>
  <c r="M84" i="11"/>
  <c r="Q49" i="11"/>
  <c r="Q58" i="11"/>
  <c r="Q64" i="11"/>
  <c r="M69" i="11"/>
  <c r="M77" i="11"/>
  <c r="Q81" i="11"/>
  <c r="Q55" i="11"/>
  <c r="Q75" i="11"/>
  <c r="Q50" i="11"/>
  <c r="Q74" i="11"/>
  <c r="M82" i="11"/>
  <c r="Q61" i="11"/>
  <c r="Q51" i="11"/>
  <c r="Q59" i="11"/>
  <c r="Q65" i="11"/>
  <c r="Q69" i="11"/>
  <c r="M75" i="11"/>
  <c r="Q79" i="11"/>
  <c r="M67" i="11"/>
  <c r="M83" i="11"/>
  <c r="Q52" i="11"/>
  <c r="M66" i="11"/>
  <c r="M70" i="11"/>
  <c r="Q72" i="11"/>
  <c r="M80" i="11"/>
  <c r="Q53" i="11"/>
  <c r="Q60" i="11"/>
  <c r="M73" i="11"/>
  <c r="Q77" i="11"/>
  <c r="Q70" i="11"/>
  <c r="Q54" i="11"/>
  <c r="Q66" i="11"/>
  <c r="M78" i="11"/>
  <c r="Q82" i="11"/>
  <c r="M71" i="11"/>
  <c r="M76" i="11"/>
  <c r="Q80" i="11"/>
  <c r="Q62" i="11"/>
  <c r="M81" i="11"/>
  <c r="Q47" i="11"/>
  <c r="Q63" i="11"/>
  <c r="Q71" i="11"/>
  <c r="Q56" i="11"/>
  <c r="Q67" i="11"/>
  <c r="Q73" i="11"/>
  <c r="Q46" i="11"/>
  <c r="M68" i="11"/>
  <c r="M74" i="11"/>
  <c r="Q78" i="11"/>
  <c r="Q57" i="11"/>
  <c r="M79" i="11"/>
  <c r="AA66" i="11"/>
  <c r="AA72" i="11"/>
  <c r="AA76" i="11"/>
  <c r="AA80" i="11"/>
  <c r="AA84" i="11"/>
  <c r="AA81" i="11"/>
  <c r="AA78" i="11"/>
  <c r="AA67" i="11"/>
  <c r="AA73" i="11"/>
  <c r="AA70" i="11"/>
  <c r="AA83" i="11"/>
  <c r="AA68" i="11"/>
  <c r="AA77" i="11"/>
  <c r="AA74" i="11"/>
  <c r="AA71" i="11"/>
  <c r="AA82" i="11"/>
  <c r="AA79" i="11"/>
  <c r="AA69" i="11"/>
  <c r="AA75" i="11"/>
  <c r="P5" i="11"/>
  <c r="M8" i="11"/>
  <c r="O10" i="11"/>
  <c r="Q12" i="11"/>
  <c r="N15" i="11"/>
  <c r="P17" i="11"/>
  <c r="M20" i="11"/>
  <c r="O22" i="11"/>
  <c r="Q24" i="11"/>
  <c r="N27" i="11"/>
  <c r="P29" i="11"/>
  <c r="M32" i="11"/>
  <c r="O34" i="11"/>
  <c r="Q36" i="11"/>
  <c r="N39" i="11"/>
  <c r="P41" i="11"/>
  <c r="M44" i="11"/>
  <c r="O46" i="11"/>
  <c r="N51" i="11"/>
  <c r="P53" i="11"/>
  <c r="M56" i="11"/>
  <c r="O58" i="11"/>
  <c r="N63" i="11"/>
  <c r="P3" i="11"/>
  <c r="Q14" i="11"/>
  <c r="N17" i="11"/>
  <c r="N29" i="11"/>
  <c r="Q38" i="11"/>
  <c r="M46" i="11"/>
  <c r="M58" i="11"/>
  <c r="N3" i="11"/>
  <c r="N10" i="11"/>
  <c r="N22" i="11"/>
  <c r="N34" i="11"/>
  <c r="M51" i="11"/>
  <c r="Q5" i="11"/>
  <c r="N8" i="11"/>
  <c r="P10" i="11"/>
  <c r="M13" i="11"/>
  <c r="O15" i="11"/>
  <c r="Q17" i="11"/>
  <c r="N20" i="11"/>
  <c r="P22" i="11"/>
  <c r="M25" i="11"/>
  <c r="O27" i="11"/>
  <c r="Q29" i="11"/>
  <c r="N32" i="11"/>
  <c r="P34" i="11"/>
  <c r="M37" i="11"/>
  <c r="O39" i="11"/>
  <c r="Q41" i="11"/>
  <c r="N44" i="11"/>
  <c r="P46" i="11"/>
  <c r="M49" i="11"/>
  <c r="O51" i="11"/>
  <c r="N56" i="11"/>
  <c r="M61" i="11"/>
  <c r="O63" i="11"/>
  <c r="N68" i="11"/>
  <c r="Q3" i="11"/>
  <c r="P12" i="11"/>
  <c r="Q43" i="11"/>
  <c r="N70" i="11"/>
  <c r="M6" i="11"/>
  <c r="O8" i="11"/>
  <c r="Q10" i="11"/>
  <c r="N13" i="11"/>
  <c r="P15" i="11"/>
  <c r="M18" i="11"/>
  <c r="O20" i="11"/>
  <c r="Q22" i="11"/>
  <c r="N25" i="11"/>
  <c r="P27" i="11"/>
  <c r="M30" i="11"/>
  <c r="O32" i="11"/>
  <c r="Q34" i="11"/>
  <c r="N37" i="11"/>
  <c r="P39" i="11"/>
  <c r="M42" i="11"/>
  <c r="O44" i="11"/>
  <c r="N49" i="11"/>
  <c r="P51" i="11"/>
  <c r="M54" i="11"/>
  <c r="O56" i="11"/>
  <c r="N61" i="11"/>
  <c r="O68" i="11"/>
  <c r="P7" i="11"/>
  <c r="M22" i="11"/>
  <c r="M34" i="11"/>
  <c r="O48" i="11"/>
  <c r="O60" i="11"/>
  <c r="O5" i="11"/>
  <c r="Q19" i="11"/>
  <c r="Q31" i="11"/>
  <c r="M39" i="11"/>
  <c r="N6" i="11"/>
  <c r="P8" i="11"/>
  <c r="M11" i="11"/>
  <c r="O13" i="11"/>
  <c r="Q15" i="11"/>
  <c r="N18" i="11"/>
  <c r="P20" i="11"/>
  <c r="M23" i="11"/>
  <c r="O25" i="11"/>
  <c r="Q27" i="11"/>
  <c r="N30" i="11"/>
  <c r="P32" i="11"/>
  <c r="M35" i="11"/>
  <c r="O37" i="11"/>
  <c r="Q39" i="11"/>
  <c r="N42" i="11"/>
  <c r="P44" i="11"/>
  <c r="M47" i="11"/>
  <c r="O49" i="11"/>
  <c r="N54" i="11"/>
  <c r="M59" i="11"/>
  <c r="O61" i="11"/>
  <c r="N66" i="11"/>
  <c r="O12" i="11"/>
  <c r="Q26" i="11"/>
  <c r="N41" i="11"/>
  <c r="P55" i="11"/>
  <c r="M4" i="11"/>
  <c r="O6" i="11"/>
  <c r="Q8" i="11"/>
  <c r="N11" i="11"/>
  <c r="P13" i="11"/>
  <c r="M16" i="11"/>
  <c r="O18" i="11"/>
  <c r="Q20" i="11"/>
  <c r="N23" i="11"/>
  <c r="P25" i="11"/>
  <c r="M28" i="11"/>
  <c r="O30" i="11"/>
  <c r="Q32" i="11"/>
  <c r="N35" i="11"/>
  <c r="P37" i="11"/>
  <c r="M40" i="11"/>
  <c r="O42" i="11"/>
  <c r="Q44" i="11"/>
  <c r="N47" i="11"/>
  <c r="P49" i="11"/>
  <c r="M52" i="11"/>
  <c r="O54" i="11"/>
  <c r="N59" i="11"/>
  <c r="M64" i="11"/>
  <c r="O66" i="11"/>
  <c r="N71" i="11"/>
  <c r="M10" i="11"/>
  <c r="P19" i="11"/>
  <c r="P31" i="11"/>
  <c r="P43" i="11"/>
  <c r="N53" i="11"/>
  <c r="N65" i="11"/>
  <c r="Q7" i="11"/>
  <c r="P24" i="11"/>
  <c r="P36" i="11"/>
  <c r="P48" i="11"/>
  <c r="N58" i="11"/>
  <c r="N4" i="11"/>
  <c r="P6" i="11"/>
  <c r="M9" i="11"/>
  <c r="O11" i="11"/>
  <c r="Q13" i="11"/>
  <c r="N16" i="11"/>
  <c r="P18" i="11"/>
  <c r="M21" i="11"/>
  <c r="O23" i="11"/>
  <c r="Q25" i="11"/>
  <c r="N28" i="11"/>
  <c r="P30" i="11"/>
  <c r="M33" i="11"/>
  <c r="O35" i="11"/>
  <c r="Q37" i="11"/>
  <c r="N40" i="11"/>
  <c r="P42" i="11"/>
  <c r="M45" i="11"/>
  <c r="O47" i="11"/>
  <c r="N52" i="11"/>
  <c r="P54" i="11"/>
  <c r="M57" i="11"/>
  <c r="O59" i="11"/>
  <c r="N64" i="11"/>
  <c r="O29" i="11"/>
  <c r="N46" i="11"/>
  <c r="M63" i="11"/>
  <c r="O4" i="11"/>
  <c r="Q6" i="11"/>
  <c r="N9" i="11"/>
  <c r="P11" i="11"/>
  <c r="M14" i="11"/>
  <c r="O16" i="11"/>
  <c r="Q18" i="11"/>
  <c r="N21" i="11"/>
  <c r="P23" i="11"/>
  <c r="M26" i="11"/>
  <c r="O28" i="11"/>
  <c r="Q30" i="11"/>
  <c r="N33" i="11"/>
  <c r="P35" i="11"/>
  <c r="M38" i="11"/>
  <c r="O40" i="11"/>
  <c r="Q42" i="11"/>
  <c r="N45" i="11"/>
  <c r="P47" i="11"/>
  <c r="M50" i="11"/>
  <c r="O52" i="11"/>
  <c r="N57" i="11"/>
  <c r="M62" i="11"/>
  <c r="O64" i="11"/>
  <c r="N69" i="11"/>
  <c r="N5" i="11"/>
  <c r="O24" i="11"/>
  <c r="O36" i="11"/>
  <c r="P4" i="11"/>
  <c r="M7" i="11"/>
  <c r="O9" i="11"/>
  <c r="Q11" i="11"/>
  <c r="N14" i="11"/>
  <c r="P16" i="11"/>
  <c r="M19" i="11"/>
  <c r="O21" i="11"/>
  <c r="Q23" i="11"/>
  <c r="N26" i="11"/>
  <c r="P28" i="11"/>
  <c r="M31" i="11"/>
  <c r="O33" i="11"/>
  <c r="Q35" i="11"/>
  <c r="N38" i="11"/>
  <c r="P40" i="11"/>
  <c r="M43" i="11"/>
  <c r="O45" i="11"/>
  <c r="N50" i="11"/>
  <c r="P52" i="11"/>
  <c r="M55" i="11"/>
  <c r="O57" i="11"/>
  <c r="N62" i="11"/>
  <c r="O69" i="11"/>
  <c r="M15" i="11"/>
  <c r="O41" i="11"/>
  <c r="O65" i="11"/>
  <c r="O3" i="11"/>
  <c r="Q4" i="11"/>
  <c r="N7" i="11"/>
  <c r="P9" i="11"/>
  <c r="M12" i="11"/>
  <c r="O14" i="11"/>
  <c r="Q16" i="11"/>
  <c r="N19" i="11"/>
  <c r="P21" i="11"/>
  <c r="M24" i="11"/>
  <c r="O26" i="11"/>
  <c r="Q28" i="11"/>
  <c r="N31" i="11"/>
  <c r="P33" i="11"/>
  <c r="M36" i="11"/>
  <c r="O38" i="11"/>
  <c r="Q40" i="11"/>
  <c r="N43" i="11"/>
  <c r="P45" i="11"/>
  <c r="M48" i="11"/>
  <c r="O50" i="11"/>
  <c r="N55" i="11"/>
  <c r="M60" i="11"/>
  <c r="O62" i="11"/>
  <c r="N67" i="11"/>
  <c r="M27" i="11"/>
  <c r="O53" i="11"/>
  <c r="M5" i="11"/>
  <c r="O7" i="11"/>
  <c r="Q9" i="11"/>
  <c r="N12" i="11"/>
  <c r="P14" i="11"/>
  <c r="M17" i="11"/>
  <c r="O19" i="11"/>
  <c r="Q21" i="11"/>
  <c r="N24" i="11"/>
  <c r="P26" i="11"/>
  <c r="M29" i="11"/>
  <c r="O31" i="11"/>
  <c r="Q33" i="11"/>
  <c r="N36" i="11"/>
  <c r="P38" i="11"/>
  <c r="M41" i="11"/>
  <c r="O43" i="11"/>
  <c r="Q45" i="11"/>
  <c r="N48" i="11"/>
  <c r="P50" i="11"/>
  <c r="M53" i="11"/>
  <c r="O55" i="11"/>
  <c r="N60" i="11"/>
  <c r="M65" i="11"/>
  <c r="O67" i="11"/>
  <c r="O17" i="11"/>
  <c r="AC68" i="11"/>
  <c r="AC67" i="11"/>
  <c r="AC65" i="11"/>
  <c r="AA65" i="11"/>
  <c r="AA64" i="11"/>
  <c r="AC69" i="11"/>
  <c r="AC64" i="11"/>
  <c r="AC66" i="11"/>
  <c r="AD60" i="11"/>
  <c r="AD64" i="11"/>
  <c r="AE86" i="11"/>
  <c r="AE76" i="11"/>
  <c r="AE72" i="11"/>
  <c r="AE75" i="11"/>
  <c r="AE78" i="11"/>
  <c r="AE81" i="11"/>
  <c r="AE84" i="11"/>
  <c r="AE87" i="11"/>
  <c r="AD61" i="11"/>
  <c r="AE82" i="11"/>
  <c r="AD65" i="11"/>
  <c r="AE89" i="11"/>
  <c r="AE73" i="11"/>
  <c r="AD59" i="11"/>
  <c r="AE79" i="11"/>
  <c r="AD66" i="11"/>
  <c r="AD62" i="11"/>
  <c r="AE85" i="11"/>
  <c r="AC63" i="11"/>
  <c r="AE90" i="11"/>
  <c r="AD63" i="11"/>
  <c r="AD67" i="11"/>
  <c r="AE71" i="11"/>
  <c r="AE74" i="11"/>
  <c r="AE77" i="11"/>
  <c r="AE80" i="11"/>
  <c r="AE83" i="11"/>
  <c r="AE88" i="11"/>
  <c r="AD5" i="11"/>
  <c r="AA8" i="11"/>
  <c r="AC10" i="11"/>
  <c r="AE12" i="11"/>
  <c r="AB15" i="11"/>
  <c r="AD17" i="11"/>
  <c r="AA20" i="11"/>
  <c r="AC22" i="11"/>
  <c r="AE24" i="11"/>
  <c r="AB27" i="11"/>
  <c r="AD29" i="11"/>
  <c r="AA32" i="11"/>
  <c r="AC34" i="11"/>
  <c r="AE36" i="11"/>
  <c r="AB39" i="11"/>
  <c r="AD41" i="11"/>
  <c r="AA44" i="11"/>
  <c r="AC46" i="11"/>
  <c r="AE48" i="11"/>
  <c r="AB51" i="11"/>
  <c r="AD53" i="11"/>
  <c r="AA56" i="11"/>
  <c r="AC58" i="11"/>
  <c r="AE60" i="11"/>
  <c r="AB63" i="11"/>
  <c r="AB75" i="11"/>
  <c r="AE5" i="11"/>
  <c r="AB8" i="11"/>
  <c r="AD10" i="11"/>
  <c r="AA13" i="11"/>
  <c r="AC15" i="11"/>
  <c r="AE17" i="11"/>
  <c r="AB20" i="11"/>
  <c r="AD22" i="11"/>
  <c r="AA25" i="11"/>
  <c r="AC27" i="11"/>
  <c r="AE29" i="11"/>
  <c r="AB32" i="11"/>
  <c r="AD34" i="11"/>
  <c r="AA37" i="11"/>
  <c r="AC39" i="11"/>
  <c r="AE41" i="11"/>
  <c r="AB44" i="11"/>
  <c r="AD46" i="11"/>
  <c r="AA49" i="11"/>
  <c r="AC51" i="11"/>
  <c r="AE53" i="11"/>
  <c r="AB56" i="11"/>
  <c r="AD58" i="11"/>
  <c r="AA61" i="11"/>
  <c r="AE65" i="11"/>
  <c r="AB68" i="11"/>
  <c r="AB80" i="11"/>
  <c r="AA6" i="11"/>
  <c r="AC8" i="11"/>
  <c r="AE10" i="11"/>
  <c r="AB13" i="11"/>
  <c r="AD15" i="11"/>
  <c r="AA18" i="11"/>
  <c r="AC20" i="11"/>
  <c r="AE22" i="11"/>
  <c r="AB25" i="11"/>
  <c r="AD27" i="11"/>
  <c r="AA30" i="11"/>
  <c r="AC32" i="11"/>
  <c r="AE34" i="11"/>
  <c r="AB37" i="11"/>
  <c r="AD39" i="11"/>
  <c r="AA42" i="11"/>
  <c r="AC44" i="11"/>
  <c r="AE46" i="11"/>
  <c r="AB49" i="11"/>
  <c r="AD51" i="11"/>
  <c r="AA54" i="11"/>
  <c r="AC56" i="11"/>
  <c r="AE58" i="11"/>
  <c r="AB61" i="11"/>
  <c r="AE70" i="11"/>
  <c r="AB73" i="11"/>
  <c r="AB6" i="11"/>
  <c r="AD8" i="11"/>
  <c r="AA11" i="11"/>
  <c r="AC13" i="11"/>
  <c r="AE15" i="11"/>
  <c r="AB18" i="11"/>
  <c r="AD20" i="11"/>
  <c r="AA23" i="11"/>
  <c r="AC25" i="11"/>
  <c r="AE27" i="11"/>
  <c r="AB30" i="11"/>
  <c r="AD32" i="11"/>
  <c r="AA35" i="11"/>
  <c r="AC37" i="11"/>
  <c r="AE39" i="11"/>
  <c r="AB42" i="11"/>
  <c r="AD44" i="11"/>
  <c r="AA47" i="11"/>
  <c r="AC49" i="11"/>
  <c r="AE51" i="11"/>
  <c r="AB54" i="11"/>
  <c r="AD56" i="11"/>
  <c r="AA59" i="11"/>
  <c r="AC61" i="11"/>
  <c r="AE63" i="11"/>
  <c r="AB66" i="11"/>
  <c r="AB78" i="11"/>
  <c r="AA4" i="11"/>
  <c r="AC6" i="11"/>
  <c r="AE8" i="11"/>
  <c r="AB11" i="11"/>
  <c r="AD13" i="11"/>
  <c r="AA16" i="11"/>
  <c r="AC18" i="11"/>
  <c r="AE20" i="11"/>
  <c r="AB23" i="11"/>
  <c r="AD25" i="11"/>
  <c r="AA28" i="11"/>
  <c r="AC30" i="11"/>
  <c r="AE32" i="11"/>
  <c r="AB35" i="11"/>
  <c r="AD37" i="11"/>
  <c r="AA40" i="11"/>
  <c r="AC42" i="11"/>
  <c r="AE44" i="11"/>
  <c r="AB47" i="11"/>
  <c r="AD49" i="11"/>
  <c r="AA52" i="11"/>
  <c r="AC54" i="11"/>
  <c r="AE56" i="11"/>
  <c r="AB59" i="11"/>
  <c r="AE68" i="11"/>
  <c r="AB71" i="11"/>
  <c r="AB83" i="11"/>
  <c r="AB4" i="11"/>
  <c r="AD6" i="11"/>
  <c r="AA9" i="11"/>
  <c r="AC11" i="11"/>
  <c r="AE13" i="11"/>
  <c r="AB16" i="11"/>
  <c r="AD18" i="11"/>
  <c r="AA21" i="11"/>
  <c r="AC23" i="11"/>
  <c r="AE25" i="11"/>
  <c r="AB28" i="11"/>
  <c r="AD30" i="11"/>
  <c r="AA33" i="11"/>
  <c r="AC35" i="11"/>
  <c r="AE37" i="11"/>
  <c r="AB40" i="11"/>
  <c r="AD42" i="11"/>
  <c r="AA45" i="11"/>
  <c r="AC47" i="11"/>
  <c r="AE49" i="11"/>
  <c r="AB52" i="11"/>
  <c r="AD54" i="11"/>
  <c r="AA57" i="11"/>
  <c r="AC59" i="11"/>
  <c r="AE61" i="11"/>
  <c r="AB64" i="11"/>
  <c r="AB76" i="11"/>
  <c r="AC4" i="11"/>
  <c r="AE6" i="11"/>
  <c r="AB9" i="11"/>
  <c r="AD11" i="11"/>
  <c r="AA14" i="11"/>
  <c r="AC16" i="11"/>
  <c r="AE18" i="11"/>
  <c r="AB21" i="11"/>
  <c r="AD23" i="11"/>
  <c r="AA26" i="11"/>
  <c r="AC28" i="11"/>
  <c r="AE30" i="11"/>
  <c r="AB33" i="11"/>
  <c r="AD35" i="11"/>
  <c r="AA38" i="11"/>
  <c r="AC40" i="11"/>
  <c r="AE42" i="11"/>
  <c r="AB45" i="11"/>
  <c r="AD47" i="11"/>
  <c r="AA50" i="11"/>
  <c r="AC52" i="11"/>
  <c r="AE54" i="11"/>
  <c r="AB57" i="11"/>
  <c r="AA62" i="11"/>
  <c r="AE66" i="11"/>
  <c r="AB69" i="11"/>
  <c r="AB81" i="11"/>
  <c r="AD4" i="11"/>
  <c r="AA7" i="11"/>
  <c r="AC9" i="11"/>
  <c r="AE11" i="11"/>
  <c r="AB14" i="11"/>
  <c r="AD16" i="11"/>
  <c r="AA19" i="11"/>
  <c r="AC21" i="11"/>
  <c r="AE23" i="11"/>
  <c r="AB26" i="11"/>
  <c r="AD28" i="11"/>
  <c r="AA31" i="11"/>
  <c r="AC33" i="11"/>
  <c r="AE35" i="11"/>
  <c r="AB38" i="11"/>
  <c r="AD40" i="11"/>
  <c r="AA43" i="11"/>
  <c r="AC45" i="11"/>
  <c r="AE47" i="11"/>
  <c r="AB50" i="11"/>
  <c r="AD52" i="11"/>
  <c r="AA55" i="11"/>
  <c r="AC57" i="11"/>
  <c r="AE59" i="11"/>
  <c r="AB62" i="11"/>
  <c r="AB74" i="11"/>
  <c r="AB3" i="11"/>
  <c r="AE4" i="11"/>
  <c r="AB7" i="11"/>
  <c r="AD9" i="11"/>
  <c r="AA12" i="11"/>
  <c r="AC14" i="11"/>
  <c r="AE16" i="11"/>
  <c r="AB19" i="11"/>
  <c r="AD21" i="11"/>
  <c r="AA24" i="11"/>
  <c r="AC26" i="11"/>
  <c r="AE28" i="11"/>
  <c r="AB31" i="11"/>
  <c r="AD33" i="11"/>
  <c r="AA36" i="11"/>
  <c r="AC38" i="11"/>
  <c r="AE40" i="11"/>
  <c r="AB43" i="11"/>
  <c r="AD45" i="11"/>
  <c r="AA48" i="11"/>
  <c r="AC50" i="11"/>
  <c r="AE52" i="11"/>
  <c r="AB55" i="11"/>
  <c r="AD57" i="11"/>
  <c r="AA60" i="11"/>
  <c r="AC62" i="11"/>
  <c r="AE64" i="11"/>
  <c r="AB67" i="11"/>
  <c r="AB79" i="11"/>
  <c r="AC3" i="11"/>
  <c r="AA5" i="11"/>
  <c r="AC7" i="11"/>
  <c r="AE9" i="11"/>
  <c r="AB12" i="11"/>
  <c r="AD14" i="11"/>
  <c r="AA17" i="11"/>
  <c r="AC19" i="11"/>
  <c r="AE21" i="11"/>
  <c r="AB24" i="11"/>
  <c r="AD26" i="11"/>
  <c r="AA29" i="11"/>
  <c r="AC31" i="11"/>
  <c r="AE33" i="11"/>
  <c r="AB36" i="11"/>
  <c r="AD38" i="11"/>
  <c r="AA41" i="11"/>
  <c r="AC43" i="11"/>
  <c r="AE45" i="11"/>
  <c r="AB48" i="11"/>
  <c r="AD50" i="11"/>
  <c r="AA53" i="11"/>
  <c r="AC55" i="11"/>
  <c r="AE57" i="11"/>
  <c r="AB60" i="11"/>
  <c r="AE69" i="11"/>
  <c r="AB72" i="11"/>
  <c r="AB84" i="11"/>
  <c r="AD3" i="11"/>
  <c r="AB5" i="11"/>
  <c r="AD7" i="11"/>
  <c r="AA10" i="11"/>
  <c r="AC12" i="11"/>
  <c r="AE14" i="11"/>
  <c r="AB17" i="11"/>
  <c r="AD19" i="11"/>
  <c r="AA22" i="11"/>
  <c r="AC24" i="11"/>
  <c r="AE26" i="11"/>
  <c r="AB29" i="11"/>
  <c r="AD31" i="11"/>
  <c r="AA34" i="11"/>
  <c r="AC36" i="11"/>
  <c r="AE38" i="11"/>
  <c r="AB41" i="11"/>
  <c r="AD43" i="11"/>
  <c r="AA46" i="11"/>
  <c r="AC48" i="11"/>
  <c r="AE50" i="11"/>
  <c r="AB53" i="11"/>
  <c r="AD55" i="11"/>
  <c r="AA58" i="11"/>
  <c r="AC60" i="11"/>
  <c r="AE62" i="11"/>
  <c r="AB65" i="11"/>
  <c r="AB77" i="11"/>
  <c r="AE3" i="11"/>
  <c r="AC5" i="11"/>
  <c r="AB34" i="11"/>
  <c r="AE7" i="11"/>
  <c r="AD36" i="11"/>
  <c r="AB10" i="11"/>
  <c r="AA39" i="11"/>
  <c r="AB70" i="11"/>
  <c r="AB82" i="11"/>
  <c r="AC53" i="11"/>
  <c r="AD12" i="11"/>
  <c r="AC41" i="11"/>
  <c r="AA63" i="11"/>
  <c r="AA27" i="11"/>
  <c r="AA15" i="11"/>
  <c r="AE43" i="11"/>
  <c r="AD24" i="11"/>
  <c r="AB58" i="11"/>
  <c r="AC17" i="11"/>
  <c r="AB46" i="11"/>
  <c r="AA3" i="11"/>
  <c r="AE55" i="11"/>
  <c r="AC29" i="11"/>
  <c r="AE19" i="11"/>
  <c r="AD48" i="11"/>
  <c r="AE67" i="11"/>
  <c r="AE31" i="11"/>
  <c r="AB22" i="11"/>
  <c r="AA51" i="11"/>
  <c r="N21" i="30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CL62" i="36"/>
  <c r="AD67" i="36"/>
  <c r="BK69" i="36"/>
  <c r="BB67" i="36"/>
  <c r="BH67" i="36"/>
  <c r="X67" i="36"/>
  <c r="AD62" i="36"/>
  <c r="BB62" i="36"/>
  <c r="J43" i="36"/>
  <c r="L8" i="36"/>
  <c r="AW4" i="36"/>
  <c r="M4" i="36"/>
  <c r="AJ9" i="36"/>
  <c r="L9" i="36"/>
  <c r="J9" i="36"/>
  <c r="AC70" i="36"/>
  <c r="W66" i="36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AD13" i="36" l="1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J61" i="36"/>
  <c r="CP61" i="36"/>
  <c r="BF61" i="36"/>
  <c r="AH61" i="36"/>
  <c r="CD61" i="36"/>
  <c r="AN61" i="36"/>
  <c r="P61" i="36"/>
  <c r="CJ61" i="36"/>
  <c r="V61" i="36"/>
  <c r="BX61" i="36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I19" i="36" l="1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G37" i="42" l="1"/>
  <c r="G33" i="42"/>
  <c r="H33" i="42" s="1"/>
  <c r="K33" i="42" s="1"/>
  <c r="L33" i="42" s="1"/>
  <c r="J33" i="42" s="1"/>
  <c r="G14" i="42"/>
  <c r="G40" i="42"/>
  <c r="H40" i="42" s="1"/>
  <c r="K40" i="42" s="1"/>
  <c r="G41" i="42"/>
  <c r="H41" i="42" s="1"/>
  <c r="K41" i="42" s="1"/>
  <c r="L41" i="42" s="1"/>
  <c r="J41" i="42" s="1"/>
  <c r="B49" i="27" s="1"/>
  <c r="G11" i="42"/>
  <c r="H11" i="42" s="1"/>
  <c r="G26" i="42"/>
  <c r="G35" i="42"/>
  <c r="G21" i="42"/>
  <c r="H21" i="42" s="1"/>
  <c r="K21" i="42" s="1"/>
  <c r="L21" i="42" s="1"/>
  <c r="J21" i="42" s="1"/>
  <c r="G31" i="42"/>
  <c r="H31" i="42" s="1"/>
  <c r="K31" i="42" s="1"/>
  <c r="L31" i="42" s="1"/>
  <c r="J31" i="42" s="1"/>
  <c r="G24" i="42"/>
  <c r="G13" i="42"/>
  <c r="G23" i="42"/>
  <c r="G10" i="42"/>
  <c r="H10" i="42" s="1"/>
  <c r="K10" i="42" s="1"/>
  <c r="L10" i="42" s="1"/>
  <c r="J10" i="42" s="1"/>
  <c r="G18" i="42"/>
  <c r="H18" i="42" s="1"/>
  <c r="K18" i="42" s="1"/>
  <c r="L18" i="42" s="1"/>
  <c r="J18" i="42" s="1"/>
  <c r="G16" i="42"/>
  <c r="G15" i="42"/>
  <c r="G8" i="42"/>
  <c r="H8" i="42" s="1"/>
  <c r="K8" i="42" s="1"/>
  <c r="L8" i="42" s="1"/>
  <c r="J8" i="42" s="1"/>
  <c r="G36" i="42"/>
  <c r="G25" i="42"/>
  <c r="G28" i="42"/>
  <c r="Y10" i="12"/>
  <c r="H40" i="12" s="1"/>
  <c r="B20" i="42"/>
  <c r="G20" i="42" s="1"/>
  <c r="H20" i="42" s="1"/>
  <c r="K20" i="42" s="1"/>
  <c r="L20" i="42" s="1"/>
  <c r="J20" i="42" s="1"/>
  <c r="W20" i="42"/>
  <c r="X20" i="42" s="1"/>
  <c r="Y20" i="42" s="1"/>
  <c r="F39" i="42"/>
  <c r="T26" i="42"/>
  <c r="W23" i="42"/>
  <c r="D50" i="30"/>
  <c r="F32" i="42"/>
  <c r="G32" i="42" s="1"/>
  <c r="H32" i="42" s="1"/>
  <c r="K32" i="42" s="1"/>
  <c r="L32" i="42" s="1"/>
  <c r="J32" i="42" s="1"/>
  <c r="T21" i="42"/>
  <c r="X21" i="42" s="1"/>
  <c r="Y21" i="42" s="1"/>
  <c r="D42" i="30"/>
  <c r="F42" i="42"/>
  <c r="G42" i="42" s="1"/>
  <c r="W18" i="42"/>
  <c r="X18" i="42" s="1"/>
  <c r="Y18" i="42" s="1"/>
  <c r="T15" i="42"/>
  <c r="X15" i="42" s="1"/>
  <c r="Y15" i="42" s="1"/>
  <c r="E21" i="30"/>
  <c r="B29" i="42"/>
  <c r="G29" i="42" s="1"/>
  <c r="H29" i="42" s="1"/>
  <c r="K29" i="42" s="1"/>
  <c r="L29" i="42" s="1"/>
  <c r="J29" i="42" s="1"/>
  <c r="B7" i="42"/>
  <c r="G7" i="42" s="1"/>
  <c r="H7" i="42" s="1"/>
  <c r="K7" i="42" s="1"/>
  <c r="L7" i="42" s="1"/>
  <c r="J7" i="42" s="1"/>
  <c r="B9" i="42"/>
  <c r="G9" i="42" s="1"/>
  <c r="H9" i="42" s="1"/>
  <c r="K9" i="42" s="1"/>
  <c r="L9" i="42" s="1"/>
  <c r="J9" i="42" s="1"/>
  <c r="S26" i="42"/>
  <c r="S24" i="42"/>
  <c r="X24" i="42" s="1"/>
  <c r="Y24" i="42" s="1"/>
  <c r="S23" i="42"/>
  <c r="S16" i="42"/>
  <c r="X16" i="42" s="1"/>
  <c r="Y16" i="42" s="1"/>
  <c r="S25" i="42"/>
  <c r="X25" i="42" s="1"/>
  <c r="Y25" i="42" s="1"/>
  <c r="B22" i="42"/>
  <c r="G22" i="42" s="1"/>
  <c r="H22" i="42" s="1"/>
  <c r="K22" i="42" s="1"/>
  <c r="L22" i="42" s="1"/>
  <c r="J22" i="42" s="1"/>
  <c r="X13" i="42"/>
  <c r="Y13" i="42" s="1"/>
  <c r="B17" i="42"/>
  <c r="G17" i="42" s="1"/>
  <c r="X22" i="42"/>
  <c r="Y22" i="42" s="1"/>
  <c r="X12" i="42"/>
  <c r="Y12" i="42" s="1"/>
  <c r="E37" i="30"/>
  <c r="E43" i="30"/>
  <c r="E44" i="30"/>
  <c r="E40" i="30"/>
  <c r="X14" i="42"/>
  <c r="Y14" i="42" s="1"/>
  <c r="B12" i="42"/>
  <c r="G12" i="42" s="1"/>
  <c r="B27" i="42"/>
  <c r="G27" i="42" s="1"/>
  <c r="B34" i="42"/>
  <c r="G34" i="42" s="1"/>
  <c r="B38" i="42"/>
  <c r="G38" i="42" s="1"/>
  <c r="B39" i="42"/>
  <c r="B30" i="42"/>
  <c r="G30" i="42" s="1"/>
  <c r="H30" i="42" s="1"/>
  <c r="K30" i="42" s="1"/>
  <c r="L30" i="42" s="1"/>
  <c r="J30" i="42" s="1"/>
  <c r="B19" i="42"/>
  <c r="G19" i="42" s="1"/>
  <c r="H19" i="42" s="1"/>
  <c r="K19" i="42" s="1"/>
  <c r="L19" i="42" s="1"/>
  <c r="J19" i="42" s="1"/>
  <c r="E49" i="30"/>
  <c r="E38" i="30"/>
  <c r="E41" i="30"/>
  <c r="E42" i="30"/>
  <c r="E45" i="30"/>
  <c r="E48" i="30"/>
  <c r="E47" i="30"/>
  <c r="E46" i="30"/>
  <c r="E50" i="30"/>
  <c r="E39" i="30"/>
  <c r="E51" i="30"/>
  <c r="X19" i="42"/>
  <c r="Y19" i="42" s="1"/>
  <c r="X17" i="42"/>
  <c r="Y17" i="42" s="1"/>
  <c r="Y11" i="42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G39" i="42" l="1"/>
  <c r="X23" i="42"/>
  <c r="Y23" i="42" s="1"/>
  <c r="X26" i="42"/>
  <c r="Y26" i="42" s="1"/>
  <c r="H42" i="42"/>
  <c r="K42" i="42" s="1"/>
  <c r="L42" i="42" s="1"/>
  <c r="J42" i="42" s="1"/>
  <c r="B50" i="27" s="1"/>
  <c r="G43" i="42"/>
  <c r="L40" i="42"/>
  <c r="J40" i="42" s="1"/>
  <c r="B48" i="27" s="1"/>
  <c r="K11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B41" i="27"/>
  <c r="B42" i="27"/>
  <c r="B43" i="27"/>
  <c r="B44" i="27"/>
  <c r="B45" i="27"/>
  <c r="B46" i="27"/>
  <c r="B47" i="27"/>
  <c r="B27" i="27"/>
  <c r="B28" i="27"/>
  <c r="B29" i="27"/>
  <c r="B30" i="27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H43" i="42" l="1"/>
  <c r="B48" i="42"/>
  <c r="B49" i="42" s="1"/>
  <c r="E3" i="42"/>
  <c r="L11" i="42"/>
  <c r="K43" i="42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L43" i="42" l="1"/>
  <c r="J11" i="42"/>
  <c r="B47" i="42" s="1"/>
  <c r="B50" i="42" s="1"/>
  <c r="D3" i="42" s="1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F29" i="32"/>
  <c r="F11" i="24"/>
  <c r="F12" i="24"/>
  <c r="J43" i="42" l="1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B15" i="27" l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D49" i="27" l="1"/>
  <c r="D50" i="27"/>
  <c r="E50" i="27" l="1"/>
  <c r="D44" i="27"/>
  <c r="E24" i="27"/>
  <c r="D24" i="27"/>
  <c r="D34" i="27"/>
  <c r="E34" i="27"/>
  <c r="E46" i="27"/>
  <c r="D46" i="27"/>
  <c r="D47" i="27"/>
  <c r="E47" i="27"/>
  <c r="D19" i="27"/>
  <c r="E45" i="27"/>
  <c r="D45" i="27"/>
  <c r="E49" i="27" l="1"/>
  <c r="E19" i="27"/>
  <c r="E44" i="27"/>
  <c r="Z78" i="30" l="1"/>
  <c r="AD78" i="30"/>
  <c r="AC78" i="30"/>
  <c r="AB78" i="30"/>
  <c r="T25" i="12" l="1"/>
  <c r="T24" i="12"/>
  <c r="T22" i="12"/>
  <c r="T23" i="12"/>
  <c r="T15" i="12"/>
  <c r="Y15" i="12" s="1"/>
  <c r="X17" i="12"/>
  <c r="X19" i="12"/>
  <c r="X16" i="12"/>
  <c r="U25" i="12"/>
  <c r="W12" i="12"/>
  <c r="Y12" i="12" s="1"/>
  <c r="W20" i="12"/>
  <c r="W18" i="12"/>
  <c r="X11" i="12"/>
  <c r="Y11" i="12" s="1"/>
  <c r="W23" i="12"/>
  <c r="U21" i="12"/>
  <c r="U20" i="12"/>
  <c r="V21" i="12"/>
  <c r="X22" i="12"/>
  <c r="V17" i="12"/>
  <c r="V24" i="12"/>
  <c r="W16" i="12"/>
  <c r="V18" i="12"/>
  <c r="U14" i="12"/>
  <c r="Y14" i="12" s="1"/>
  <c r="V13" i="12"/>
  <c r="Y13" i="12" s="1"/>
  <c r="U19" i="12"/>
  <c r="C5" i="12"/>
  <c r="Y25" i="12" l="1"/>
  <c r="Y16" i="12"/>
  <c r="Z16" i="12" s="1"/>
  <c r="Y24" i="12"/>
  <c r="Z24" i="12" s="1"/>
  <c r="Y22" i="12"/>
  <c r="Z22" i="12" s="1"/>
  <c r="M40" i="12"/>
  <c r="K40" i="12" s="1"/>
  <c r="I20" i="12"/>
  <c r="L20" i="12" s="1"/>
  <c r="M20" i="12" s="1"/>
  <c r="K20" i="12" s="1"/>
  <c r="I25" i="12"/>
  <c r="L25" i="12" s="1"/>
  <c r="M25" i="12" s="1"/>
  <c r="K25" i="12" s="1"/>
  <c r="M18" i="12"/>
  <c r="K18" i="12" s="1"/>
  <c r="I23" i="12"/>
  <c r="L23" i="12" s="1"/>
  <c r="M23" i="12" s="1"/>
  <c r="K23" i="12" s="1"/>
  <c r="I24" i="12"/>
  <c r="L24" i="12" s="1"/>
  <c r="M24" i="12" s="1"/>
  <c r="K24" i="12" s="1"/>
  <c r="I13" i="12"/>
  <c r="L13" i="12" s="1"/>
  <c r="M13" i="12" s="1"/>
  <c r="K13" i="12" s="1"/>
  <c r="I14" i="12"/>
  <c r="L14" i="12" s="1"/>
  <c r="M14" i="12" s="1"/>
  <c r="K14" i="12" s="1"/>
  <c r="I15" i="12"/>
  <c r="L15" i="12" s="1"/>
  <c r="M15" i="12" s="1"/>
  <c r="K15" i="12" s="1"/>
  <c r="I9" i="12"/>
  <c r="L9" i="12" s="1"/>
  <c r="M9" i="12" s="1"/>
  <c r="K9" i="12" s="1"/>
  <c r="I10" i="12"/>
  <c r="L10" i="12" s="1"/>
  <c r="M10" i="12" s="1"/>
  <c r="K10" i="12" s="1"/>
  <c r="I21" i="12"/>
  <c r="L21" i="12" s="1"/>
  <c r="M21" i="12" s="1"/>
  <c r="K21" i="12" s="1"/>
  <c r="I17" i="12"/>
  <c r="L17" i="12" s="1"/>
  <c r="M17" i="12" s="1"/>
  <c r="K17" i="12" s="1"/>
  <c r="I16" i="12"/>
  <c r="L16" i="12" s="1"/>
  <c r="M16" i="12" s="1"/>
  <c r="K16" i="12" s="1"/>
  <c r="M29" i="12"/>
  <c r="K29" i="12" s="1"/>
  <c r="I27" i="12"/>
  <c r="L27" i="12" s="1"/>
  <c r="M27" i="12" s="1"/>
  <c r="K27" i="12" s="1"/>
  <c r="I22" i="12"/>
  <c r="L22" i="12" s="1"/>
  <c r="M22" i="12" s="1"/>
  <c r="K22" i="12" s="1"/>
  <c r="I26" i="12"/>
  <c r="L26" i="12" s="1"/>
  <c r="M26" i="12" s="1"/>
  <c r="K26" i="12" s="1"/>
  <c r="I28" i="12"/>
  <c r="L28" i="12" s="1"/>
  <c r="M28" i="12" s="1"/>
  <c r="K28" i="12" s="1"/>
  <c r="I12" i="12"/>
  <c r="L12" i="12" s="1"/>
  <c r="M12" i="12" s="1"/>
  <c r="K12" i="12" s="1"/>
  <c r="I11" i="12"/>
  <c r="L11" i="12" s="1"/>
  <c r="M11" i="12" s="1"/>
  <c r="K11" i="12" s="1"/>
  <c r="I19" i="12"/>
  <c r="L19" i="12" s="1"/>
  <c r="M19" i="12" s="1"/>
  <c r="K19" i="12" s="1"/>
  <c r="Y18" i="12"/>
  <c r="Z18" i="12" s="1"/>
  <c r="Y17" i="12"/>
  <c r="Z17" i="12" s="1"/>
  <c r="C50" i="27"/>
  <c r="I34" i="12"/>
  <c r="L34" i="12" s="1"/>
  <c r="M34" i="12" s="1"/>
  <c r="K34" i="12" s="1"/>
  <c r="I32" i="12"/>
  <c r="L32" i="12" s="1"/>
  <c r="M32" i="12" s="1"/>
  <c r="K32" i="12" s="1"/>
  <c r="I36" i="12"/>
  <c r="L36" i="12" s="1"/>
  <c r="M36" i="12" s="1"/>
  <c r="K36" i="12" s="1"/>
  <c r="I30" i="12"/>
  <c r="L30" i="12" s="1"/>
  <c r="M30" i="12" s="1"/>
  <c r="K30" i="12" s="1"/>
  <c r="I39" i="12"/>
  <c r="L39" i="12" s="1"/>
  <c r="M39" i="12" s="1"/>
  <c r="K39" i="12" s="1"/>
  <c r="I37" i="12"/>
  <c r="L37" i="12" s="1"/>
  <c r="M37" i="12" s="1"/>
  <c r="K37" i="12" s="1"/>
  <c r="I33" i="12"/>
  <c r="L33" i="12" s="1"/>
  <c r="M33" i="12" s="1"/>
  <c r="K33" i="12" s="1"/>
  <c r="I35" i="12"/>
  <c r="L35" i="12" s="1"/>
  <c r="M35" i="12" s="1"/>
  <c r="K35" i="12" s="1"/>
  <c r="I38" i="12"/>
  <c r="L38" i="12" s="1"/>
  <c r="M38" i="12" s="1"/>
  <c r="K38" i="12" s="1"/>
  <c r="I31" i="12"/>
  <c r="L31" i="12" s="1"/>
  <c r="M31" i="12" s="1"/>
  <c r="K31" i="12" s="1"/>
  <c r="H41" i="12"/>
  <c r="H43" i="12" s="1"/>
  <c r="C14" i="27" s="1"/>
  <c r="D14" i="27" s="1"/>
  <c r="Y19" i="12"/>
  <c r="Z19" i="12" s="1"/>
  <c r="Z13" i="12"/>
  <c r="Z11" i="12"/>
  <c r="Z15" i="12"/>
  <c r="Z25" i="12"/>
  <c r="Z12" i="12"/>
  <c r="Y23" i="12"/>
  <c r="Z23" i="12" s="1"/>
  <c r="Y20" i="12"/>
  <c r="Z20" i="12" s="1"/>
  <c r="Y21" i="12"/>
  <c r="Z21" i="12" s="1"/>
  <c r="Z14" i="12"/>
  <c r="Z10" i="12"/>
  <c r="C49" i="27"/>
  <c r="C35" i="27"/>
  <c r="C31" i="27"/>
  <c r="C41" i="27"/>
  <c r="C24" i="27"/>
  <c r="C22" i="27"/>
  <c r="C44" i="27"/>
  <c r="C48" i="27"/>
  <c r="C33" i="27"/>
  <c r="C23" i="27"/>
  <c r="C30" i="27"/>
  <c r="C20" i="27"/>
  <c r="C34" i="27"/>
  <c r="C46" i="27"/>
  <c r="C43" i="27"/>
  <c r="C21" i="27"/>
  <c r="C42" i="27"/>
  <c r="C36" i="27"/>
  <c r="C45" i="27"/>
  <c r="C47" i="27"/>
  <c r="C32" i="27"/>
  <c r="C19" i="27"/>
  <c r="I8" i="12"/>
  <c r="C25" i="27"/>
  <c r="H42" i="12" l="1"/>
  <c r="M41" i="12"/>
  <c r="K41" i="12" s="1"/>
  <c r="M7" i="12"/>
  <c r="K7" i="12" s="1"/>
  <c r="I42" i="12"/>
  <c r="L42" i="12" s="1"/>
  <c r="M42" i="12" s="1"/>
  <c r="K42" i="12" s="1"/>
  <c r="E41" i="27"/>
  <c r="D41" i="27"/>
  <c r="I43" i="12"/>
  <c r="L8" i="12"/>
  <c r="E20" i="27"/>
  <c r="D20" i="27"/>
  <c r="D36" i="27"/>
  <c r="E36" i="27"/>
  <c r="D30" i="27"/>
  <c r="H5" i="24"/>
  <c r="I5" i="24" s="1"/>
  <c r="D25" i="27"/>
  <c r="E25" i="27"/>
  <c r="E31" i="27"/>
  <c r="D31" i="27"/>
  <c r="E21" i="27"/>
  <c r="D21" i="27"/>
  <c r="D42" i="27"/>
  <c r="E42" i="27"/>
  <c r="E33" i="27"/>
  <c r="D33" i="27"/>
  <c r="E23" i="27"/>
  <c r="D23" i="27"/>
  <c r="I17" i="13"/>
  <c r="C22" i="13"/>
  <c r="D48" i="27"/>
  <c r="H14" i="24"/>
  <c r="I14" i="24" s="1"/>
  <c r="E32" i="27"/>
  <c r="D32" i="27"/>
  <c r="D35" i="27"/>
  <c r="E35" i="27"/>
  <c r="E43" i="27"/>
  <c r="D43" i="27"/>
  <c r="E22" i="27"/>
  <c r="D22" i="27"/>
  <c r="M8" i="12" l="1"/>
  <c r="K8" i="12" s="1"/>
  <c r="L43" i="12" s="1"/>
  <c r="H10" i="24"/>
  <c r="I10" i="24" s="1"/>
  <c r="H11" i="24"/>
  <c r="H13" i="24"/>
  <c r="I13" i="24" s="1"/>
  <c r="H12" i="24"/>
  <c r="I12" i="24" s="1"/>
  <c r="G11" i="24"/>
  <c r="G10" i="24"/>
  <c r="G13" i="24"/>
  <c r="G12" i="24"/>
  <c r="P43" i="12"/>
  <c r="P44" i="12"/>
  <c r="H9" i="24"/>
  <c r="I9" i="24" s="1"/>
  <c r="H7" i="24"/>
  <c r="I7" i="24" s="1"/>
  <c r="F3" i="12"/>
  <c r="H17" i="13"/>
  <c r="H8" i="24"/>
  <c r="I8" i="24" s="1"/>
  <c r="H6" i="24"/>
  <c r="I6" i="24" s="1"/>
  <c r="G5" i="24"/>
  <c r="E30" i="27"/>
  <c r="E48" i="27"/>
  <c r="L47" i="12" l="1"/>
  <c r="L50" i="12" s="1"/>
  <c r="E3" i="12"/>
  <c r="N45" i="12"/>
  <c r="J4" i="11"/>
  <c r="G14" i="24"/>
  <c r="N49" i="12"/>
  <c r="G7" i="24"/>
  <c r="G9" i="24"/>
  <c r="G8" i="24"/>
  <c r="G6" i="24"/>
  <c r="G17" i="13"/>
  <c r="J6" i="30"/>
  <c r="G15" i="24" l="1"/>
  <c r="G16" i="24" s="1"/>
  <c r="G17" i="24" s="1"/>
  <c r="F17" i="13"/>
  <c r="L45" i="12"/>
  <c r="B17" i="46"/>
  <c r="B16" i="46" s="1"/>
  <c r="B5" i="27" l="1"/>
  <c r="D17" i="13"/>
  <c r="E17" i="13" s="1"/>
  <c r="F30" i="27"/>
  <c r="G30" i="27" s="1"/>
  <c r="H30" i="27" s="1"/>
  <c r="I30" i="27" s="1"/>
  <c r="F33" i="27"/>
  <c r="G33" i="27" s="1"/>
  <c r="H33" i="27" s="1"/>
  <c r="I33" i="27" s="1"/>
  <c r="J3" i="11"/>
  <c r="F43" i="27"/>
  <c r="G43" i="27" s="1"/>
  <c r="H43" i="27" s="1"/>
  <c r="I43" i="27" s="1"/>
  <c r="F41" i="27"/>
  <c r="G41" i="27" s="1"/>
  <c r="H41" i="27" s="1"/>
  <c r="I41" i="27" s="1"/>
  <c r="F14" i="27"/>
  <c r="G14" i="27" s="1"/>
  <c r="H14" i="27" s="1"/>
  <c r="I14" i="27" s="1"/>
  <c r="F20" i="27"/>
  <c r="G20" i="27" s="1"/>
  <c r="H20" i="27" s="1"/>
  <c r="I20" i="27" s="1"/>
  <c r="F36" i="27"/>
  <c r="G36" i="27" s="1"/>
  <c r="H36" i="27" s="1"/>
  <c r="I36" i="27" s="1"/>
  <c r="F35" i="27"/>
  <c r="G35" i="27" s="1"/>
  <c r="H35" i="27" s="1"/>
  <c r="I35" i="27" s="1"/>
  <c r="F45" i="27"/>
  <c r="G45" i="27" s="1"/>
  <c r="H45" i="27" s="1"/>
  <c r="I45" i="27" s="1"/>
  <c r="F22" i="27"/>
  <c r="G22" i="27" s="1"/>
  <c r="H22" i="27" s="1"/>
  <c r="I22" i="27" s="1"/>
  <c r="F50" i="27"/>
  <c r="G50" i="27" s="1"/>
  <c r="H50" i="27" s="1"/>
  <c r="I50" i="27" s="1"/>
  <c r="F31" i="27"/>
  <c r="G31" i="27" s="1"/>
  <c r="H31" i="27" s="1"/>
  <c r="I31" i="27" s="1"/>
  <c r="F32" i="27"/>
  <c r="G32" i="27" s="1"/>
  <c r="H32" i="27" s="1"/>
  <c r="I32" i="27" s="1"/>
  <c r="F44" i="27"/>
  <c r="G44" i="27" s="1"/>
  <c r="H44" i="27" s="1"/>
  <c r="I44" i="27" s="1"/>
  <c r="F47" i="27"/>
  <c r="G47" i="27" s="1"/>
  <c r="H47" i="27" s="1"/>
  <c r="I47" i="27" s="1"/>
  <c r="F23" i="27"/>
  <c r="G23" i="27" s="1"/>
  <c r="H23" i="27" s="1"/>
  <c r="I23" i="27" s="1"/>
  <c r="F21" i="27"/>
  <c r="G21" i="27" s="1"/>
  <c r="H21" i="27" s="1"/>
  <c r="I21" i="27" s="1"/>
  <c r="F46" i="27"/>
  <c r="G46" i="27" s="1"/>
  <c r="H46" i="27" s="1"/>
  <c r="I46" i="27" s="1"/>
  <c r="F49" i="27"/>
  <c r="G49" i="27" s="1"/>
  <c r="H49" i="27" s="1"/>
  <c r="I49" i="27" s="1"/>
  <c r="F24" i="27"/>
  <c r="G24" i="27" s="1"/>
  <c r="H24" i="27" s="1"/>
  <c r="I24" i="27" s="1"/>
  <c r="F19" i="27"/>
  <c r="G19" i="27" s="1"/>
  <c r="H19" i="27" s="1"/>
  <c r="I19" i="27" s="1"/>
  <c r="F25" i="27"/>
  <c r="G25" i="27" s="1"/>
  <c r="H25" i="27" s="1"/>
  <c r="I25" i="27" s="1"/>
  <c r="F48" i="27"/>
  <c r="G48" i="27" s="1"/>
  <c r="H48" i="27" s="1"/>
  <c r="I48" i="27" s="1"/>
  <c r="F42" i="27"/>
  <c r="G42" i="27" s="1"/>
  <c r="H42" i="27" s="1"/>
  <c r="I42" i="27" s="1"/>
  <c r="F34" i="27"/>
  <c r="G34" i="27" s="1"/>
  <c r="H34" i="27" s="1"/>
  <c r="I34" i="27" s="1"/>
  <c r="I51" i="27" l="1"/>
  <c r="I52" i="27" s="1"/>
  <c r="N16" i="27" s="1"/>
  <c r="L16" i="27" s="1"/>
  <c r="B6" i="27"/>
  <c r="N22" i="27" l="1"/>
  <c r="M22" i="27" s="1"/>
  <c r="N21" i="27"/>
  <c r="M21" i="27" s="1"/>
  <c r="N17" i="27"/>
  <c r="L17" i="27" s="1"/>
  <c r="N25" i="27"/>
  <c r="L25" i="27" s="1"/>
  <c r="N23" i="27"/>
  <c r="M23" i="27" s="1"/>
  <c r="N19" i="27"/>
  <c r="M19" i="27" s="1"/>
  <c r="B7" i="27"/>
  <c r="J17" i="13" s="1"/>
  <c r="N20" i="27"/>
  <c r="M20" i="27" s="1"/>
  <c r="N24" i="27"/>
  <c r="M24" i="27" s="1"/>
  <c r="N18" i="27"/>
  <c r="M18" i="27" s="1"/>
  <c r="M16" i="27"/>
  <c r="L22" i="27" l="1"/>
  <c r="M17" i="27"/>
  <c r="M25" i="27"/>
  <c r="L21" i="27"/>
  <c r="L23" i="27"/>
  <c r="L19" i="27"/>
  <c r="L20" i="27"/>
  <c r="B8" i="27"/>
  <c r="L24" i="27"/>
  <c r="B9" i="27"/>
  <c r="K17" i="13" s="1"/>
  <c r="L1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<sst xmlns="http://schemas.openxmlformats.org/spreadsheetml/2006/main" count="812" uniqueCount="324">
  <si>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</si>
  <si>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</si>
  <si>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</si>
  <si>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</si>
  <si>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</si>
  <si>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</si>
  <si>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</si>
  <si>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</si>
  <si>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</si>
  <si>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</si>
  <si>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</si>
  <si>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</si>
  <si>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</si>
  <si>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</si>
  <si>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</si>
  <si>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</si>
  <si>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Description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</si>
  <si>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</si>
  <si>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</si>
  <si>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</si>
  <si>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</si>
  <si>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</si>
  <si>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</si>
  <si>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</si>
  <si>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</si>
  <si>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</si>
  <si>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</si>
  <si>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</si>
  <si>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</si>
  <si>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</si>
  <si>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</si>
  <si>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</si>
  <si>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</si>
  <si>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</si>
  <si>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</si>
  <si>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</si>
  <si>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</si>
  <si>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</si>
  <si>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</si>
  <si>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</si>
  <si>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</si>
  <si>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</si>
  <si>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</si>
  <si>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</si>
  <si>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</si>
  <si>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</si>
  <si>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</si>
  <si>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</si>
  <si>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</si>
  <si>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</si>
  <si>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Total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</si>
  <si>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</si>
  <si>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</si>
  <si>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</si>
  <si>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</si>
  <si>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</si>
  <si>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</si>
  <si>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</si>
  <si>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</si>
  <si>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</si>
  <si>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</si>
  <si>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</si>
  <si>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</si>
  <si>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</si>
  <si>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</si>
  <si>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</si>
  <si>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</si>
  <si>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</si>
  <si>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</si>
  <si>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</si>
  <si>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</si>
  <si>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</si>
  <si>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</si>
  <si>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</si>
  <si>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</si>
  <si>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</si>
  <si>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</si>
  <si>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</si>
  <si>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</si>
  <si>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</si>
  <si>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</si>
  <si>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</si>
  <si>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</si>
  <si>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</si>
  <si>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</si>
  <si>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</si>
  <si>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</si>
  <si>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</si>
  <si>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</si>
  <si>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</si>
  <si>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</si>
  <si>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</si>
  <si>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</si>
  <si>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</si>
  <si>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</si>
  <si>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</si>
  <si>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</si>
  <si>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</si>
  <si>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</si>
  <si>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</si>
  <si>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</si>
  <si>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</si>
  <si>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</si>
  <si>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</si>
  <si>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</si>
  <si>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</si>
  <si>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</si>
  <si>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</si>
  <si>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</si>
  <si>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</si>
  <si>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</si>
  <si>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</si>
  <si>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</si>
  <si>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</si>
  <si>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</si>
  <si>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</si>
  <si>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</si>
  <si>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</si>
  <si>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</si>
  <si>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</si>
  <si>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</si>
  <si>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</si>
  <si>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</si>
  <si>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</si>
  <si>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</si>
  <si>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</si>
  <si>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</si>
  <si>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</si>
  <si>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</si>
  <si>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</si>
  <si>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</si>
  <si>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</si>
  <si>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</si>
  <si>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</si>
  <si>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</si>
  <si>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</si>
  <si>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</si>
  <si>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</si>
  <si>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</si>
  <si>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</si>
  <si>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</si>
  <si>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</si>
  <si>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</si>
  <si>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</si>
  <si>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</si>
  <si>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</si>
  <si>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</si>
  <si>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</si>
  <si>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</si>
  <si>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</si>
  <si>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</si>
  <si>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</si>
  <si>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</si>
  <si>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</si>
  <si>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</si>
  <si>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</si>
  <si>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</si>
  <si>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</si>
  <si>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</si>
  <si>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</si>
  <si>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</si>
  <si>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</si>
  <si>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</si>
  <si>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</si>
  <si>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</si>
  <si>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</si>
  <si>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</si>
  <si>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</si>
  <si>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</si>
  <si>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</si>
  <si>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</si>
  <si>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</si>
  <si>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</si>
  <si>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</si>
  <si>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</si>
  <si>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</si>
  <si>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</si>
  <si>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</si>
  <si>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</si>
  <si>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</si>
  <si>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</si>
  <si>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Main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</si>
  <si>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</si>
  <si>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</si>
  <si>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</si>
  <si>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</si>
  <si>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</si>
  <si>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</si>
  <si>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4" type="noConversion"/>
  </si>
  <si>
    <t>S1,WW,M1~M5,A~NI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</si>
  <si>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</si>
  <si>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</si>
  <si>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</si>
  <si>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</si>
  <si>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</si>
  <si>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</si>
  <si>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</si>
  <si>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</si>
  <si>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</si>
  <si>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</si>
  <si>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</si>
  <si>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</si>
  <si>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</si>
  <si>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</si>
  <si>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</si>
  <si>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</si>
  <si>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</si>
  <si>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</si>
  <si>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</si>
  <si>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</si>
  <si>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</si>
  <si>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</si>
  <si>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</si>
  <si>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</si>
  <si>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</si>
  <si>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</si>
  <si>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</si>
  <si>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</si>
  <si>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</si>
  <si>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</si>
  <si>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</si>
  <si>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</si>
  <si>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</si>
  <si>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</si>
  <si>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</si>
  <si>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</si>
  <si>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</si>
  <si>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</si>
  <si>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</si>
  <si>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</si>
  <si>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</si>
  <si>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</si>
  <si>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</si>
  <si>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</si>
  <si>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</si>
  <si>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</si>
  <si>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</si>
  <si>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</si>
  <si>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</si>
  <si>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</si>
  <si>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</si>
  <si>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</si>
  <si>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</si>
  <si>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</si>
  <si>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</si>
  <si>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</si>
  <si>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</si>
  <si>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</si>
  <si>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</si>
  <si>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</si>
  <si>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</si>
  <si>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</si>
  <si>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</si>
  <si>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</si>
  <si>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</si>
  <si>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</si>
  <si>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</si>
  <si>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</si>
  <si>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</si>
  <si>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Ａ</t>
  </si>
  <si>
    <t>Ｋ</t>
  </si>
  <si>
    <t>Ｑ</t>
  </si>
  <si>
    <t>Ｊ</t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</si>
  <si>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</si>
  <si>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</si>
  <si>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</si>
  <si>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</si>
  <si>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</si>
  <si>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</si>
  <si>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</si>
  <si>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</si>
  <si>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</si>
  <si>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</si>
  <si>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</si>
  <si>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</si>
  <si>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</si>
  <si>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</si>
  <si>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</si>
  <si>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</si>
  <si>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</si>
  <si>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</si>
  <si>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</si>
  <si>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</si>
  <si>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</si>
  <si>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</si>
  <si>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</si>
  <si>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correct</t>
    <phoneticPr fontId="1" type="noConversion"/>
  </si>
  <si>
    <t>retrigger rate</t>
    <phoneticPr fontId="1" type="noConversion"/>
  </si>
  <si>
    <t>scatter cont%</t>
    <phoneticPr fontId="1" type="noConversion"/>
  </si>
  <si>
    <t>倍率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</si>
  <si>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</si>
  <si>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</si>
  <si>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</si>
  <si>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</si>
  <si>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</si>
  <si>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</si>
  <si>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</si>
  <si>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</si>
  <si>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</si>
  <si>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</si>
  <si>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</si>
  <si>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</si>
  <si>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</si>
  <si>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</si>
  <si>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</si>
  <si>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Reel</t>
    <phoneticPr fontId="1" type="noConversion"/>
  </si>
  <si>
    <t>symbpl unqpper include with wild</t>
    <phoneticPr fontId="4" type="noConversion"/>
  </si>
  <si>
    <t xml:space="preserve">  Combo </t>
    <phoneticPr fontId="4" type="noConversion"/>
  </si>
  <si>
    <t>Wild</t>
    <phoneticPr fontId="1" type="noConversion"/>
  </si>
  <si>
    <t>M4</t>
  </si>
  <si>
    <t>M6</t>
  </si>
  <si>
    <t>Scatter</t>
    <phoneticPr fontId="1" type="noConversion"/>
  </si>
  <si>
    <t>Line Table</t>
    <phoneticPr fontId="1" type="noConversion"/>
  </si>
  <si>
    <t>特殊收集</t>
  </si>
  <si>
    <t>普通分數</t>
  </si>
  <si>
    <t>升級分數</t>
  </si>
  <si>
    <t xml:space="preserve">Base game:
由左至右連線
50line
盤面出現3個SCATTER進入free game
Free game
</t>
    <phoneticPr fontId="1" type="noConversion"/>
  </si>
  <si>
    <t>大象</t>
    <phoneticPr fontId="1" type="noConversion"/>
  </si>
  <si>
    <t>獅子</t>
    <phoneticPr fontId="1" type="noConversion"/>
  </si>
  <si>
    <t>水牛</t>
    <phoneticPr fontId="1" type="noConversion"/>
  </si>
  <si>
    <t>犀牛</t>
    <phoneticPr fontId="1" type="noConversion"/>
  </si>
  <si>
    <t>斑馬</t>
    <phoneticPr fontId="1" type="noConversion"/>
  </si>
  <si>
    <t>舞動峇里島</t>
    <phoneticPr fontId="1" type="noConversion"/>
  </si>
  <si>
    <t>20Line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</si>
</sst>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  <numFmt numFmtId="198" formatCode="0.000000000000000%"/>
  </numFmts>
  <fonts count="7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Helvetica"/>
      <family val="2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  <font>
      <sz val="12"/>
      <color theme="1"/>
      <name val="PMingLiU"/>
      <family val="1"/>
      <charset val="136"/>
    </font>
    <font>
      <sz val="12"/>
      <color theme="1"/>
      <name val="MingLiU"/>
      <family val="1"/>
      <charset val="136"/>
    </font>
    <font>
      <sz val="12"/>
      <color theme="1"/>
      <name val="Microsoft JhengHei"/>
      <family val="2"/>
      <charset val="136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0" fontId="58" fillId="0" borderId="1" xfId="0" applyFont="1" applyBorder="1" applyAlignment="1">
      <alignment horizontal="center" vertical="center"/>
    </xf>
    <xf numFmtId="177" fontId="59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0" fillId="0" borderId="0" xfId="0" applyAlignment="1"/>
    <xf numFmtId="0" fontId="63" fillId="40" borderId="23" xfId="0" applyFont="1" applyFill="1" applyBorder="1" applyAlignment="1">
      <alignment horizontal="center"/>
    </xf>
    <xf numFmtId="0" fontId="63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5" fillId="0" borderId="1" xfId="0" applyFont="1" applyFill="1" applyBorder="1" applyAlignment="1">
      <alignment horizontal="center" vertical="center" wrapText="1"/>
    </xf>
    <xf numFmtId="177" fontId="65" fillId="0" borderId="1" xfId="0" applyNumberFormat="1" applyFont="1" applyFill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5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0" fillId="0" borderId="45" xfId="0" applyFill="1" applyBorder="1" applyAlignment="1">
      <alignment horizontal="center" vertical="center"/>
    </xf>
    <xf numFmtId="0" fontId="63" fillId="40" borderId="3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181" fontId="69" fillId="0" borderId="1" xfId="1" applyNumberFormat="1" applyFont="1" applyBorder="1">
      <alignment vertical="center"/>
    </xf>
    <xf numFmtId="181" fontId="69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0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1" fillId="46" borderId="1" xfId="0" applyFont="1" applyFill="1" applyBorder="1">
      <alignment vertical="center"/>
    </xf>
    <xf numFmtId="181" fontId="71" fillId="40" borderId="1" xfId="0" applyNumberFormat="1" applyFont="1" applyFill="1" applyBorder="1">
      <alignment vertical="center"/>
    </xf>
    <xf numFmtId="181" fontId="71" fillId="40" borderId="1" xfId="1" applyNumberFormat="1" applyFont="1" applyFill="1" applyBorder="1">
      <alignment vertical="center"/>
    </xf>
    <xf numFmtId="180" fontId="73" fillId="0" borderId="0" xfId="1" applyNumberFormat="1" applyFont="1">
      <alignment vertical="center"/>
    </xf>
    <xf numFmtId="180" fontId="69" fillId="0" borderId="0" xfId="1" applyNumberFormat="1" applyFont="1">
      <alignment vertical="center"/>
    </xf>
    <xf numFmtId="0" fontId="74" fillId="40" borderId="1" xfId="0" applyFont="1" applyFill="1" applyBorder="1">
      <alignment vertical="center"/>
    </xf>
    <xf numFmtId="181" fontId="72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8" fillId="38" borderId="1" xfId="0" applyFont="1" applyFill="1" applyBorder="1" applyAlignment="1">
      <alignment horizontal="center" vertical="center"/>
    </xf>
    <xf numFmtId="196" fontId="55" fillId="0" borderId="1" xfId="0" applyNumberFormat="1" applyFont="1" applyFill="1" applyBorder="1" applyAlignment="1">
      <alignment vertical="center"/>
    </xf>
    <xf numFmtId="0" fontId="0" fillId="37" borderId="1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 wrapText="1"/>
    </xf>
    <xf numFmtId="179" fontId="8" fillId="0" borderId="14" xfId="0" applyNumberFormat="1" applyFont="1" applyBorder="1" applyAlignment="1">
      <alignment horizontal="center" vertical="center" wrapText="1"/>
    </xf>
    <xf numFmtId="10" fontId="8" fillId="0" borderId="14" xfId="0" applyNumberFormat="1" applyFont="1" applyBorder="1" applyAlignment="1">
      <alignment horizontal="center" vertical="center" wrapText="1"/>
    </xf>
    <xf numFmtId="180" fontId="8" fillId="0" borderId="46" xfId="0" applyNumberFormat="1" applyFont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38" fontId="8" fillId="0" borderId="1" xfId="0" applyNumberFormat="1" applyFont="1" applyBorder="1" applyAlignment="1">
      <alignment vertical="top" wrapText="1"/>
    </xf>
    <xf numFmtId="178" fontId="8" fillId="0" borderId="1" xfId="1" applyNumberFormat="1" applyFont="1" applyBorder="1" applyAlignment="1">
      <alignment horizontal="right" vertical="top" wrapText="1"/>
    </xf>
    <xf numFmtId="38" fontId="8" fillId="0" borderId="1" xfId="0" quotePrefix="1" applyNumberFormat="1" applyFont="1" applyFill="1" applyBorder="1" applyAlignment="1">
      <alignment vertical="top" wrapText="1"/>
    </xf>
    <xf numFmtId="183" fontId="9" fillId="0" borderId="1" xfId="0" applyNumberFormat="1" applyFont="1" applyBorder="1">
      <alignment vertical="center"/>
    </xf>
    <xf numFmtId="177" fontId="9" fillId="0" borderId="1" xfId="0" applyNumberFormat="1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1" fillId="47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57" fillId="0" borderId="0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77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4" fillId="0" borderId="0" xfId="0" applyFont="1">
      <alignment vertical="center"/>
    </xf>
    <xf numFmtId="198" fontId="10" fillId="0" borderId="0" xfId="0" applyNumberFormat="1" applyFon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70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48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9" borderId="8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1" borderId="7" xfId="0" applyFill="1" applyBorder="1" applyAlignment="1">
      <alignment horizontal="center" vertical="center"/>
    </xf>
    <xf numFmtId="0" fontId="0" fillId="44" borderId="6" xfId="0" applyFill="1" applyBorder="1">
      <alignment vertical="center"/>
    </xf>
    <xf numFmtId="0" fontId="0" fillId="44" borderId="22" xfId="0" applyFill="1" applyBorder="1">
      <alignment vertical="center"/>
    </xf>
    <xf numFmtId="0" fontId="0" fillId="44" borderId="5" xfId="0" applyFill="1" applyBorder="1">
      <alignment vertical="center"/>
    </xf>
    <xf numFmtId="0" fontId="0" fillId="41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2" xfId="0" applyBorder="1">
      <alignment vertical="center"/>
    </xf>
    <xf numFmtId="0" fontId="0" fillId="0" borderId="5" xfId="0" applyBorder="1">
      <alignment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540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BFF0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CBFF09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WayGame/spiderspirits/parsheet/&#26997;&#27138;&#30436;&#32114;&#27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Spin Data調整後"/>
      <sheetName val="ReSpin Data初始"/>
      <sheetName val="243way_RegularＸ_W()"/>
      <sheetName val="Regular Symbol"/>
      <sheetName val="243way_PayCombo"/>
      <sheetName val="BNRegularＸ_W()"/>
      <sheetName val="BNRegular Symbol"/>
      <sheetName val="FG243way_RegularＸ_W()"/>
      <sheetName val="FGRegular Symbol"/>
      <sheetName val="FG243way_PayCombo"/>
      <sheetName val="FG_DoubleWay_RegularＸ_W()"/>
      <sheetName val="DoubleWay_Regular Symbol"/>
      <sheetName val="DoubleWay_PayCombo"/>
      <sheetName val="權重表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>
        <row r="26">
          <cell r="C26">
            <v>3</v>
          </cell>
          <cell r="D26">
            <v>3</v>
          </cell>
          <cell r="E26">
            <v>3</v>
          </cell>
          <cell r="F26">
            <v>3</v>
          </cell>
          <cell r="G26">
            <v>3</v>
          </cell>
        </row>
      </sheetData>
      <sheetData sheetId="1"/>
      <sheetData sheetId="2"/>
      <sheetData sheetId="3"/>
      <sheetData sheetId="4">
        <row r="1">
          <cell r="L1" t="str">
            <v>Symbol</v>
          </cell>
        </row>
        <row r="3">
          <cell r="L3">
            <v>0</v>
          </cell>
        </row>
        <row r="4">
          <cell r="L4">
            <v>1</v>
          </cell>
        </row>
        <row r="5">
          <cell r="L5">
            <v>2</v>
          </cell>
        </row>
        <row r="6">
          <cell r="L6">
            <v>3</v>
          </cell>
        </row>
        <row r="7">
          <cell r="L7">
            <v>4</v>
          </cell>
        </row>
        <row r="8">
          <cell r="L8">
            <v>5</v>
          </cell>
        </row>
        <row r="9">
          <cell r="L9">
            <v>6</v>
          </cell>
        </row>
        <row r="10">
          <cell r="L10">
            <v>7</v>
          </cell>
        </row>
        <row r="11">
          <cell r="L11">
            <v>8</v>
          </cell>
        </row>
        <row r="12">
          <cell r="L12">
            <v>9</v>
          </cell>
        </row>
        <row r="13">
          <cell r="L13">
            <v>10</v>
          </cell>
        </row>
        <row r="14">
          <cell r="L14">
            <v>11</v>
          </cell>
        </row>
        <row r="15">
          <cell r="L15">
            <v>12</v>
          </cell>
        </row>
        <row r="16">
          <cell r="L16">
            <v>13</v>
          </cell>
        </row>
        <row r="17">
          <cell r="L17">
            <v>14</v>
          </cell>
        </row>
        <row r="18">
          <cell r="L18">
            <v>15</v>
          </cell>
        </row>
        <row r="19">
          <cell r="L19">
            <v>16</v>
          </cell>
        </row>
        <row r="20">
          <cell r="L20">
            <v>17</v>
          </cell>
        </row>
        <row r="21">
          <cell r="L21">
            <v>18</v>
          </cell>
        </row>
        <row r="22">
          <cell r="L22">
            <v>19</v>
          </cell>
        </row>
        <row r="23">
          <cell r="L23">
            <v>20</v>
          </cell>
        </row>
        <row r="24">
          <cell r="L24">
            <v>21</v>
          </cell>
        </row>
        <row r="25">
          <cell r="L25">
            <v>22</v>
          </cell>
        </row>
        <row r="26">
          <cell r="L26">
            <v>23</v>
          </cell>
        </row>
        <row r="27">
          <cell r="L27">
            <v>24</v>
          </cell>
        </row>
        <row r="28">
          <cell r="L28">
            <v>25</v>
          </cell>
        </row>
        <row r="29">
          <cell r="L29">
            <v>26</v>
          </cell>
        </row>
        <row r="30">
          <cell r="L30">
            <v>27</v>
          </cell>
        </row>
        <row r="31">
          <cell r="L31">
            <v>28</v>
          </cell>
        </row>
        <row r="32">
          <cell r="L32">
            <v>29</v>
          </cell>
        </row>
        <row r="33">
          <cell r="L33">
            <v>30</v>
          </cell>
        </row>
        <row r="34">
          <cell r="L34">
            <v>31</v>
          </cell>
        </row>
        <row r="35">
          <cell r="L35">
            <v>32</v>
          </cell>
        </row>
        <row r="36">
          <cell r="L36">
            <v>33</v>
          </cell>
        </row>
        <row r="37">
          <cell r="L37">
            <v>34</v>
          </cell>
        </row>
        <row r="38">
          <cell r="L38">
            <v>35</v>
          </cell>
        </row>
        <row r="39">
          <cell r="L39">
            <v>36</v>
          </cell>
        </row>
        <row r="40">
          <cell r="L40">
            <v>37</v>
          </cell>
        </row>
        <row r="41">
          <cell r="L41">
            <v>38</v>
          </cell>
        </row>
        <row r="42">
          <cell r="L42">
            <v>39</v>
          </cell>
        </row>
        <row r="43">
          <cell r="L43">
            <v>40</v>
          </cell>
        </row>
        <row r="44">
          <cell r="L44">
            <v>41</v>
          </cell>
        </row>
        <row r="45">
          <cell r="L45">
            <v>42</v>
          </cell>
        </row>
        <row r="46">
          <cell r="L46">
            <v>43</v>
          </cell>
        </row>
        <row r="47">
          <cell r="L47">
            <v>44</v>
          </cell>
        </row>
        <row r="48">
          <cell r="L48">
            <v>45</v>
          </cell>
        </row>
        <row r="49">
          <cell r="L49">
            <v>46</v>
          </cell>
        </row>
        <row r="50">
          <cell r="L50">
            <v>47</v>
          </cell>
        </row>
        <row r="51">
          <cell r="L51">
            <v>48</v>
          </cell>
        </row>
        <row r="52">
          <cell r="L52">
            <v>49</v>
          </cell>
        </row>
        <row r="53">
          <cell r="L53">
            <v>50</v>
          </cell>
        </row>
        <row r="54">
          <cell r="L54">
            <v>51</v>
          </cell>
        </row>
        <row r="55">
          <cell r="L55">
            <v>52</v>
          </cell>
        </row>
        <row r="56">
          <cell r="L56">
            <v>53</v>
          </cell>
        </row>
        <row r="57">
          <cell r="L57">
            <v>54</v>
          </cell>
        </row>
        <row r="58">
          <cell r="L58">
            <v>55</v>
          </cell>
        </row>
        <row r="59">
          <cell r="L59">
            <v>56</v>
          </cell>
        </row>
        <row r="60">
          <cell r="L60">
            <v>57</v>
          </cell>
        </row>
        <row r="61">
          <cell r="L61">
            <v>58</v>
          </cell>
        </row>
        <row r="62">
          <cell r="L62">
            <v>59</v>
          </cell>
        </row>
        <row r="63">
          <cell r="L63">
            <v>60</v>
          </cell>
        </row>
        <row r="64">
          <cell r="L64">
            <v>61</v>
          </cell>
        </row>
        <row r="65">
          <cell r="L65">
            <v>62</v>
          </cell>
        </row>
        <row r="66">
          <cell r="L66">
            <v>63</v>
          </cell>
        </row>
        <row r="67">
          <cell r="L67">
            <v>64</v>
          </cell>
        </row>
        <row r="68">
          <cell r="L68">
            <v>65</v>
          </cell>
        </row>
        <row r="69">
          <cell r="L69">
            <v>66</v>
          </cell>
        </row>
        <row r="70">
          <cell r="L70">
            <v>67</v>
          </cell>
        </row>
        <row r="71">
          <cell r="L71">
            <v>68</v>
          </cell>
        </row>
        <row r="72">
          <cell r="L72">
            <v>69</v>
          </cell>
        </row>
        <row r="73">
          <cell r="L73">
            <v>70</v>
          </cell>
        </row>
        <row r="74">
          <cell r="L74">
            <v>71</v>
          </cell>
        </row>
        <row r="75">
          <cell r="L75">
            <v>72</v>
          </cell>
        </row>
        <row r="76">
          <cell r="L76">
            <v>73</v>
          </cell>
        </row>
        <row r="77">
          <cell r="L77">
            <v>74</v>
          </cell>
        </row>
        <row r="78">
          <cell r="L78">
            <v>75</v>
          </cell>
        </row>
        <row r="79">
          <cell r="L79">
            <v>76</v>
          </cell>
        </row>
        <row r="80">
          <cell r="L80">
            <v>77</v>
          </cell>
        </row>
        <row r="81">
          <cell r="L81">
            <v>78</v>
          </cell>
        </row>
        <row r="82">
          <cell r="L82">
            <v>79</v>
          </cell>
        </row>
        <row r="83">
          <cell r="L83">
            <v>80</v>
          </cell>
        </row>
        <row r="84">
          <cell r="L84">
            <v>81</v>
          </cell>
        </row>
        <row r="85">
          <cell r="L85">
            <v>82</v>
          </cell>
        </row>
        <row r="86">
          <cell r="L86">
            <v>83</v>
          </cell>
        </row>
        <row r="87">
          <cell r="L87">
            <v>84</v>
          </cell>
        </row>
        <row r="88">
          <cell r="L88">
            <v>85</v>
          </cell>
        </row>
        <row r="89">
          <cell r="L89">
            <v>86</v>
          </cell>
        </row>
        <row r="90">
          <cell r="L90">
            <v>87</v>
          </cell>
        </row>
        <row r="91">
          <cell r="L91">
            <v>88</v>
          </cell>
        </row>
        <row r="92">
          <cell r="L92">
            <v>89</v>
          </cell>
        </row>
        <row r="93">
          <cell r="L93">
            <v>90</v>
          </cell>
        </row>
        <row r="94">
          <cell r="L94">
            <v>91</v>
          </cell>
        </row>
        <row r="95">
          <cell r="L95">
            <v>92</v>
          </cell>
        </row>
        <row r="96">
          <cell r="L96">
            <v>93</v>
          </cell>
        </row>
        <row r="97">
          <cell r="L97">
            <v>94</v>
          </cell>
        </row>
        <row r="98">
          <cell r="L98">
            <v>95</v>
          </cell>
        </row>
        <row r="99">
          <cell r="L99">
            <v>96</v>
          </cell>
        </row>
        <row r="100">
          <cell r="L100">
            <v>97</v>
          </cell>
        </row>
        <row r="101">
          <cell r="L101">
            <v>98</v>
          </cell>
        </row>
        <row r="102">
          <cell r="L102">
            <v>99</v>
          </cell>
        </row>
        <row r="103">
          <cell r="L103">
            <v>100</v>
          </cell>
        </row>
        <row r="104">
          <cell r="L104">
            <v>101</v>
          </cell>
        </row>
        <row r="105">
          <cell r="L105">
            <v>102</v>
          </cell>
        </row>
        <row r="106">
          <cell r="L106">
            <v>103</v>
          </cell>
        </row>
        <row r="107">
          <cell r="L107">
            <v>104</v>
          </cell>
        </row>
        <row r="108">
          <cell r="L108">
            <v>105</v>
          </cell>
        </row>
        <row r="109">
          <cell r="L109">
            <v>106</v>
          </cell>
        </row>
        <row r="110">
          <cell r="L110">
            <v>107</v>
          </cell>
        </row>
        <row r="111">
          <cell r="L111">
            <v>108</v>
          </cell>
        </row>
        <row r="112">
          <cell r="L112">
            <v>109</v>
          </cell>
        </row>
        <row r="113">
          <cell r="L113">
            <v>110</v>
          </cell>
        </row>
        <row r="114">
          <cell r="L114">
            <v>111</v>
          </cell>
        </row>
        <row r="115">
          <cell r="L115">
            <v>112</v>
          </cell>
        </row>
        <row r="116">
          <cell r="L116">
            <v>113</v>
          </cell>
        </row>
        <row r="117">
          <cell r="L117">
            <v>114</v>
          </cell>
        </row>
        <row r="118">
          <cell r="L118">
            <v>115</v>
          </cell>
        </row>
        <row r="119">
          <cell r="L119">
            <v>116</v>
          </cell>
        </row>
        <row r="120">
          <cell r="L120">
            <v>117</v>
          </cell>
        </row>
        <row r="121">
          <cell r="L121">
            <v>118</v>
          </cell>
        </row>
        <row r="122">
          <cell r="L122">
            <v>119</v>
          </cell>
        </row>
        <row r="123">
          <cell r="L123">
            <v>120</v>
          </cell>
        </row>
        <row r="124">
          <cell r="L124">
            <v>121</v>
          </cell>
        </row>
        <row r="125">
          <cell r="L125">
            <v>122</v>
          </cell>
        </row>
        <row r="126">
          <cell r="L126">
            <v>123</v>
          </cell>
        </row>
        <row r="127">
          <cell r="L127">
            <v>124</v>
          </cell>
        </row>
        <row r="128">
          <cell r="L128">
            <v>125</v>
          </cell>
        </row>
        <row r="129">
          <cell r="L129">
            <v>126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36ED-7BEE-2B46-ACAA-EE9D21F1856B}">
  <dimension ref="A1:T130"/>
  <sheetViews>
    <sheetView zoomScale="141" workbookViewId="0">
      <pane xSplit="13" topLeftCell="N1" activePane="topRight" state="frozen"/>
      <selection pane="topRight" activeCell="O4" sqref="O4:S130"/>
    </sheetView>
  </sheetViews>
  <sheetFormatPr baseColWidth="10" defaultRowHeight="15"/>
  <cols>
    <col min="1" max="1" width="7.5" style="264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1"/>
  </cols>
  <sheetData>
    <row r="1" spans="1:19" ht="16" thickBot="1">
      <c r="O1" s="396" t="s">
        <v>145</v>
      </c>
      <c r="P1" s="395" t="s">
        <v>250</v>
      </c>
      <c r="Q1" s="395"/>
      <c r="R1" s="395"/>
      <c r="S1" s="394"/>
    </row>
    <row r="2" spans="1:19">
      <c r="A2" s="393" t="str">
        <f>'[1]Regular Symbol'!L1</f>
        <v>Symbol</v>
      </c>
      <c r="B2" s="147">
        <f>[1]OverView!C26</f>
        <v>3</v>
      </c>
      <c r="C2" s="147">
        <f>[1]OverView!D26</f>
        <v>3</v>
      </c>
      <c r="D2" s="147">
        <f>[1]OverView!E26</f>
        <v>3</v>
      </c>
      <c r="E2" s="147">
        <f>[1]OverView!F26</f>
        <v>3</v>
      </c>
      <c r="F2" s="151">
        <f>[1]OverView!G26</f>
        <v>3</v>
      </c>
      <c r="H2" s="392" t="s">
        <v>305</v>
      </c>
      <c r="I2" s="391">
        <v>1</v>
      </c>
      <c r="J2" s="391">
        <v>2</v>
      </c>
      <c r="K2" s="391">
        <v>3</v>
      </c>
      <c r="L2" s="391">
        <v>4</v>
      </c>
      <c r="M2" s="390">
        <v>5</v>
      </c>
      <c r="O2" s="381"/>
      <c r="P2" s="3"/>
      <c r="Q2" s="3"/>
      <c r="R2" s="3"/>
      <c r="S2" s="135"/>
    </row>
    <row r="3" spans="1:19">
      <c r="A3" s="389" t="s">
        <v>305</v>
      </c>
      <c r="B3" s="388">
        <v>1</v>
      </c>
      <c r="C3" s="388">
        <v>2</v>
      </c>
      <c r="D3" s="388">
        <v>3</v>
      </c>
      <c r="E3" s="388">
        <v>4</v>
      </c>
      <c r="F3" s="387">
        <v>5</v>
      </c>
      <c r="H3" s="384" t="s">
        <v>148</v>
      </c>
      <c r="I3" s="190">
        <f>SUM(O4:O200)</f>
        <v>3</v>
      </c>
      <c r="J3" s="190">
        <f>SUM(P4:P200)</f>
        <v>3</v>
      </c>
      <c r="K3" s="190">
        <f>SUM(Q4:Q200)</f>
        <v>3</v>
      </c>
      <c r="L3" s="190">
        <f>SUM(R4:R200)</f>
        <v>3</v>
      </c>
      <c r="M3" s="190">
        <f>SUM(S4:S200)</f>
        <v>3</v>
      </c>
      <c r="O3" s="386" t="s">
        <v>0</v>
      </c>
      <c r="P3" s="113" t="s">
        <v>21</v>
      </c>
      <c r="Q3" s="113" t="s">
        <v>22</v>
      </c>
      <c r="R3" s="113" t="s">
        <v>23</v>
      </c>
      <c r="S3" s="385" t="s">
        <v>24</v>
      </c>
    </row>
    <row r="4" spans="1:19">
      <c r="A4" s="382">
        <f>IF('[1]Regular Symbol'!L3="","",'[1]Regular Symbol'!L3)</f>
        <v>0</v>
      </c>
      <c r="B4" s="190" t="str">
        <f>IF('Regular Symbol'!M3="",
IF($A4-'Regular Symbol'!D$16&gt;='243way_RegularＸ_W(1)'!B$2-1,"",VLOOKUP($A4-'Regular Symbol'!D$16,'Regular Symbol'!$L$3:$Q$99,'243way_RegularＸ_W(1)'!B$3+1,FALSE)),
'Regular Symbol'!M3)</f>
        <v>M1</v>
      </c>
      <c r="C4" s="190" t="str">
        <f>IF('Regular Symbol'!N3="",
IF($A4-'Regular Symbol'!E$16&gt;='243way_RegularＸ_W(1)'!C$2-1,"",VLOOKUP($A4-'Regular Symbol'!E$16,'Regular Symbol'!$L$3:$Q$99,'243way_RegularＸ_W(1)'!C$3+1,FALSE)),
'Regular Symbol'!N3)</f>
        <v>M1</v>
      </c>
      <c r="D4" s="190" t="str">
        <f>IF('Regular Symbol'!O3="",
IF($A4-'Regular Symbol'!F$16&gt;='243way_RegularＸ_W(1)'!D$2-1,"",VLOOKUP($A4-'Regular Symbol'!F$16,'Regular Symbol'!$L$3:$Q$99,'243way_RegularＸ_W(1)'!D$3+1,FALSE)),
'Regular Symbol'!O3)</f>
        <v>M1</v>
      </c>
      <c r="E4" s="190" t="str">
        <f>IF('Regular Symbol'!P3="",
IF($A4-'Regular Symbol'!G$16&gt;='243way_RegularＸ_W(1)'!E$2-1,"",VLOOKUP($A4-'Regular Symbol'!G$16,'Regular Symbol'!$L$3:$Q$99,'243way_RegularＸ_W(1)'!E$3+1,FALSE)),
'Regular Symbol'!P3)</f>
        <v>M1</v>
      </c>
      <c r="F4" s="190" t="str">
        <f>IF('Regular Symbol'!Q3="",
IF($A4-'Regular Symbol'!H$16&gt;='243way_RegularＸ_W(1)'!F$2-1,"",VLOOKUP($A4-'Regular Symbol'!H$16,'Regular Symbol'!$L$3:$Q$99,'243way_RegularＸ_W(1)'!F$3+1,FALSE)),
'Regular Symbol'!Q3)</f>
        <v>M1</v>
      </c>
      <c r="H4" s="384"/>
      <c r="I4" s="190"/>
      <c r="J4" s="190"/>
      <c r="K4" s="190"/>
      <c r="L4" s="190"/>
      <c r="M4" s="190"/>
      <c r="O4" s="381">
        <f>IF($A4&gt;='Regular Symbol'!D$16,"",IF(B4=0,"",IF(OR(B4=$O$1,B4=$P$1,B5=$O$1,B5=$P$1,B6=$O$1,B6=$P$1),1,0)))</f>
        <v>0</v>
      </c>
      <c r="P4" s="381">
        <f>IF($A4&gt;='Regular Symbol'!E$16,"",IF(C4=0,"",IF(OR(C4=$O$1,C4=$P$1,C5=$O$1,C5=$P$1,C6=$O$1,C6=$P$1),1,0)))</f>
        <v>0</v>
      </c>
      <c r="Q4" s="381">
        <f>IF($A4&gt;='Regular Symbol'!F$16,"",IF(D4=0,"",IF(OR(D4=$O$1,D4=$P$1,D5=$O$1,D5=$P$1,D6=$O$1,D6=$P$1),1,0)))</f>
        <v>0</v>
      </c>
      <c r="R4" s="381">
        <f>IF($A4&gt;='Regular Symbol'!G$16,"",IF(E4=0,"",IF(OR(E4=$O$1,E4=$P$1,E5=$O$1,E5=$P$1,E6=$O$1,E6=$P$1),1,0)))</f>
        <v>0</v>
      </c>
      <c r="S4" s="381">
        <f>IF($A4&gt;='Regular Symbol'!H$16,"",IF(F4=0,"",IF(OR(F4=$O$1,F4=$P$1,F5=$O$1,F5=$P$1,F6=$O$1,F6=$P$1),1,0)))</f>
        <v>0</v>
      </c>
    </row>
    <row r="5" spans="1:19">
      <c r="A5" s="382">
        <f>IF('[1]Regular Symbol'!L4="","",'[1]Regular Symbol'!L4)</f>
        <v>1</v>
      </c>
      <c r="B5" s="190" t="str">
        <f>IF('Regular Symbol'!M4="",
IF($A5-'Regular Symbol'!D$16&gt;='243way_RegularＸ_W(1)'!B$2-1,"",VLOOKUP($A5-'Regular Symbol'!D$16,'Regular Symbol'!$L$3:$Q$99,'243way_RegularＸ_W(1)'!B$3+1,FALSE)),
'Regular Symbol'!M4)</f>
        <v>M2</v>
      </c>
      <c r="C5" s="190" t="str">
        <f>IF('Regular Symbol'!N4="",
IF($A5-'Regular Symbol'!E$16&gt;='243way_RegularＸ_W(1)'!C$2-1,"",VLOOKUP($A5-'Regular Symbol'!E$16,'Regular Symbol'!$L$3:$Q$99,'243way_RegularＸ_W(1)'!C$3+1,FALSE)),
'Regular Symbol'!N4)</f>
        <v>M2</v>
      </c>
      <c r="D5" s="190" t="str">
        <f>IF('Regular Symbol'!O4="",
IF($A5-'Regular Symbol'!F$16&gt;='243way_RegularＸ_W(1)'!D$2-1,"",VLOOKUP($A5-'Regular Symbol'!F$16,'Regular Symbol'!$L$3:$Q$99,'243way_RegularＸ_W(1)'!D$3+1,FALSE)),
'Regular Symbol'!O4)</f>
        <v>M2</v>
      </c>
      <c r="E5" s="190" t="str">
        <f>IF('Regular Symbol'!P4="",
IF($A5-'Regular Symbol'!G$16&gt;='243way_RegularＸ_W(1)'!E$2-1,"",VLOOKUP($A5-'Regular Symbol'!G$16,'Regular Symbol'!$L$3:$Q$99,'243way_RegularＸ_W(1)'!E$3+1,FALSE)),
'Regular Symbol'!P4)</f>
        <v>M2</v>
      </c>
      <c r="F5" s="190" t="str">
        <f>IF('Regular Symbol'!Q4="",
IF($A5-'Regular Symbol'!H$16&gt;='243way_RegularＸ_W(1)'!F$2-1,"",VLOOKUP($A5-'Regular Symbol'!H$16,'Regular Symbol'!$L$3:$Q$99,'243way_RegularＸ_W(1)'!F$3+1,FALSE)),
'Regular Symbol'!Q4)</f>
        <v>M2</v>
      </c>
      <c r="H5" s="384"/>
      <c r="I5" s="190"/>
      <c r="J5" s="190"/>
      <c r="K5" s="190"/>
      <c r="L5" s="190"/>
      <c r="M5" s="190"/>
      <c r="O5" s="381">
        <f>IF($A5&gt;='Regular Symbol'!D$16,"",IF(B5=0,"",IF(OR(B5=$O$1,B5=$P$1,B6=$O$1,B6=$P$1,B7=$O$1,B7=$P$1),1,0)))</f>
        <v>0</v>
      </c>
      <c r="P5" s="381">
        <f>IF($A5&gt;='Regular Symbol'!E$16,"",IF(C5=0,"",IF(OR(C5=$O$1,C5=$P$1,C6=$O$1,C6=$P$1,C7=$O$1,C7=$P$1),1,0)))</f>
        <v>0</v>
      </c>
      <c r="Q5" s="381">
        <f>IF($A5&gt;='Regular Symbol'!F$16,"",IF(D5=0,"",IF(OR(D5=$O$1,D5=$P$1,D6=$O$1,D6=$P$1,D7=$O$1,D7=$P$1),1,0)))</f>
        <v>0</v>
      </c>
      <c r="R5" s="381">
        <f>IF($A5&gt;='Regular Symbol'!G$16,"",IF(E5=0,"",IF(OR(E5=$O$1,E5=$P$1,E6=$O$1,E6=$P$1,E7=$O$1,E7=$P$1),1,0)))</f>
        <v>0</v>
      </c>
      <c r="S5" s="381">
        <f>IF($A5&gt;='Regular Symbol'!H$16,"",IF(F5=0,"",IF(OR(F5=$O$1,F5=$P$1,F6=$O$1,F6=$P$1,F7=$O$1,F7=$P$1),1,0)))</f>
        <v>0</v>
      </c>
    </row>
    <row r="6" spans="1:19">
      <c r="A6" s="382">
        <f>IF('[1]Regular Symbol'!L5="","",'[1]Regular Symbol'!L5)</f>
        <v>2</v>
      </c>
      <c r="B6" s="190" t="str">
        <f>IF('Regular Symbol'!M5="",
IF($A6-'Regular Symbol'!D$16&gt;='243way_RegularＸ_W(1)'!B$2-1,"",VLOOKUP($A6-'Regular Symbol'!D$16,'Regular Symbol'!$L$3:$Q$99,'243way_RegularＸ_W(1)'!B$3+1,FALSE)),
'Regular Symbol'!M5)</f>
        <v>M3</v>
      </c>
      <c r="C6" s="190" t="str">
        <f>IF('Regular Symbol'!N5="",
IF($A6-'Regular Symbol'!E$16&gt;='243way_RegularＸ_W(1)'!C$2-1,"",VLOOKUP($A6-'Regular Symbol'!E$16,'Regular Symbol'!$L$3:$Q$99,'243way_RegularＸ_W(1)'!C$3+1,FALSE)),
'Regular Symbol'!N5)</f>
        <v>M3</v>
      </c>
      <c r="D6" s="190" t="str">
        <f>IF('Regular Symbol'!O5="",
IF($A6-'Regular Symbol'!F$16&gt;='243way_RegularＸ_W(1)'!D$2-1,"",VLOOKUP($A6-'Regular Symbol'!F$16,'Regular Symbol'!$L$3:$Q$99,'243way_RegularＸ_W(1)'!D$3+1,FALSE)),
'Regular Symbol'!O5)</f>
        <v>M3</v>
      </c>
      <c r="E6" s="190" t="str">
        <f>IF('Regular Symbol'!P5="",
IF($A6-'Regular Symbol'!G$16&gt;='243way_RegularＸ_W(1)'!E$2-1,"",VLOOKUP($A6-'Regular Symbol'!G$16,'Regular Symbol'!$L$3:$Q$99,'243way_RegularＸ_W(1)'!E$3+1,FALSE)),
'Regular Symbol'!P5)</f>
        <v>M3</v>
      </c>
      <c r="F6" s="190" t="str">
        <f>IF('Regular Symbol'!Q5="",
IF($A6-'Regular Symbol'!H$16&gt;='243way_RegularＸ_W(1)'!F$2-1,"",VLOOKUP($A6-'Regular Symbol'!H$16,'Regular Symbol'!$L$3:$Q$99,'243way_RegularＸ_W(1)'!F$3+1,FALSE)),
'Regular Symbol'!Q5)</f>
        <v>M3</v>
      </c>
      <c r="H6" s="384"/>
      <c r="I6" s="190"/>
      <c r="J6" s="190"/>
      <c r="K6" s="190"/>
      <c r="L6" s="190"/>
      <c r="M6" s="190"/>
      <c r="O6" s="381">
        <f>IF($A6&gt;='Regular Symbol'!D$16,"",IF(B6=0,"",IF(OR(B6=$O$1,B6=$P$1,B7=$O$1,B7=$P$1,B8=$O$1,B8=$P$1),1,0)))</f>
        <v>0</v>
      </c>
      <c r="P6" s="381">
        <f>IF($A6&gt;='Regular Symbol'!E$16,"",IF(C6=0,"",IF(OR(C6=$O$1,C6=$P$1,C7=$O$1,C7=$P$1,C8=$O$1,C8=$P$1),1,0)))</f>
        <v>0</v>
      </c>
      <c r="Q6" s="381">
        <f>IF($A6&gt;='Regular Symbol'!F$16,"",IF(D6=0,"",IF(OR(D6=$O$1,D6=$P$1,D7=$O$1,D7=$P$1,D8=$O$1,D8=$P$1),1,0)))</f>
        <v>0</v>
      </c>
      <c r="R6" s="381">
        <f>IF($A6&gt;='Regular Symbol'!G$16,"",IF(E6=0,"",IF(OR(E6=$O$1,E6=$P$1,E7=$O$1,E7=$P$1,E8=$O$1,E8=$P$1),1,0)))</f>
        <v>0</v>
      </c>
      <c r="S6" s="381">
        <f>IF($A6&gt;='Regular Symbol'!H$16,"",IF(F6=0,"",IF(OR(F6=$O$1,F6=$P$1,F7=$O$1,F7=$P$1,F8=$O$1,F8=$P$1),1,0)))</f>
        <v>0</v>
      </c>
    </row>
    <row r="7" spans="1:19">
      <c r="A7" s="382">
        <f>IF('[1]Regular Symbol'!L6="","",'[1]Regular Symbol'!L6)</f>
        <v>3</v>
      </c>
      <c r="B7" s="190" t="str">
        <f>IF('Regular Symbol'!M6="",
IF($A7-'Regular Symbol'!D$16&gt;='243way_RegularＸ_W(1)'!B$2-1,"",VLOOKUP($A7-'Regular Symbol'!D$16,'Regular Symbol'!$L$3:$Q$99,'243way_RegularＸ_W(1)'!B$3+1,FALSE)),
'Regular Symbol'!M6)</f>
        <v>M4</v>
      </c>
      <c r="C7" s="190" t="str">
        <f>IF('Regular Symbol'!N6="",
IF($A7-'Regular Symbol'!E$16&gt;='243way_RegularＸ_W(1)'!C$2-1,"",VLOOKUP($A7-'Regular Symbol'!E$16,'Regular Symbol'!$L$3:$Q$99,'243way_RegularＸ_W(1)'!C$3+1,FALSE)),
'Regular Symbol'!N6)</f>
        <v>M4</v>
      </c>
      <c r="D7" s="190" t="str">
        <f>IF('Regular Symbol'!O6="",
IF($A7-'Regular Symbol'!F$16&gt;='243way_RegularＸ_W(1)'!D$2-1,"",VLOOKUP($A7-'Regular Symbol'!F$16,'Regular Symbol'!$L$3:$Q$99,'243way_RegularＸ_W(1)'!D$3+1,FALSE)),
'Regular Symbol'!O6)</f>
        <v>M4</v>
      </c>
      <c r="E7" s="190" t="str">
        <f>IF('Regular Symbol'!P6="",
IF($A7-'Regular Symbol'!G$16&gt;='243way_RegularＸ_W(1)'!E$2-1,"",VLOOKUP($A7-'Regular Symbol'!G$16,'Regular Symbol'!$L$3:$Q$99,'243way_RegularＸ_W(1)'!E$3+1,FALSE)),
'Regular Symbol'!P6)</f>
        <v>M4</v>
      </c>
      <c r="F7" s="190" t="str">
        <f>IF('Regular Symbol'!Q6="",
IF($A7-'Regular Symbol'!H$16&gt;='243way_RegularＸ_W(1)'!F$2-1,"",VLOOKUP($A7-'Regular Symbol'!H$16,'Regular Symbol'!$L$3:$Q$99,'243way_RegularＸ_W(1)'!F$3+1,FALSE)),
'Regular Symbol'!Q6)</f>
        <v>M4</v>
      </c>
      <c r="H7" s="384"/>
      <c r="I7" s="190"/>
      <c r="J7" s="190"/>
      <c r="K7" s="190"/>
      <c r="L7" s="190"/>
      <c r="M7" s="190"/>
      <c r="O7" s="381">
        <f>IF($A7&gt;='Regular Symbol'!D$16,"",IF(B7=0,"",IF(OR(B7=$O$1,B7=$P$1,B8=$O$1,B8=$P$1,B9=$O$1,B9=$P$1),1,0)))</f>
        <v>0</v>
      </c>
      <c r="P7" s="381">
        <f>IF($A7&gt;='Regular Symbol'!E$16,"",IF(C7=0,"",IF(OR(C7=$O$1,C7=$P$1,C8=$O$1,C8=$P$1,C9=$O$1,C9=$P$1),1,0)))</f>
        <v>0</v>
      </c>
      <c r="Q7" s="381">
        <f>IF($A7&gt;='Regular Symbol'!F$16,"",IF(D7=0,"",IF(OR(D7=$O$1,D7=$P$1,D8=$O$1,D8=$P$1,D9=$O$1,D9=$P$1),1,0)))</f>
        <v>0</v>
      </c>
      <c r="R7" s="381">
        <f>IF($A7&gt;='Regular Symbol'!G$16,"",IF(E7=0,"",IF(OR(E7=$O$1,E7=$P$1,E8=$O$1,E8=$P$1,E9=$O$1,E9=$P$1),1,0)))</f>
        <v>0</v>
      </c>
      <c r="S7" s="381">
        <f>IF($A7&gt;='Regular Symbol'!H$16,"",IF(F7=0,"",IF(OR(F7=$O$1,F7=$P$1,F8=$O$1,F8=$P$1,F9=$O$1,F9=$P$1),1,0)))</f>
        <v>0</v>
      </c>
    </row>
    <row r="8" spans="1:19">
      <c r="A8" s="382">
        <f>IF('[1]Regular Symbol'!L7="","",'[1]Regular Symbol'!L7)</f>
        <v>4</v>
      </c>
      <c r="B8" s="190" t="str">
        <f>IF('Regular Symbol'!M7="",
IF($A8-'Regular Symbol'!D$16&gt;='243way_RegularＸ_W(1)'!B$2-1,"",VLOOKUP($A8-'Regular Symbol'!D$16,'Regular Symbol'!$L$3:$Q$99,'243way_RegularＸ_W(1)'!B$3+1,FALSE)),
'Regular Symbol'!M7)</f>
        <v>M5</v>
      </c>
      <c r="C8" s="190" t="str">
        <f>IF('Regular Symbol'!N7="",
IF($A8-'Regular Symbol'!E$16&gt;='243way_RegularＸ_W(1)'!C$2-1,"",VLOOKUP($A8-'Regular Symbol'!E$16,'Regular Symbol'!$L$3:$Q$99,'243way_RegularＸ_W(1)'!C$3+1,FALSE)),
'Regular Symbol'!N7)</f>
        <v>M5</v>
      </c>
      <c r="D8" s="190" t="str">
        <f>IF('Regular Symbol'!O7="",
IF($A8-'Regular Symbol'!F$16&gt;='243way_RegularＸ_W(1)'!D$2-1,"",VLOOKUP($A8-'Regular Symbol'!F$16,'Regular Symbol'!$L$3:$Q$99,'243way_RegularＸ_W(1)'!D$3+1,FALSE)),
'Regular Symbol'!O7)</f>
        <v>M5</v>
      </c>
      <c r="E8" s="190" t="str">
        <f>IF('Regular Symbol'!P7="",
IF($A8-'Regular Symbol'!G$16&gt;='243way_RegularＸ_W(1)'!E$2-1,"",VLOOKUP($A8-'Regular Symbol'!G$16,'Regular Symbol'!$L$3:$Q$99,'243way_RegularＸ_W(1)'!E$3+1,FALSE)),
'Regular Symbol'!P7)</f>
        <v>M5</v>
      </c>
      <c r="F8" s="190" t="str">
        <f>IF('Regular Symbol'!Q7="",
IF($A8-'Regular Symbol'!H$16&gt;='243way_RegularＸ_W(1)'!F$2-1,"",VLOOKUP($A8-'Regular Symbol'!H$16,'Regular Symbol'!$L$3:$Q$99,'243way_RegularＸ_W(1)'!F$3+1,FALSE)),
'Regular Symbol'!Q7)</f>
        <v>M5</v>
      </c>
      <c r="H8" s="384"/>
      <c r="I8" s="190"/>
      <c r="J8" s="190"/>
      <c r="K8" s="190"/>
      <c r="L8" s="190"/>
      <c r="M8" s="190"/>
      <c r="O8" s="381">
        <f>IF($A8&gt;='Regular Symbol'!D$16,"",IF(B8=0,"",IF(OR(B8=$O$1,B8=$P$1,B9=$O$1,B9=$P$1,B10=$O$1,B10=$P$1),1,0)))</f>
        <v>0</v>
      </c>
      <c r="P8" s="381">
        <f>IF($A8&gt;='Regular Symbol'!E$16,"",IF(C8=0,"",IF(OR(C8=$O$1,C8=$P$1,C9=$O$1,C9=$P$1,C10=$O$1,C10=$P$1),1,0)))</f>
        <v>0</v>
      </c>
      <c r="Q8" s="381">
        <f>IF($A8&gt;='Regular Symbol'!F$16,"",IF(D8=0,"",IF(OR(D8=$O$1,D8=$P$1,D9=$O$1,D9=$P$1,D10=$O$1,D10=$P$1),1,0)))</f>
        <v>0</v>
      </c>
      <c r="R8" s="381">
        <f>IF($A8&gt;='Regular Symbol'!G$16,"",IF(E8=0,"",IF(OR(E8=$O$1,E8=$P$1,E9=$O$1,E9=$P$1,E10=$O$1,E10=$P$1),1,0)))</f>
        <v>0</v>
      </c>
      <c r="S8" s="381">
        <f>IF($A8&gt;='Regular Symbol'!H$16,"",IF(F8=0,"",IF(OR(F8=$O$1,F8=$P$1,F9=$O$1,F9=$P$1,F10=$O$1,F10=$P$1),1,0)))</f>
        <v>0</v>
      </c>
    </row>
    <row r="9" spans="1:19">
      <c r="A9" s="382">
        <f>IF('[1]Regular Symbol'!L8="","",'[1]Regular Symbol'!L8)</f>
        <v>5</v>
      </c>
      <c r="B9" s="190" t="str">
        <f>IF('Regular Symbol'!M8="",
IF($A9-'Regular Symbol'!D$16&gt;='243way_RegularＸ_W(1)'!B$2-1,"",VLOOKUP($A9-'Regular Symbol'!D$16,'Regular Symbol'!$L$3:$Q$99,'243way_RegularＸ_W(1)'!B$3+1,FALSE)),
'Regular Symbol'!M8)</f>
        <v>A</v>
      </c>
      <c r="C9" s="190" t="str">
        <f>IF('Regular Symbol'!N8="",
IF($A9-'Regular Symbol'!E$16&gt;='243way_RegularＸ_W(1)'!C$2-1,"",VLOOKUP($A9-'Regular Symbol'!E$16,'Regular Symbol'!$L$3:$Q$99,'243way_RegularＸ_W(1)'!C$3+1,FALSE)),
'Regular Symbol'!N8)</f>
        <v>A</v>
      </c>
      <c r="D9" s="190" t="str">
        <f>IF('Regular Symbol'!O8="",
IF($A9-'Regular Symbol'!F$16&gt;='243way_RegularＸ_W(1)'!D$2-1,"",VLOOKUP($A9-'Regular Symbol'!F$16,'Regular Symbol'!$L$3:$Q$99,'243way_RegularＸ_W(1)'!D$3+1,FALSE)),
'Regular Symbol'!O8)</f>
        <v>A</v>
      </c>
      <c r="E9" s="190" t="str">
        <f>IF('Regular Symbol'!P8="",
IF($A9-'Regular Symbol'!G$16&gt;='243way_RegularＸ_W(1)'!E$2-1,"",VLOOKUP($A9-'Regular Symbol'!G$16,'Regular Symbol'!$L$3:$Q$99,'243way_RegularＸ_W(1)'!E$3+1,FALSE)),
'Regular Symbol'!P8)</f>
        <v>A</v>
      </c>
      <c r="F9" s="190" t="str">
        <f>IF('Regular Symbol'!Q8="",
IF($A9-'Regular Symbol'!H$16&gt;='243way_RegularＸ_W(1)'!F$2-1,"",VLOOKUP($A9-'Regular Symbol'!H$16,'Regular Symbol'!$L$3:$Q$99,'243way_RegularＸ_W(1)'!F$3+1,FALSE)),
'Regular Symbol'!Q8)</f>
        <v>A</v>
      </c>
      <c r="H9" s="384"/>
      <c r="I9" s="190"/>
      <c r="J9" s="190"/>
      <c r="K9" s="190"/>
      <c r="L9" s="190"/>
      <c r="M9" s="190"/>
      <c r="O9" s="381">
        <f>IF($A9&gt;='Regular Symbol'!D$16,"",IF(B9=0,"",IF(OR(B9=$O$1,B9=$P$1,B10=$O$1,B10=$P$1,B11=$O$1,B11=$P$1),1,0)))</f>
        <v>0</v>
      </c>
      <c r="P9" s="381">
        <f>IF($A9&gt;='Regular Symbol'!E$16,"",IF(C9=0,"",IF(OR(C9=$O$1,C9=$P$1,C10=$O$1,C10=$P$1,C11=$O$1,C11=$P$1),1,0)))</f>
        <v>0</v>
      </c>
      <c r="Q9" s="381">
        <f>IF($A9&gt;='Regular Symbol'!F$16,"",IF(D9=0,"",IF(OR(D9=$O$1,D9=$P$1,D10=$O$1,D10=$P$1,D11=$O$1,D11=$P$1),1,0)))</f>
        <v>0</v>
      </c>
      <c r="R9" s="381">
        <f>IF($A9&gt;='Regular Symbol'!G$16,"",IF(E9=0,"",IF(OR(E9=$O$1,E9=$P$1,E10=$O$1,E10=$P$1,E11=$O$1,E11=$P$1),1,0)))</f>
        <v>0</v>
      </c>
      <c r="S9" s="381">
        <f>IF($A9&gt;='Regular Symbol'!H$16,"",IF(F9=0,"",IF(OR(F9=$O$1,F9=$P$1,F10=$O$1,F10=$P$1,F11=$O$1,F11=$P$1),1,0)))</f>
        <v>0</v>
      </c>
    </row>
    <row r="10" spans="1:19">
      <c r="A10" s="382">
        <f>IF('[1]Regular Symbol'!L9="","",'[1]Regular Symbol'!L9)</f>
        <v>6</v>
      </c>
      <c r="B10" s="190" t="str">
        <f>IF('Regular Symbol'!M9="",
IF($A10-'Regular Symbol'!D$16&gt;='243way_RegularＸ_W(1)'!B$2-1,"",VLOOKUP($A10-'Regular Symbol'!D$16,'Regular Symbol'!$L$3:$Q$99,'243way_RegularＸ_W(1)'!B$3+1,FALSE)),
'Regular Symbol'!M9)</f>
        <v>K</v>
      </c>
      <c r="C10" s="190" t="str">
        <f>IF('Regular Symbol'!N9="",
IF($A10-'Regular Symbol'!E$16&gt;='243way_RegularＸ_W(1)'!C$2-1,"",VLOOKUP($A10-'Regular Symbol'!E$16,'Regular Symbol'!$L$3:$Q$99,'243way_RegularＸ_W(1)'!C$3+1,FALSE)),
'Regular Symbol'!N9)</f>
        <v>K</v>
      </c>
      <c r="D10" s="190" t="str">
        <f>IF('Regular Symbol'!O9="",
IF($A10-'Regular Symbol'!F$16&gt;='243way_RegularＸ_W(1)'!D$2-1,"",VLOOKUP($A10-'Regular Symbol'!F$16,'Regular Symbol'!$L$3:$Q$99,'243way_RegularＸ_W(1)'!D$3+1,FALSE)),
'Regular Symbol'!O9)</f>
        <v>K</v>
      </c>
      <c r="E10" s="190" t="str">
        <f>IF('Regular Symbol'!P9="",
IF($A10-'Regular Symbol'!G$16&gt;='243way_RegularＸ_W(1)'!E$2-1,"",VLOOKUP($A10-'Regular Symbol'!G$16,'Regular Symbol'!$L$3:$Q$99,'243way_RegularＸ_W(1)'!E$3+1,FALSE)),
'Regular Symbol'!P9)</f>
        <v>K</v>
      </c>
      <c r="F10" s="190" t="str">
        <f>IF('Regular Symbol'!Q9="",
IF($A10-'Regular Symbol'!H$16&gt;='243way_RegularＸ_W(1)'!F$2-1,"",VLOOKUP($A10-'Regular Symbol'!H$16,'Regular Symbol'!$L$3:$Q$99,'243way_RegularＸ_W(1)'!F$3+1,FALSE)),
'Regular Symbol'!Q9)</f>
        <v>K</v>
      </c>
      <c r="H10" s="384"/>
      <c r="I10" s="190"/>
      <c r="J10" s="190"/>
      <c r="K10" s="190"/>
      <c r="L10" s="190"/>
      <c r="M10" s="190"/>
      <c r="O10" s="381">
        <f>IF($A10&gt;='Regular Symbol'!D$16,"",IF(B10=0,"",IF(OR(B10=$O$1,B10=$P$1,B11=$O$1,B11=$P$1,B12=$O$1,B12=$P$1),1,0)))</f>
        <v>0</v>
      </c>
      <c r="P10" s="381">
        <f>IF($A10&gt;='Regular Symbol'!E$16,"",IF(C10=0,"",IF(OR(C10=$O$1,C10=$P$1,C11=$O$1,C11=$P$1,C12=$O$1,C12=$P$1),1,0)))</f>
        <v>0</v>
      </c>
      <c r="Q10" s="381">
        <f>IF($A10&gt;='Regular Symbol'!F$16,"",IF(D10=0,"",IF(OR(D10=$O$1,D10=$P$1,D11=$O$1,D11=$P$1,D12=$O$1,D12=$P$1),1,0)))</f>
        <v>0</v>
      </c>
      <c r="R10" s="381">
        <f>IF($A10&gt;='Regular Symbol'!G$16,"",IF(E10=0,"",IF(OR(E10=$O$1,E10=$P$1,E11=$O$1,E11=$P$1,E12=$O$1,E12=$P$1),1,0)))</f>
        <v>0</v>
      </c>
      <c r="S10" s="381">
        <f>IF($A10&gt;='Regular Symbol'!H$16,"",IF(F10=0,"",IF(OR(F10=$O$1,F10=$P$1,F11=$O$1,F11=$P$1,F12=$O$1,F12=$P$1),1,0)))</f>
        <v>0</v>
      </c>
    </row>
    <row r="11" spans="1:19">
      <c r="A11" s="382">
        <f>IF('[1]Regular Symbol'!L10="","",'[1]Regular Symbol'!L10)</f>
        <v>7</v>
      </c>
      <c r="B11" s="190" t="str">
        <f>IF('Regular Symbol'!M10="",
IF($A11-'Regular Symbol'!D$16&gt;='243way_RegularＸ_W(1)'!B$2-1,"",VLOOKUP($A11-'Regular Symbol'!D$16,'Regular Symbol'!$L$3:$Q$99,'243way_RegularＸ_W(1)'!B$3+1,FALSE)),
'Regular Symbol'!M10)</f>
        <v>Q</v>
      </c>
      <c r="C11" s="190" t="str">
        <f>IF('Regular Symbol'!N10="",
IF($A11-'Regular Symbol'!E$16&gt;='243way_RegularＸ_W(1)'!C$2-1,"",VLOOKUP($A11-'Regular Symbol'!E$16,'Regular Symbol'!$L$3:$Q$99,'243way_RegularＸ_W(1)'!C$3+1,FALSE)),
'Regular Symbol'!N10)</f>
        <v>Q</v>
      </c>
      <c r="D11" s="190" t="str">
        <f>IF('Regular Symbol'!O10="",
IF($A11-'Regular Symbol'!F$16&gt;='243way_RegularＸ_W(1)'!D$2-1,"",VLOOKUP($A11-'Regular Symbol'!F$16,'Regular Symbol'!$L$3:$Q$99,'243way_RegularＸ_W(1)'!D$3+1,FALSE)),
'Regular Symbol'!O10)</f>
        <v>Q</v>
      </c>
      <c r="E11" s="190" t="str">
        <f>IF('Regular Symbol'!P10="",
IF($A11-'Regular Symbol'!G$16&gt;='243way_RegularＸ_W(1)'!E$2-1,"",VLOOKUP($A11-'Regular Symbol'!G$16,'Regular Symbol'!$L$3:$Q$99,'243way_RegularＸ_W(1)'!E$3+1,FALSE)),
'Regular Symbol'!P10)</f>
        <v>Q</v>
      </c>
      <c r="F11" s="190" t="str">
        <f>IF('Regular Symbol'!Q10="",
IF($A11-'Regular Symbol'!H$16&gt;='243way_RegularＸ_W(1)'!F$2-1,"",VLOOKUP($A11-'Regular Symbol'!H$16,'Regular Symbol'!$L$3:$Q$99,'243way_RegularＸ_W(1)'!F$3+1,FALSE)),
'Regular Symbol'!Q10)</f>
        <v>Q</v>
      </c>
      <c r="H11" s="384"/>
      <c r="I11" s="190"/>
      <c r="J11" s="190"/>
      <c r="K11" s="190"/>
      <c r="L11" s="190"/>
      <c r="M11" s="190"/>
      <c r="O11" s="381">
        <f>IF($A11&gt;='Regular Symbol'!D$16,"",IF(B11=0,"",IF(OR(B11=$O$1,B11=$P$1,B12=$O$1,B12=$P$1,B13=$O$1,B13=$P$1),1,0)))</f>
        <v>0</v>
      </c>
      <c r="P11" s="381">
        <f>IF($A11&gt;='Regular Symbol'!E$16,"",IF(C11=0,"",IF(OR(C11=$O$1,C11=$P$1,C12=$O$1,C12=$P$1,C13=$O$1,C13=$P$1),1,0)))</f>
        <v>0</v>
      </c>
      <c r="Q11" s="381">
        <f>IF($A11&gt;='Regular Symbol'!F$16,"",IF(D11=0,"",IF(OR(D11=$O$1,D11=$P$1,D12=$O$1,D12=$P$1,D13=$O$1,D13=$P$1),1,0)))</f>
        <v>0</v>
      </c>
      <c r="R11" s="381">
        <f>IF($A11&gt;='Regular Symbol'!G$16,"",IF(E11=0,"",IF(OR(E11=$O$1,E11=$P$1,E12=$O$1,E12=$P$1,E13=$O$1,E13=$P$1),1,0)))</f>
        <v>0</v>
      </c>
      <c r="S11" s="381">
        <f>IF($A11&gt;='Regular Symbol'!H$16,"",IF(F11=0,"",IF(OR(F11=$O$1,F11=$P$1,F12=$O$1,F12=$P$1,F13=$O$1,F13=$P$1),1,0)))</f>
        <v>0</v>
      </c>
    </row>
    <row r="12" spans="1:19">
      <c r="A12" s="382">
        <f>IF('[1]Regular Symbol'!L11="","",'[1]Regular Symbol'!L11)</f>
        <v>8</v>
      </c>
      <c r="B12" s="190" t="str">
        <f>IF('Regular Symbol'!M11="",
IF($A12-'Regular Symbol'!D$16&gt;='243way_RegularＸ_W(1)'!B$2-1,"",VLOOKUP($A12-'Regular Symbol'!D$16,'Regular Symbol'!$L$3:$Q$99,'243way_RegularＸ_W(1)'!B$3+1,FALSE)),
'Regular Symbol'!M11)</f>
        <v>J</v>
      </c>
      <c r="C12" s="190" t="str">
        <f>IF('Regular Symbol'!N11="",
IF($A12-'Regular Symbol'!E$16&gt;='243way_RegularＸ_W(1)'!C$2-1,"",VLOOKUP($A12-'Regular Symbol'!E$16,'Regular Symbol'!$L$3:$Q$99,'243way_RegularＸ_W(1)'!C$3+1,FALSE)),
'Regular Symbol'!N11)</f>
        <v>J</v>
      </c>
      <c r="D12" s="190" t="str">
        <f>IF('Regular Symbol'!O11="",
IF($A12-'Regular Symbol'!F$16&gt;='243way_RegularＸ_W(1)'!D$2-1,"",VLOOKUP($A12-'Regular Symbol'!F$16,'Regular Symbol'!$L$3:$Q$99,'243way_RegularＸ_W(1)'!D$3+1,FALSE)),
'Regular Symbol'!O11)</f>
        <v>J</v>
      </c>
      <c r="E12" s="190" t="str">
        <f>IF('Regular Symbol'!P11="",
IF($A12-'Regular Symbol'!G$16&gt;='243way_RegularＸ_W(1)'!E$2-1,"",VLOOKUP($A12-'Regular Symbol'!G$16,'Regular Symbol'!$L$3:$Q$99,'243way_RegularＸ_W(1)'!E$3+1,FALSE)),
'Regular Symbol'!P11)</f>
        <v>J</v>
      </c>
      <c r="F12" s="190" t="str">
        <f>IF('Regular Symbol'!Q11="",
IF($A12-'Regular Symbol'!H$16&gt;='243way_RegularＸ_W(1)'!F$2-1,"",VLOOKUP($A12-'Regular Symbol'!H$16,'Regular Symbol'!$L$3:$Q$99,'243way_RegularＸ_W(1)'!F$3+1,FALSE)),
'Regular Symbol'!Q11)</f>
        <v>J</v>
      </c>
      <c r="H12" s="384"/>
      <c r="I12" s="190"/>
      <c r="J12" s="190"/>
      <c r="K12" s="190"/>
      <c r="L12" s="190"/>
      <c r="M12" s="190"/>
      <c r="O12" s="381">
        <f>IF($A12&gt;='Regular Symbol'!D$16,"",IF(B12=0,"",IF(OR(B12=$O$1,B12=$P$1,B13=$O$1,B13=$P$1,B14=$O$1,B14=$P$1),1,0)))</f>
        <v>0</v>
      </c>
      <c r="P12" s="381">
        <f>IF($A12&gt;='Regular Symbol'!E$16,"",IF(C12=0,"",IF(OR(C12=$O$1,C12=$P$1,C13=$O$1,C13=$P$1,C14=$O$1,C14=$P$1),1,0)))</f>
        <v>0</v>
      </c>
      <c r="Q12" s="381">
        <f>IF($A12&gt;='Regular Symbol'!F$16,"",IF(D12=0,"",IF(OR(D12=$O$1,D12=$P$1,D13=$O$1,D13=$P$1,D14=$O$1,D14=$P$1),1,0)))</f>
        <v>0</v>
      </c>
      <c r="R12" s="381">
        <f>IF($A12&gt;='Regular Symbol'!G$16,"",IF(E12=0,"",IF(OR(E12=$O$1,E12=$P$1,E13=$O$1,E13=$P$1,E14=$O$1,E14=$P$1),1,0)))</f>
        <v>0</v>
      </c>
      <c r="S12" s="381">
        <f>IF($A12&gt;='Regular Symbol'!H$16,"",IF(F12=0,"",IF(OR(F12=$O$1,F12=$P$1,F13=$O$1,F13=$P$1,F14=$O$1,F14=$P$1),1,0)))</f>
        <v>0</v>
      </c>
    </row>
    <row r="13" spans="1:19">
      <c r="A13" s="382">
        <f>IF('[1]Regular Symbol'!L12="","",'[1]Regular Symbol'!L12)</f>
        <v>9</v>
      </c>
      <c r="B13" s="190" t="str">
        <f>IF('Regular Symbol'!M12="",
IF($A13-'Regular Symbol'!D$16&gt;='243way_RegularＸ_W(1)'!B$2-1,"",VLOOKUP($A13-'Regular Symbol'!D$16,'Regular Symbol'!$L$3:$Q$99,'243way_RegularＸ_W(1)'!B$3+1,FALSE)),
'Regular Symbol'!M12)</f>
        <v>TE</v>
      </c>
      <c r="C13" s="190" t="str">
        <f>IF('Regular Symbol'!N12="",
IF($A13-'Regular Symbol'!E$16&gt;='243way_RegularＸ_W(1)'!C$2-1,"",VLOOKUP($A13-'Regular Symbol'!E$16,'Regular Symbol'!$L$3:$Q$99,'243way_RegularＸ_W(1)'!C$3+1,FALSE)),
'Regular Symbol'!N12)</f>
        <v>TE</v>
      </c>
      <c r="D13" s="190" t="str">
        <f>IF('Regular Symbol'!O12="",
IF($A13-'Regular Symbol'!F$16&gt;='243way_RegularＸ_W(1)'!D$2-1,"",VLOOKUP($A13-'Regular Symbol'!F$16,'Regular Symbol'!$L$3:$Q$99,'243way_RegularＸ_W(1)'!D$3+1,FALSE)),
'Regular Symbol'!O12)</f>
        <v>TE</v>
      </c>
      <c r="E13" s="190" t="str">
        <f>IF('Regular Symbol'!P12="",
IF($A13-'Regular Symbol'!G$16&gt;='243way_RegularＸ_W(1)'!E$2-1,"",VLOOKUP($A13-'Regular Symbol'!G$16,'Regular Symbol'!$L$3:$Q$99,'243way_RegularＸ_W(1)'!E$3+1,FALSE)),
'Regular Symbol'!P12)</f>
        <v>TE</v>
      </c>
      <c r="F13" s="190" t="str">
        <f>IF('Regular Symbol'!Q12="",
IF($A13-'Regular Symbol'!H$16&gt;='243way_RegularＸ_W(1)'!F$2-1,"",VLOOKUP($A13-'Regular Symbol'!H$16,'Regular Symbol'!$L$3:$Q$99,'243way_RegularＸ_W(1)'!F$3+1,FALSE)),
'Regular Symbol'!Q12)</f>
        <v>TE</v>
      </c>
      <c r="H13" s="384"/>
      <c r="I13" s="190"/>
      <c r="J13" s="190"/>
      <c r="K13" s="190"/>
      <c r="L13" s="190"/>
      <c r="M13" s="190"/>
      <c r="O13" s="381">
        <f>IF($A13&gt;='Regular Symbol'!D$16,"",IF(B13=0,"",IF(OR(B13=$O$1,B13=$P$1,B14=$O$1,B14=$P$1,B15=$O$1,B15=$P$1),1,0)))</f>
        <v>1</v>
      </c>
      <c r="P13" s="381">
        <f>IF($A13&gt;='Regular Symbol'!E$16,"",IF(C13=0,"",IF(OR(C13=$O$1,C13=$P$1,C14=$O$1,C14=$P$1,C15=$O$1,C15=$P$1),1,0)))</f>
        <v>1</v>
      </c>
      <c r="Q13" s="381">
        <f>IF($A13&gt;='Regular Symbol'!F$16,"",IF(D13=0,"",IF(OR(D13=$O$1,D13=$P$1,D14=$O$1,D14=$P$1,D15=$O$1,D15=$P$1),1,0)))</f>
        <v>1</v>
      </c>
      <c r="R13" s="381">
        <f>IF($A13&gt;='Regular Symbol'!G$16,"",IF(E13=0,"",IF(OR(E13=$O$1,E13=$P$1,E14=$O$1,E14=$P$1,E15=$O$1,E15=$P$1),1,0)))</f>
        <v>1</v>
      </c>
      <c r="S13" s="381">
        <f>IF($A13&gt;='Regular Symbol'!H$16,"",IF(F13=0,"",IF(OR(F13=$O$1,F13=$P$1,F14=$O$1,F14=$P$1,F15=$O$1,F15=$P$1),1,0)))</f>
        <v>1</v>
      </c>
    </row>
    <row r="14" spans="1:19">
      <c r="A14" s="382">
        <f>IF('[1]Regular Symbol'!L13="","",'[1]Regular Symbol'!L13)</f>
        <v>10</v>
      </c>
      <c r="B14" s="190" t="str">
        <f>IF('Regular Symbol'!M13="",
IF($A14-'Regular Symbol'!D$16&gt;='243way_RegularＸ_W(1)'!B$2-1,"",VLOOKUP($A14-'Regular Symbol'!D$16,'Regular Symbol'!$L$3:$Q$99,'243way_RegularＸ_W(1)'!B$3+1,FALSE)),
'Regular Symbol'!M13)</f>
        <v>S1</v>
      </c>
      <c r="C14" s="190" t="str">
        <f>IF('Regular Symbol'!N13="",
IF($A14-'Regular Symbol'!E$16&gt;='243way_RegularＸ_W(1)'!C$2-1,"",VLOOKUP($A14-'Regular Symbol'!E$16,'Regular Symbol'!$L$3:$Q$99,'243way_RegularＸ_W(1)'!C$3+1,FALSE)),
'Regular Symbol'!N13)</f>
        <v>S1</v>
      </c>
      <c r="D14" s="190" t="str">
        <f>IF('Regular Symbol'!O13="",
IF($A14-'Regular Symbol'!F$16&gt;='243way_RegularＸ_W(1)'!D$2-1,"",VLOOKUP($A14-'Regular Symbol'!F$16,'Regular Symbol'!$L$3:$Q$99,'243way_RegularＸ_W(1)'!D$3+1,FALSE)),
'Regular Symbol'!O13)</f>
        <v>S1</v>
      </c>
      <c r="E14" s="190" t="str">
        <f>IF('Regular Symbol'!P13="",
IF($A14-'Regular Symbol'!G$16&gt;='243way_RegularＸ_W(1)'!E$2-1,"",VLOOKUP($A14-'Regular Symbol'!G$16,'Regular Symbol'!$L$3:$Q$99,'243way_RegularＸ_W(1)'!E$3+1,FALSE)),
'Regular Symbol'!P13)</f>
        <v>S1</v>
      </c>
      <c r="F14" s="190" t="str">
        <f>IF('Regular Symbol'!Q13="",
IF($A14-'Regular Symbol'!H$16&gt;='243way_RegularＸ_W(1)'!F$2-1,"",VLOOKUP($A14-'Regular Symbol'!H$16,'Regular Symbol'!$L$3:$Q$99,'243way_RegularＸ_W(1)'!F$3+1,FALSE)),
'Regular Symbol'!Q13)</f>
        <v>S1</v>
      </c>
      <c r="O14" s="381">
        <f>IF($A14&gt;='Regular Symbol'!D$16,"",IF(B14=0,"",IF(OR(B14=$O$1,B14=$P$1,B15=$O$1,B15=$P$1,B16=$O$1,B16=$P$1),1,0)))</f>
        <v>1</v>
      </c>
      <c r="P14" s="381">
        <f>IF($A14&gt;='Regular Symbol'!E$16,"",IF(C14=0,"",IF(OR(C14=$O$1,C14=$P$1,C15=$O$1,C15=$P$1,C16=$O$1,C16=$P$1),1,0)))</f>
        <v>1</v>
      </c>
      <c r="Q14" s="381">
        <f>IF($A14&gt;='Regular Symbol'!F$16,"",IF(D14=0,"",IF(OR(D14=$O$1,D14=$P$1,D15=$O$1,D15=$P$1,D16=$O$1,D16=$P$1),1,0)))</f>
        <v>1</v>
      </c>
      <c r="R14" s="381">
        <f>IF($A14&gt;='Regular Symbol'!G$16,"",IF(E14=0,"",IF(OR(E14=$O$1,E14=$P$1,E15=$O$1,E15=$P$1,E16=$O$1,E16=$P$1),1,0)))</f>
        <v>1</v>
      </c>
      <c r="S14" s="381">
        <f>IF($A14&gt;='Regular Symbol'!H$16,"",IF(F14=0,"",IF(OR(F14=$O$1,F14=$P$1,F15=$O$1,F15=$P$1,F16=$O$1,F16=$P$1),1,0)))</f>
        <v>1</v>
      </c>
    </row>
    <row r="15" spans="1:19">
      <c r="A15" s="382">
        <f>IF('[1]Regular Symbol'!L14="","",'[1]Regular Symbol'!L14)</f>
        <v>11</v>
      </c>
      <c r="B15" s="190" t="str">
        <f>IF('Regular Symbol'!M14="",
IF($A15-'Regular Symbol'!D$16&gt;='243way_RegularＸ_W(1)'!B$2-1,"",VLOOKUP($A15-'Regular Symbol'!D$16,'Regular Symbol'!$L$3:$Q$99,'243way_RegularＸ_W(1)'!B$3+1,FALSE)),
'Regular Symbol'!M14)</f>
        <v>WW</v>
      </c>
      <c r="C15" s="190" t="str">
        <f>IF('Regular Symbol'!N14="",
IF($A15-'Regular Symbol'!E$16&gt;='243way_RegularＸ_W(1)'!C$2-1,"",VLOOKUP($A15-'Regular Symbol'!E$16,'Regular Symbol'!$L$3:$Q$99,'243way_RegularＸ_W(1)'!C$3+1,FALSE)),
'Regular Symbol'!N14)</f>
        <v>WW</v>
      </c>
      <c r="D15" s="190" t="str">
        <f>IF('Regular Symbol'!O14="",
IF($A15-'Regular Symbol'!F$16&gt;='243way_RegularＸ_W(1)'!D$2-1,"",VLOOKUP($A15-'Regular Symbol'!F$16,'Regular Symbol'!$L$3:$Q$99,'243way_RegularＸ_W(1)'!D$3+1,FALSE)),
'Regular Symbol'!O14)</f>
        <v>WW</v>
      </c>
      <c r="E15" s="190" t="str">
        <f>IF('Regular Symbol'!P14="",
IF($A15-'Regular Symbol'!G$16&gt;='243way_RegularＸ_W(1)'!E$2-1,"",VLOOKUP($A15-'Regular Symbol'!G$16,'Regular Symbol'!$L$3:$Q$99,'243way_RegularＸ_W(1)'!E$3+1,FALSE)),
'Regular Symbol'!P14)</f>
        <v>WW</v>
      </c>
      <c r="F15" s="190" t="str">
        <f>IF('Regular Symbol'!Q14="",
IF($A15-'Regular Symbol'!H$16&gt;='243way_RegularＸ_W(1)'!F$2-1,"",VLOOKUP($A15-'Regular Symbol'!H$16,'Regular Symbol'!$L$3:$Q$99,'243way_RegularＸ_W(1)'!F$3+1,FALSE)),
'Regular Symbol'!Q14)</f>
        <v>WW</v>
      </c>
      <c r="O15" s="381">
        <f>IF($A15&gt;='Regular Symbol'!D$16,"",IF(B15=0,"",IF(OR(B15=$O$1,B15=$P$1,B16=$O$1,B16=$P$1,B17=$O$1,B17=$P$1),1,0)))</f>
        <v>1</v>
      </c>
      <c r="P15" s="381">
        <f>IF($A15&gt;='Regular Symbol'!E$16,"",IF(C15=0,"",IF(OR(C15=$O$1,C15=$P$1,C16=$O$1,C16=$P$1,C17=$O$1,C17=$P$1),1,0)))</f>
        <v>1</v>
      </c>
      <c r="Q15" s="381">
        <f>IF($A15&gt;='Regular Symbol'!F$16,"",IF(D15=0,"",IF(OR(D15=$O$1,D15=$P$1,D16=$O$1,D16=$P$1,D17=$O$1,D17=$P$1),1,0)))</f>
        <v>1</v>
      </c>
      <c r="R15" s="381">
        <f>IF($A15&gt;='Regular Symbol'!G$16,"",IF(E15=0,"",IF(OR(E15=$O$1,E15=$P$1,E16=$O$1,E16=$P$1,E17=$O$1,E17=$P$1),1,0)))</f>
        <v>1</v>
      </c>
      <c r="S15" s="381">
        <f>IF($A15&gt;='Regular Symbol'!H$16,"",IF(F15=0,"",IF(OR(F15=$O$1,F15=$P$1,F16=$O$1,F16=$P$1,F17=$O$1,F17=$P$1),1,0)))</f>
        <v>1</v>
      </c>
    </row>
    <row r="16" spans="1:19">
      <c r="A16" s="382">
        <f>IF('[1]Regular Symbol'!L15="","",'[1]Regular Symbol'!L15)</f>
        <v>12</v>
      </c>
      <c r="B16" s="190" t="str">
        <f>IF('Regular Symbol'!M15="",
IF($A16-'Regular Symbol'!D$16&gt;='243way_RegularＸ_W(1)'!B$2-1,"",VLOOKUP($A16-'Regular Symbol'!D$16,'Regular Symbol'!$L$3:$Q$99,'243way_RegularＸ_W(1)'!B$3+1,FALSE)),
'Regular Symbol'!M15)</f>
        <v>M1</v>
      </c>
      <c r="C16" s="190" t="str">
        <f>IF('Regular Symbol'!N15="",
IF($A16-'Regular Symbol'!E$16&gt;='243way_RegularＸ_W(1)'!C$2-1,"",VLOOKUP($A16-'Regular Symbol'!E$16,'Regular Symbol'!$L$3:$Q$99,'243way_RegularＸ_W(1)'!C$3+1,FALSE)),
'Regular Symbol'!N15)</f>
        <v>M1</v>
      </c>
      <c r="D16" s="190" t="str">
        <f>IF('Regular Symbol'!O15="",
IF($A16-'Regular Symbol'!F$16&gt;='243way_RegularＸ_W(1)'!D$2-1,"",VLOOKUP($A16-'Regular Symbol'!F$16,'Regular Symbol'!$L$3:$Q$99,'243way_RegularＸ_W(1)'!D$3+1,FALSE)),
'Regular Symbol'!O15)</f>
        <v>M1</v>
      </c>
      <c r="E16" s="190" t="str">
        <f>IF('Regular Symbol'!P15="",
IF($A16-'Regular Symbol'!G$16&gt;='243way_RegularＸ_W(1)'!E$2-1,"",VLOOKUP($A16-'Regular Symbol'!G$16,'Regular Symbol'!$L$3:$Q$99,'243way_RegularＸ_W(1)'!E$3+1,FALSE)),
'Regular Symbol'!P15)</f>
        <v>M1</v>
      </c>
      <c r="F16" s="190" t="str">
        <f>IF('Regular Symbol'!Q15="",
IF($A16-'Regular Symbol'!H$16&gt;='243way_RegularＸ_W(1)'!F$2-1,"",VLOOKUP($A16-'Regular Symbol'!H$16,'Regular Symbol'!$L$3:$Q$99,'243way_RegularＸ_W(1)'!F$3+1,FALSE)),
'Regular Symbol'!Q15)</f>
        <v>M1</v>
      </c>
      <c r="O16" s="381" t="str">
        <f>IF($A16&gt;='Regular Symbol'!D$16,"",IF(B16=0,"",IF(OR(B16=$O$1,B16=$P$1,B17=$O$1,B17=$P$1,B18=$O$1,B18=$P$1),1,0)))</f>
        <v/>
      </c>
      <c r="P16" s="381" t="str">
        <f>IF($A16&gt;='Regular Symbol'!E$16,"",IF(C16=0,"",IF(OR(C16=$O$1,C16=$P$1,C17=$O$1,C17=$P$1,C18=$O$1,C18=$P$1),1,0)))</f>
        <v/>
      </c>
      <c r="Q16" s="381" t="str">
        <f>IF($A16&gt;='Regular Symbol'!F$16,"",IF(D16=0,"",IF(OR(D16=$O$1,D16=$P$1,D17=$O$1,D17=$P$1,D18=$O$1,D18=$P$1),1,0)))</f>
        <v/>
      </c>
      <c r="R16" s="381" t="str">
        <f>IF($A16&gt;='Regular Symbol'!G$16,"",IF(E16=0,"",IF(OR(E16=$O$1,E16=$P$1,E17=$O$1,E17=$P$1,E18=$O$1,E18=$P$1),1,0)))</f>
        <v/>
      </c>
      <c r="S16" s="381" t="str">
        <f>IF($A16&gt;='Regular Symbol'!H$16,"",IF(F16=0,"",IF(OR(F16=$O$1,F16=$P$1,F17=$O$1,F17=$P$1,F18=$O$1,F18=$P$1),1,0)))</f>
        <v/>
      </c>
    </row>
    <row r="17" spans="1:19">
      <c r="A17" s="382">
        <f>IF('[1]Regular Symbol'!L16="","",'[1]Regular Symbol'!L16)</f>
        <v>13</v>
      </c>
      <c r="B17" s="190" t="str">
        <f>IF('Regular Symbol'!M16="",
IF($A17-'Regular Symbol'!D$16&gt;='243way_RegularＸ_W(1)'!B$2-1,"",VLOOKUP($A17-'Regular Symbol'!D$16,'Regular Symbol'!$L$3:$Q$99,'243way_RegularＸ_W(1)'!B$3+1,FALSE)),
'Regular Symbol'!M16)</f>
        <v>M2</v>
      </c>
      <c r="C17" s="190" t="str">
        <f>IF('Regular Symbol'!N16="",
IF($A17-'Regular Symbol'!E$16&gt;='243way_RegularＸ_W(1)'!C$2-1,"",VLOOKUP($A17-'Regular Symbol'!E$16,'Regular Symbol'!$L$3:$Q$99,'243way_RegularＸ_W(1)'!C$3+1,FALSE)),
'Regular Symbol'!N16)</f>
        <v>M2</v>
      </c>
      <c r="D17" s="190" t="str">
        <f>IF('Regular Symbol'!O16="",
IF($A17-'Regular Symbol'!F$16&gt;='243way_RegularＸ_W(1)'!D$2-1,"",VLOOKUP($A17-'Regular Symbol'!F$16,'Regular Symbol'!$L$3:$Q$99,'243way_RegularＸ_W(1)'!D$3+1,FALSE)),
'Regular Symbol'!O16)</f>
        <v>M2</v>
      </c>
      <c r="E17" s="190" t="str">
        <f>IF('Regular Symbol'!P16="",
IF($A17-'Regular Symbol'!G$16&gt;='243way_RegularＸ_W(1)'!E$2-1,"",VLOOKUP($A17-'Regular Symbol'!G$16,'Regular Symbol'!$L$3:$Q$99,'243way_RegularＸ_W(1)'!E$3+1,FALSE)),
'Regular Symbol'!P16)</f>
        <v>M2</v>
      </c>
      <c r="F17" s="190" t="str">
        <f>IF('Regular Symbol'!Q16="",
IF($A17-'Regular Symbol'!H$16&gt;='243way_RegularＸ_W(1)'!F$2-1,"",VLOOKUP($A17-'Regular Symbol'!H$16,'Regular Symbol'!$L$3:$Q$99,'243way_RegularＸ_W(1)'!F$3+1,FALSE)),
'Regular Symbol'!Q16)</f>
        <v>M2</v>
      </c>
      <c r="O17" s="381" t="str">
        <f>IF($A17&gt;='Regular Symbol'!D$16,"",IF(B17=0,"",IF(OR(B17=$O$1,B17=$P$1,B18=$O$1,B18=$P$1,B19=$O$1,B19=$P$1),1,0)))</f>
        <v/>
      </c>
      <c r="P17" s="381" t="str">
        <f>IF($A17&gt;='Regular Symbol'!E$16,"",IF(C17=0,"",IF(OR(C17=$O$1,C17=$P$1,C18=$O$1,C18=$P$1,C19=$O$1,C19=$P$1),1,0)))</f>
        <v/>
      </c>
      <c r="Q17" s="381" t="str">
        <f>IF($A17&gt;='Regular Symbol'!F$16,"",IF(D17=0,"",IF(OR(D17=$O$1,D17=$P$1,D18=$O$1,D18=$P$1,D19=$O$1,D19=$P$1),1,0)))</f>
        <v/>
      </c>
      <c r="R17" s="381" t="str">
        <f>IF($A17&gt;='Regular Symbol'!G$16,"",IF(E17=0,"",IF(OR(E17=$O$1,E17=$P$1,E18=$O$1,E18=$P$1,E19=$O$1,E19=$P$1),1,0)))</f>
        <v/>
      </c>
      <c r="S17" s="381" t="str">
        <f>IF($A17&gt;='Regular Symbol'!H$16,"",IF(F17=0,"",IF(OR(F17=$O$1,F17=$P$1,F18=$O$1,F18=$P$1,F19=$O$1,F19=$P$1),1,0)))</f>
        <v/>
      </c>
    </row>
    <row r="18" spans="1:19">
      <c r="A18" s="382">
        <f>IF('[1]Regular Symbol'!L17="","",'[1]Regular Symbol'!L17)</f>
        <v>14</v>
      </c>
      <c r="B18" s="190" t="str">
        <f>IF('Regular Symbol'!M17="",
IF($A18-'Regular Symbol'!D$16&gt;='243way_RegularＸ_W(1)'!B$2-1,"",VLOOKUP($A18-'Regular Symbol'!D$16,'Regular Symbol'!$L$3:$Q$99,'243way_RegularＸ_W(1)'!B$3+1,FALSE)),
'Regular Symbol'!M17)</f>
        <v/>
      </c>
      <c r="C18" s="190" t="str">
        <f>IF('Regular Symbol'!N17="",
IF($A18-'Regular Symbol'!E$16&gt;='243way_RegularＸ_W(1)'!C$2-1,"",VLOOKUP($A18-'Regular Symbol'!E$16,'Regular Symbol'!$L$3:$Q$99,'243way_RegularＸ_W(1)'!C$3+1,FALSE)),
'Regular Symbol'!N17)</f>
        <v/>
      </c>
      <c r="D18" s="190" t="str">
        <f>IF('Regular Symbol'!O17="",
IF($A18-'Regular Symbol'!F$16&gt;='243way_RegularＸ_W(1)'!D$2-1,"",VLOOKUP($A18-'Regular Symbol'!F$16,'Regular Symbol'!$L$3:$Q$99,'243way_RegularＸ_W(1)'!D$3+1,FALSE)),
'Regular Symbol'!O17)</f>
        <v/>
      </c>
      <c r="E18" s="190" t="str">
        <f>IF('Regular Symbol'!P17="",
IF($A18-'Regular Symbol'!G$16&gt;='243way_RegularＸ_W(1)'!E$2-1,"",VLOOKUP($A18-'Regular Symbol'!G$16,'Regular Symbol'!$L$3:$Q$99,'243way_RegularＸ_W(1)'!E$3+1,FALSE)),
'Regular Symbol'!P17)</f>
        <v/>
      </c>
      <c r="F18" s="190" t="str">
        <f>IF('Regular Symbol'!Q17="",
IF($A18-'Regular Symbol'!H$16&gt;='243way_RegularＸ_W(1)'!F$2-1,"",VLOOKUP($A18-'Regular Symbol'!H$16,'Regular Symbol'!$L$3:$Q$99,'243way_RegularＸ_W(1)'!F$3+1,FALSE)),
'Regular Symbol'!Q17)</f>
        <v/>
      </c>
      <c r="O18" s="381" t="str">
        <f>IF($A18&gt;='Regular Symbol'!D$16,"",IF(B18=0,"",IF(OR(B18=$O$1,B18=$P$1,B19=$O$1,B19=$P$1,B20=$O$1,B20=$P$1),1,0)))</f>
        <v/>
      </c>
      <c r="P18" s="381" t="str">
        <f>IF($A18&gt;='Regular Symbol'!E$16,"",IF(C18=0,"",IF(OR(C18=$O$1,C18=$P$1,C19=$O$1,C19=$P$1,C20=$O$1,C20=$P$1),1,0)))</f>
        <v/>
      </c>
      <c r="Q18" s="381" t="str">
        <f>IF($A18&gt;='Regular Symbol'!F$16,"",IF(D18=0,"",IF(OR(D18=$O$1,D18=$P$1,D19=$O$1,D19=$P$1,D20=$O$1,D20=$P$1),1,0)))</f>
        <v/>
      </c>
      <c r="R18" s="381" t="str">
        <f>IF($A18&gt;='Regular Symbol'!G$16,"",IF(E18=0,"",IF(OR(E18=$O$1,E18=$P$1,E19=$O$1,E19=$P$1,E20=$O$1,E20=$P$1),1,0)))</f>
        <v/>
      </c>
      <c r="S18" s="381" t="str">
        <f>IF($A18&gt;='Regular Symbol'!H$16,"",IF(F18=0,"",IF(OR(F18=$O$1,F18=$P$1,F19=$O$1,F19=$P$1,F20=$O$1,F20=$P$1),1,0)))</f>
        <v/>
      </c>
    </row>
    <row r="19" spans="1:19">
      <c r="A19" s="382">
        <f>IF('[1]Regular Symbol'!L18="","",'[1]Regular Symbol'!L18)</f>
        <v>15</v>
      </c>
      <c r="B19" s="190" t="str">
        <f>IF('Regular Symbol'!M18="",
IF($A19-'Regular Symbol'!D$16&gt;='243way_RegularＸ_W(1)'!B$2-1,"",VLOOKUP($A19-'Regular Symbol'!D$16,'Regular Symbol'!$L$3:$Q$99,'243way_RegularＸ_W(1)'!B$3+1,FALSE)),
'Regular Symbol'!M18)</f>
        <v/>
      </c>
      <c r="C19" s="190" t="str">
        <f>IF('Regular Symbol'!N18="",
IF($A19-'Regular Symbol'!E$16&gt;='243way_RegularＸ_W(1)'!C$2-1,"",VLOOKUP($A19-'Regular Symbol'!E$16,'Regular Symbol'!$L$3:$Q$99,'243way_RegularＸ_W(1)'!C$3+1,FALSE)),
'Regular Symbol'!N18)</f>
        <v/>
      </c>
      <c r="D19" s="190" t="str">
        <f>IF('Regular Symbol'!O18="",
IF($A19-'Regular Symbol'!F$16&gt;='243way_RegularＸ_W(1)'!D$2-1,"",VLOOKUP($A19-'Regular Symbol'!F$16,'Regular Symbol'!$L$3:$Q$99,'243way_RegularＸ_W(1)'!D$3+1,FALSE)),
'Regular Symbol'!O18)</f>
        <v/>
      </c>
      <c r="E19" s="190" t="str">
        <f>IF('Regular Symbol'!P18="",
IF($A19-'Regular Symbol'!G$16&gt;='243way_RegularＸ_W(1)'!E$2-1,"",VLOOKUP($A19-'Regular Symbol'!G$16,'Regular Symbol'!$L$3:$Q$99,'243way_RegularＸ_W(1)'!E$3+1,FALSE)),
'Regular Symbol'!P18)</f>
        <v/>
      </c>
      <c r="F19" s="190" t="str">
        <f>IF('Regular Symbol'!Q18="",
IF($A19-'Regular Symbol'!H$16&gt;='243way_RegularＸ_W(1)'!F$2-1,"",VLOOKUP($A19-'Regular Symbol'!H$16,'Regular Symbol'!$L$3:$Q$99,'243way_RegularＸ_W(1)'!F$3+1,FALSE)),
'Regular Symbol'!Q18)</f>
        <v/>
      </c>
      <c r="O19" s="381" t="str">
        <f>IF($A19&gt;='Regular Symbol'!D$16,"",IF(B19=0,"",IF(OR(B19=$O$1,B19=$P$1,B20=$O$1,B20=$P$1,B21=$O$1,B21=$P$1),1,0)))</f>
        <v/>
      </c>
      <c r="P19" s="381" t="str">
        <f>IF($A19&gt;='Regular Symbol'!E$16,"",IF(C19=0,"",IF(OR(C19=$O$1,C19=$P$1,C20=$O$1,C20=$P$1,C21=$O$1,C21=$P$1),1,0)))</f>
        <v/>
      </c>
      <c r="Q19" s="381" t="str">
        <f>IF($A19&gt;='Regular Symbol'!F$16,"",IF(D19=0,"",IF(OR(D19=$O$1,D19=$P$1,D20=$O$1,D20=$P$1,D21=$O$1,D21=$P$1),1,0)))</f>
        <v/>
      </c>
      <c r="R19" s="381" t="str">
        <f>IF($A19&gt;='Regular Symbol'!G$16,"",IF(E19=0,"",IF(OR(E19=$O$1,E19=$P$1,E20=$O$1,E20=$P$1,E21=$O$1,E21=$P$1),1,0)))</f>
        <v/>
      </c>
      <c r="S19" s="381" t="str">
        <f>IF($A19&gt;='Regular Symbol'!H$16,"",IF(F19=0,"",IF(OR(F19=$O$1,F19=$P$1,F20=$O$1,F20=$P$1,F21=$O$1,F21=$P$1),1,0)))</f>
        <v/>
      </c>
    </row>
    <row r="20" spans="1:19">
      <c r="A20" s="382">
        <f>IF('[1]Regular Symbol'!L19="","",'[1]Regular Symbol'!L19)</f>
        <v>16</v>
      </c>
      <c r="B20" s="190" t="str">
        <f>IF('Regular Symbol'!M19="",
IF($A20-'Regular Symbol'!D$16&gt;='243way_RegularＸ_W(1)'!B$2-1,"",VLOOKUP($A20-'Regular Symbol'!D$16,'Regular Symbol'!$L$3:$Q$99,'243way_RegularＸ_W(1)'!B$3+1,FALSE)),
'Regular Symbol'!M19)</f>
        <v/>
      </c>
      <c r="C20" s="190" t="str">
        <f>IF('Regular Symbol'!N19="",
IF($A20-'Regular Symbol'!E$16&gt;='243way_RegularＸ_W(1)'!C$2-1,"",VLOOKUP($A20-'Regular Symbol'!E$16,'Regular Symbol'!$L$3:$Q$99,'243way_RegularＸ_W(1)'!C$3+1,FALSE)),
'Regular Symbol'!N19)</f>
        <v/>
      </c>
      <c r="D20" s="190" t="str">
        <f>IF('Regular Symbol'!O19="",
IF($A20-'Regular Symbol'!F$16&gt;='243way_RegularＸ_W(1)'!D$2-1,"",VLOOKUP($A20-'Regular Symbol'!F$16,'Regular Symbol'!$L$3:$Q$99,'243way_RegularＸ_W(1)'!D$3+1,FALSE)),
'Regular Symbol'!O19)</f>
        <v/>
      </c>
      <c r="E20" s="190" t="str">
        <f>IF('Regular Symbol'!P19="",
IF($A20-'Regular Symbol'!G$16&gt;='243way_RegularＸ_W(1)'!E$2-1,"",VLOOKUP($A20-'Regular Symbol'!G$16,'Regular Symbol'!$L$3:$Q$99,'243way_RegularＸ_W(1)'!E$3+1,FALSE)),
'Regular Symbol'!P19)</f>
        <v/>
      </c>
      <c r="F20" s="190" t="str">
        <f>IF('Regular Symbol'!Q19="",
IF($A20-'Regular Symbol'!H$16&gt;='243way_RegularＸ_W(1)'!F$2-1,"",VLOOKUP($A20-'Regular Symbol'!H$16,'Regular Symbol'!$L$3:$Q$99,'243way_RegularＸ_W(1)'!F$3+1,FALSE)),
'Regular Symbol'!Q19)</f>
        <v/>
      </c>
      <c r="O20" s="381" t="str">
        <f>IF($A20&gt;='Regular Symbol'!D$16,"",IF(B20=0,"",IF(OR(B20=$O$1,B20=$P$1,B21=$O$1,B21=$P$1,B22=$O$1,B22=$P$1),1,0)))</f>
        <v/>
      </c>
      <c r="P20" s="381" t="str">
        <f>IF($A20&gt;='Regular Symbol'!E$16,"",IF(C20=0,"",IF(OR(C20=$O$1,C20=$P$1,C21=$O$1,C21=$P$1,C22=$O$1,C22=$P$1),1,0)))</f>
        <v/>
      </c>
      <c r="Q20" s="381" t="str">
        <f>IF($A20&gt;='Regular Symbol'!F$16,"",IF(D20=0,"",IF(OR(D20=$O$1,D20=$P$1,D21=$O$1,D21=$P$1,D22=$O$1,D22=$P$1),1,0)))</f>
        <v/>
      </c>
      <c r="R20" s="381" t="str">
        <f>IF($A20&gt;='Regular Symbol'!G$16,"",IF(E20=0,"",IF(OR(E20=$O$1,E20=$P$1,E21=$O$1,E21=$P$1,E22=$O$1,E22=$P$1),1,0)))</f>
        <v/>
      </c>
      <c r="S20" s="381" t="str">
        <f>IF($A20&gt;='Regular Symbol'!H$16,"",IF(F20=0,"",IF(OR(F20=$O$1,F20=$P$1,F21=$O$1,F21=$P$1,F22=$O$1,F22=$P$1),1,0)))</f>
        <v/>
      </c>
    </row>
    <row r="21" spans="1:19">
      <c r="A21" s="382">
        <f>IF('[1]Regular Symbol'!L20="","",'[1]Regular Symbol'!L20)</f>
        <v>17</v>
      </c>
      <c r="B21" s="190" t="str">
        <f>IF('Regular Symbol'!M20="",
IF($A21-'Regular Symbol'!D$16&gt;='243way_RegularＸ_W(1)'!B$2-1,"",VLOOKUP($A21-'Regular Symbol'!D$16,'Regular Symbol'!$L$3:$Q$99,'243way_RegularＸ_W(1)'!B$3+1,FALSE)),
'Regular Symbol'!M20)</f>
        <v/>
      </c>
      <c r="C21" s="190" t="str">
        <f>IF('Regular Symbol'!N20="",
IF($A21-'Regular Symbol'!E$16&gt;='243way_RegularＸ_W(1)'!C$2-1,"",VLOOKUP($A21-'Regular Symbol'!E$16,'Regular Symbol'!$L$3:$Q$99,'243way_RegularＸ_W(1)'!C$3+1,FALSE)),
'Regular Symbol'!N20)</f>
        <v/>
      </c>
      <c r="D21" s="190" t="str">
        <f>IF('Regular Symbol'!O20="",
IF($A21-'Regular Symbol'!F$16&gt;='243way_RegularＸ_W(1)'!D$2-1,"",VLOOKUP($A21-'Regular Symbol'!F$16,'Regular Symbol'!$L$3:$Q$99,'243way_RegularＸ_W(1)'!D$3+1,FALSE)),
'Regular Symbol'!O20)</f>
        <v/>
      </c>
      <c r="E21" s="190" t="str">
        <f>IF('Regular Symbol'!P20="",
IF($A21-'Regular Symbol'!G$16&gt;='243way_RegularＸ_W(1)'!E$2-1,"",VLOOKUP($A21-'Regular Symbol'!G$16,'Regular Symbol'!$L$3:$Q$99,'243way_RegularＸ_W(1)'!E$3+1,FALSE)),
'Regular Symbol'!P20)</f>
        <v/>
      </c>
      <c r="F21" s="190" t="str">
        <f>IF('Regular Symbol'!Q20="",
IF($A21-'Regular Symbol'!H$16&gt;='243way_RegularＸ_W(1)'!F$2-1,"",VLOOKUP($A21-'Regular Symbol'!H$16,'Regular Symbol'!$L$3:$Q$99,'243way_RegularＸ_W(1)'!F$3+1,FALSE)),
'Regular Symbol'!Q20)</f>
        <v/>
      </c>
      <c r="O21" s="381" t="str">
        <f>IF($A21&gt;='Regular Symbol'!D$16,"",IF(B21=0,"",IF(OR(B21=$O$1,B21=$P$1,B22=$O$1,B22=$P$1,B23=$O$1,B23=$P$1),1,0)))</f>
        <v/>
      </c>
      <c r="P21" s="381" t="str">
        <f>IF($A21&gt;='Regular Symbol'!E$16,"",IF(C21=0,"",IF(OR(C21=$O$1,C21=$P$1,C22=$O$1,C22=$P$1,C23=$O$1,C23=$P$1),1,0)))</f>
        <v/>
      </c>
      <c r="Q21" s="381" t="str">
        <f>IF($A21&gt;='Regular Symbol'!F$16,"",IF(D21=0,"",IF(OR(D21=$O$1,D21=$P$1,D22=$O$1,D22=$P$1,D23=$O$1,D23=$P$1),1,0)))</f>
        <v/>
      </c>
      <c r="R21" s="381" t="str">
        <f>IF($A21&gt;='Regular Symbol'!G$16,"",IF(E21=0,"",IF(OR(E21=$O$1,E21=$P$1,E22=$O$1,E22=$P$1,E23=$O$1,E23=$P$1),1,0)))</f>
        <v/>
      </c>
      <c r="S21" s="381" t="str">
        <f>IF($A21&gt;='Regular Symbol'!H$16,"",IF(F21=0,"",IF(OR(F21=$O$1,F21=$P$1,F22=$O$1,F22=$P$1,F23=$O$1,F23=$P$1),1,0)))</f>
        <v/>
      </c>
    </row>
    <row r="22" spans="1:19">
      <c r="A22" s="382">
        <f>IF('[1]Regular Symbol'!L21="","",'[1]Regular Symbol'!L21)</f>
        <v>18</v>
      </c>
      <c r="B22" s="190" t="str">
        <f>IF('Regular Symbol'!M21="",
IF($A22-'Regular Symbol'!D$16&gt;='243way_RegularＸ_W(1)'!B$2-1,"",VLOOKUP($A22-'Regular Symbol'!D$16,'Regular Symbol'!$L$3:$Q$99,'243way_RegularＸ_W(1)'!B$3+1,FALSE)),
'Regular Symbol'!M21)</f>
        <v/>
      </c>
      <c r="C22" s="190" t="str">
        <f>IF('Regular Symbol'!N21="",
IF($A22-'Regular Symbol'!E$16&gt;='243way_RegularＸ_W(1)'!C$2-1,"",VLOOKUP($A22-'Regular Symbol'!E$16,'Regular Symbol'!$L$3:$Q$99,'243way_RegularＸ_W(1)'!C$3+1,FALSE)),
'Regular Symbol'!N21)</f>
        <v/>
      </c>
      <c r="D22" s="190" t="str">
        <f>IF('Regular Symbol'!O21="",
IF($A22-'Regular Symbol'!F$16&gt;='243way_RegularＸ_W(1)'!D$2-1,"",VLOOKUP($A22-'Regular Symbol'!F$16,'Regular Symbol'!$L$3:$Q$99,'243way_RegularＸ_W(1)'!D$3+1,FALSE)),
'Regular Symbol'!O21)</f>
        <v/>
      </c>
      <c r="E22" s="190" t="str">
        <f>IF('Regular Symbol'!P21="",
IF($A22-'Regular Symbol'!G$16&gt;='243way_RegularＸ_W(1)'!E$2-1,"",VLOOKUP($A22-'Regular Symbol'!G$16,'Regular Symbol'!$L$3:$Q$99,'243way_RegularＸ_W(1)'!E$3+1,FALSE)),
'Regular Symbol'!P21)</f>
        <v/>
      </c>
      <c r="F22" s="190" t="str">
        <f>IF('Regular Symbol'!Q21="",
IF($A22-'Regular Symbol'!H$16&gt;='243way_RegularＸ_W(1)'!F$2-1,"",VLOOKUP($A22-'Regular Symbol'!H$16,'Regular Symbol'!$L$3:$Q$99,'243way_RegularＸ_W(1)'!F$3+1,FALSE)),
'Regular Symbol'!Q21)</f>
        <v/>
      </c>
      <c r="O22" s="381" t="str">
        <f>IF($A22&gt;='Regular Symbol'!D$16,"",IF(B22=0,"",IF(OR(B22=$O$1,B22=$P$1,B23=$O$1,B23=$P$1,B24=$O$1,B24=$P$1),1,0)))</f>
        <v/>
      </c>
      <c r="P22" s="381" t="str">
        <f>IF($A22&gt;='Regular Symbol'!E$16,"",IF(C22=0,"",IF(OR(C22=$O$1,C22=$P$1,C23=$O$1,C23=$P$1,C24=$O$1,C24=$P$1),1,0)))</f>
        <v/>
      </c>
      <c r="Q22" s="381" t="str">
        <f>IF($A22&gt;='Regular Symbol'!F$16,"",IF(D22=0,"",IF(OR(D22=$O$1,D22=$P$1,D23=$O$1,D23=$P$1,D24=$O$1,D24=$P$1),1,0)))</f>
        <v/>
      </c>
      <c r="R22" s="381" t="str">
        <f>IF($A22&gt;='Regular Symbol'!G$16,"",IF(E22=0,"",IF(OR(E22=$O$1,E22=$P$1,E23=$O$1,E23=$P$1,E24=$O$1,E24=$P$1),1,0)))</f>
        <v/>
      </c>
      <c r="S22" s="381" t="str">
        <f>IF($A22&gt;='Regular Symbol'!H$16,"",IF(F22=0,"",IF(OR(F22=$O$1,F22=$P$1,F23=$O$1,F23=$P$1,F24=$O$1,F24=$P$1),1,0)))</f>
        <v/>
      </c>
    </row>
    <row r="23" spans="1:19">
      <c r="A23" s="382">
        <f>IF('[1]Regular Symbol'!L22="","",'[1]Regular Symbol'!L22)</f>
        <v>19</v>
      </c>
      <c r="B23" s="190" t="str">
        <f>IF('Regular Symbol'!M22="",
IF($A23-'Regular Symbol'!D$16&gt;='243way_RegularＸ_W(1)'!B$2-1,"",VLOOKUP($A23-'Regular Symbol'!D$16,'Regular Symbol'!$L$3:$Q$99,'243way_RegularＸ_W(1)'!B$3+1,FALSE)),
'Regular Symbol'!M22)</f>
        <v/>
      </c>
      <c r="C23" s="190" t="str">
        <f>IF('Regular Symbol'!N22="",
IF($A23-'Regular Symbol'!E$16&gt;='243way_RegularＸ_W(1)'!C$2-1,"",VLOOKUP($A23-'Regular Symbol'!E$16,'Regular Symbol'!$L$3:$Q$99,'243way_RegularＸ_W(1)'!C$3+1,FALSE)),
'Regular Symbol'!N22)</f>
        <v/>
      </c>
      <c r="D23" s="190" t="str">
        <f>IF('Regular Symbol'!O22="",
IF($A23-'Regular Symbol'!F$16&gt;='243way_RegularＸ_W(1)'!D$2-1,"",VLOOKUP($A23-'Regular Symbol'!F$16,'Regular Symbol'!$L$3:$Q$99,'243way_RegularＸ_W(1)'!D$3+1,FALSE)),
'Regular Symbol'!O22)</f>
        <v/>
      </c>
      <c r="E23" s="190" t="str">
        <f>IF('Regular Symbol'!P22="",
IF($A23-'Regular Symbol'!G$16&gt;='243way_RegularＸ_W(1)'!E$2-1,"",VLOOKUP($A23-'Regular Symbol'!G$16,'Regular Symbol'!$L$3:$Q$99,'243way_RegularＸ_W(1)'!E$3+1,FALSE)),
'Regular Symbol'!P22)</f>
        <v/>
      </c>
      <c r="F23" s="190" t="str">
        <f>IF('Regular Symbol'!Q22="",
IF($A23-'Regular Symbol'!H$16&gt;='243way_RegularＸ_W(1)'!F$2-1,"",VLOOKUP($A23-'Regular Symbol'!H$16,'Regular Symbol'!$L$3:$Q$99,'243way_RegularＸ_W(1)'!F$3+1,FALSE)),
'Regular Symbol'!Q22)</f>
        <v/>
      </c>
      <c r="O23" s="381" t="str">
        <f>IF($A23&gt;='Regular Symbol'!D$16,"",IF(B23=0,"",IF(OR(B23=$O$1,B23=$P$1,B24=$O$1,B24=$P$1,B25=$O$1,B25=$P$1),1,0)))</f>
        <v/>
      </c>
      <c r="P23" s="381" t="str">
        <f>IF($A23&gt;='Regular Symbol'!E$16,"",IF(C23=0,"",IF(OR(C23=$O$1,C23=$P$1,C24=$O$1,C24=$P$1,C25=$O$1,C25=$P$1),1,0)))</f>
        <v/>
      </c>
      <c r="Q23" s="381" t="str">
        <f>IF($A23&gt;='Regular Symbol'!F$16,"",IF(D23=0,"",IF(OR(D23=$O$1,D23=$P$1,D24=$O$1,D24=$P$1,D25=$O$1,D25=$P$1),1,0)))</f>
        <v/>
      </c>
      <c r="R23" s="381" t="str">
        <f>IF($A23&gt;='Regular Symbol'!G$16,"",IF(E23=0,"",IF(OR(E23=$O$1,E23=$P$1,E24=$O$1,E24=$P$1,E25=$O$1,E25=$P$1),1,0)))</f>
        <v/>
      </c>
      <c r="S23" s="381" t="str">
        <f>IF($A23&gt;='Regular Symbol'!H$16,"",IF(F23=0,"",IF(OR(F23=$O$1,F23=$P$1,F24=$O$1,F24=$P$1,F25=$O$1,F25=$P$1),1,0)))</f>
        <v/>
      </c>
    </row>
    <row r="24" spans="1:19">
      <c r="A24" s="382">
        <f>IF('[1]Regular Symbol'!L23="","",'[1]Regular Symbol'!L23)</f>
        <v>20</v>
      </c>
      <c r="B24" s="190" t="str">
        <f>IF('Regular Symbol'!M23="",
IF($A24-'Regular Symbol'!D$16&gt;='243way_RegularＸ_W(1)'!B$2-1,"",VLOOKUP($A24-'Regular Symbol'!D$16,'Regular Symbol'!$L$3:$Q$99,'243way_RegularＸ_W(1)'!B$3+1,FALSE)),
'Regular Symbol'!M23)</f>
        <v/>
      </c>
      <c r="C24" s="190" t="str">
        <f>IF('Regular Symbol'!N23="",
IF($A24-'Regular Symbol'!E$16&gt;='243way_RegularＸ_W(1)'!C$2-1,"",VLOOKUP($A24-'Regular Symbol'!E$16,'Regular Symbol'!$L$3:$Q$99,'243way_RegularＸ_W(1)'!C$3+1,FALSE)),
'Regular Symbol'!N23)</f>
        <v/>
      </c>
      <c r="D24" s="190" t="str">
        <f>IF('Regular Symbol'!O23="",
IF($A24-'Regular Symbol'!F$16&gt;='243way_RegularＸ_W(1)'!D$2-1,"",VLOOKUP($A24-'Regular Symbol'!F$16,'Regular Symbol'!$L$3:$Q$99,'243way_RegularＸ_W(1)'!D$3+1,FALSE)),
'Regular Symbol'!O23)</f>
        <v/>
      </c>
      <c r="E24" s="190" t="str">
        <f>IF('Regular Symbol'!P23="",
IF($A24-'Regular Symbol'!G$16&gt;='243way_RegularＸ_W(1)'!E$2-1,"",VLOOKUP($A24-'Regular Symbol'!G$16,'Regular Symbol'!$L$3:$Q$99,'243way_RegularＸ_W(1)'!E$3+1,FALSE)),
'Regular Symbol'!P23)</f>
        <v/>
      </c>
      <c r="F24" s="190" t="str">
        <f>IF('Regular Symbol'!Q23="",
IF($A24-'Regular Symbol'!H$16&gt;='243way_RegularＸ_W(1)'!F$2-1,"",VLOOKUP($A24-'Regular Symbol'!H$16,'Regular Symbol'!$L$3:$Q$99,'243way_RegularＸ_W(1)'!F$3+1,FALSE)),
'Regular Symbol'!Q23)</f>
        <v/>
      </c>
      <c r="O24" s="381" t="str">
        <f>IF($A24&gt;='Regular Symbol'!D$16,"",IF(B24=0,"",IF(OR(B24=$O$1,B24=$P$1,B25=$O$1,B25=$P$1,B26=$O$1,B26=$P$1),1,0)))</f>
        <v/>
      </c>
      <c r="P24" s="381" t="str">
        <f>IF($A24&gt;='Regular Symbol'!E$16,"",IF(C24=0,"",IF(OR(C24=$O$1,C24=$P$1,C25=$O$1,C25=$P$1,C26=$O$1,C26=$P$1),1,0)))</f>
        <v/>
      </c>
      <c r="Q24" s="381" t="str">
        <f>IF($A24&gt;='Regular Symbol'!F$16,"",IF(D24=0,"",IF(OR(D24=$O$1,D24=$P$1,D25=$O$1,D25=$P$1,D26=$O$1,D26=$P$1),1,0)))</f>
        <v/>
      </c>
      <c r="R24" s="381" t="str">
        <f>IF($A24&gt;='Regular Symbol'!G$16,"",IF(E24=0,"",IF(OR(E24=$O$1,E24=$P$1,E25=$O$1,E25=$P$1,E26=$O$1,E26=$P$1),1,0)))</f>
        <v/>
      </c>
      <c r="S24" s="381" t="str">
        <f>IF($A24&gt;='Regular Symbol'!H$16,"",IF(F24=0,"",IF(OR(F24=$O$1,F24=$P$1,F25=$O$1,F25=$P$1,F26=$O$1,F26=$P$1),1,0)))</f>
        <v/>
      </c>
    </row>
    <row r="25" spans="1:19">
      <c r="A25" s="382">
        <f>IF('[1]Regular Symbol'!L24="","",'[1]Regular Symbol'!L24)</f>
        <v>21</v>
      </c>
      <c r="B25" s="190" t="str">
        <f>IF('Regular Symbol'!M24="",
IF($A25-'Regular Symbol'!D$16&gt;='243way_RegularＸ_W(1)'!B$2-1,"",VLOOKUP($A25-'Regular Symbol'!D$16,'Regular Symbol'!$L$3:$Q$99,'243way_RegularＸ_W(1)'!B$3+1,FALSE)),
'Regular Symbol'!M24)</f>
        <v/>
      </c>
      <c r="C25" s="190" t="str">
        <f>IF('Regular Symbol'!N24="",
IF($A25-'Regular Symbol'!E$16&gt;='243way_RegularＸ_W(1)'!C$2-1,"",VLOOKUP($A25-'Regular Symbol'!E$16,'Regular Symbol'!$L$3:$Q$99,'243way_RegularＸ_W(1)'!C$3+1,FALSE)),
'Regular Symbol'!N24)</f>
        <v/>
      </c>
      <c r="D25" s="190" t="str">
        <f>IF('Regular Symbol'!O24="",
IF($A25-'Regular Symbol'!F$16&gt;='243way_RegularＸ_W(1)'!D$2-1,"",VLOOKUP($A25-'Regular Symbol'!F$16,'Regular Symbol'!$L$3:$Q$99,'243way_RegularＸ_W(1)'!D$3+1,FALSE)),
'Regular Symbol'!O24)</f>
        <v/>
      </c>
      <c r="E25" s="190" t="str">
        <f>IF('Regular Symbol'!P24="",
IF($A25-'Regular Symbol'!G$16&gt;='243way_RegularＸ_W(1)'!E$2-1,"",VLOOKUP($A25-'Regular Symbol'!G$16,'Regular Symbol'!$L$3:$Q$99,'243way_RegularＸ_W(1)'!E$3+1,FALSE)),
'Regular Symbol'!P24)</f>
        <v/>
      </c>
      <c r="F25" s="190" t="str">
        <f>IF('Regular Symbol'!Q24="",
IF($A25-'Regular Symbol'!H$16&gt;='243way_RegularＸ_W(1)'!F$2-1,"",VLOOKUP($A25-'Regular Symbol'!H$16,'Regular Symbol'!$L$3:$Q$99,'243way_RegularＸ_W(1)'!F$3+1,FALSE)),
'Regular Symbol'!Q24)</f>
        <v/>
      </c>
      <c r="O25" s="381" t="str">
        <f>IF($A25&gt;='Regular Symbol'!D$16,"",IF(B25=0,"",IF(OR(B25=$O$1,B25=$P$1,B26=$O$1,B26=$P$1,B27=$O$1,B27=$P$1),1,0)))</f>
        <v/>
      </c>
      <c r="P25" s="381" t="str">
        <f>IF($A25&gt;='Regular Symbol'!E$16,"",IF(C25=0,"",IF(OR(C25=$O$1,C25=$P$1,C26=$O$1,C26=$P$1,C27=$O$1,C27=$P$1),1,0)))</f>
        <v/>
      </c>
      <c r="Q25" s="381" t="str">
        <f>IF($A25&gt;='Regular Symbol'!F$16,"",IF(D25=0,"",IF(OR(D25=$O$1,D25=$P$1,D26=$O$1,D26=$P$1,D27=$O$1,D27=$P$1),1,0)))</f>
        <v/>
      </c>
      <c r="R25" s="381" t="str">
        <f>IF($A25&gt;='Regular Symbol'!G$16,"",IF(E25=0,"",IF(OR(E25=$O$1,E25=$P$1,E26=$O$1,E26=$P$1,E27=$O$1,E27=$P$1),1,0)))</f>
        <v/>
      </c>
      <c r="S25" s="381" t="str">
        <f>IF($A25&gt;='Regular Symbol'!H$16,"",IF(F25=0,"",IF(OR(F25=$O$1,F25=$P$1,F26=$O$1,F26=$P$1,F27=$O$1,F27=$P$1),1,0)))</f>
        <v/>
      </c>
    </row>
    <row r="26" spans="1:19">
      <c r="A26" s="382">
        <f>IF('[1]Regular Symbol'!L25="","",'[1]Regular Symbol'!L25)</f>
        <v>22</v>
      </c>
      <c r="B26" s="190" t="str">
        <f>IF('Regular Symbol'!M25="",
IF($A26-'Regular Symbol'!D$16&gt;='243way_RegularＸ_W(1)'!B$2-1,"",VLOOKUP($A26-'Regular Symbol'!D$16,'Regular Symbol'!$L$3:$Q$99,'243way_RegularＸ_W(1)'!B$3+1,FALSE)),
'Regular Symbol'!M25)</f>
        <v/>
      </c>
      <c r="C26" s="190" t="str">
        <f>IF('Regular Symbol'!N25="",
IF($A26-'Regular Symbol'!E$16&gt;='243way_RegularＸ_W(1)'!C$2-1,"",VLOOKUP($A26-'Regular Symbol'!E$16,'Regular Symbol'!$L$3:$Q$99,'243way_RegularＸ_W(1)'!C$3+1,FALSE)),
'Regular Symbol'!N25)</f>
        <v/>
      </c>
      <c r="D26" s="190" t="str">
        <f>IF('Regular Symbol'!O25="",
IF($A26-'Regular Symbol'!F$16&gt;='243way_RegularＸ_W(1)'!D$2-1,"",VLOOKUP($A26-'Regular Symbol'!F$16,'Regular Symbol'!$L$3:$Q$99,'243way_RegularＸ_W(1)'!D$3+1,FALSE)),
'Regular Symbol'!O25)</f>
        <v/>
      </c>
      <c r="E26" s="190" t="str">
        <f>IF('Regular Symbol'!P25="",
IF($A26-'Regular Symbol'!G$16&gt;='243way_RegularＸ_W(1)'!E$2-1,"",VLOOKUP($A26-'Regular Symbol'!G$16,'Regular Symbol'!$L$3:$Q$99,'243way_RegularＸ_W(1)'!E$3+1,FALSE)),
'Regular Symbol'!P25)</f>
        <v/>
      </c>
      <c r="F26" s="190" t="str">
        <f>IF('Regular Symbol'!Q25="",
IF($A26-'Regular Symbol'!H$16&gt;='243way_RegularＸ_W(1)'!F$2-1,"",VLOOKUP($A26-'Regular Symbol'!H$16,'Regular Symbol'!$L$3:$Q$99,'243way_RegularＸ_W(1)'!F$3+1,FALSE)),
'Regular Symbol'!Q25)</f>
        <v/>
      </c>
      <c r="O26" s="381" t="str">
        <f>IF($A26&gt;='Regular Symbol'!D$16,"",IF(B26=0,"",IF(OR(B26=$O$1,B26=$P$1,B27=$O$1,B27=$P$1,B28=$O$1,B28=$P$1),1,0)))</f>
        <v/>
      </c>
      <c r="P26" s="381" t="str">
        <f>IF($A26&gt;='Regular Symbol'!E$16,"",IF(C26=0,"",IF(OR(C26=$O$1,C26=$P$1,C27=$O$1,C27=$P$1,C28=$O$1,C28=$P$1),1,0)))</f>
        <v/>
      </c>
      <c r="Q26" s="381" t="str">
        <f>IF($A26&gt;='Regular Symbol'!F$16,"",IF(D26=0,"",IF(OR(D26=$O$1,D26=$P$1,D27=$O$1,D27=$P$1,D28=$O$1,D28=$P$1),1,0)))</f>
        <v/>
      </c>
      <c r="R26" s="381" t="str">
        <f>IF($A26&gt;='Regular Symbol'!G$16,"",IF(E26=0,"",IF(OR(E26=$O$1,E26=$P$1,E27=$O$1,E27=$P$1,E28=$O$1,E28=$P$1),1,0)))</f>
        <v/>
      </c>
      <c r="S26" s="381" t="str">
        <f>IF($A26&gt;='Regular Symbol'!H$16,"",IF(F26=0,"",IF(OR(F26=$O$1,F26=$P$1,F27=$O$1,F27=$P$1,F28=$O$1,F28=$P$1),1,0)))</f>
        <v/>
      </c>
    </row>
    <row r="27" spans="1:19">
      <c r="A27" s="382">
        <f>IF('[1]Regular Symbol'!L26="","",'[1]Regular Symbol'!L26)</f>
        <v>23</v>
      </c>
      <c r="B27" s="190" t="str">
        <f>IF('Regular Symbol'!M26="",
IF($A27-'Regular Symbol'!D$16&gt;='243way_RegularＸ_W(1)'!B$2-1,"",VLOOKUP($A27-'Regular Symbol'!D$16,'Regular Symbol'!$L$3:$Q$99,'243way_RegularＸ_W(1)'!B$3+1,FALSE)),
'Regular Symbol'!M26)</f>
        <v/>
      </c>
      <c r="C27" s="190" t="str">
        <f>IF('Regular Symbol'!N26="",
IF($A27-'Regular Symbol'!E$16&gt;='243way_RegularＸ_W(1)'!C$2-1,"",VLOOKUP($A27-'Regular Symbol'!E$16,'Regular Symbol'!$L$3:$Q$99,'243way_RegularＸ_W(1)'!C$3+1,FALSE)),
'Regular Symbol'!N26)</f>
        <v/>
      </c>
      <c r="D27" s="190" t="str">
        <f>IF('Regular Symbol'!O26="",
IF($A27-'Regular Symbol'!F$16&gt;='243way_RegularＸ_W(1)'!D$2-1,"",VLOOKUP($A27-'Regular Symbol'!F$16,'Regular Symbol'!$L$3:$Q$99,'243way_RegularＸ_W(1)'!D$3+1,FALSE)),
'Regular Symbol'!O26)</f>
        <v/>
      </c>
      <c r="E27" s="190" t="str">
        <f>IF('Regular Symbol'!P26="",
IF($A27-'Regular Symbol'!G$16&gt;='243way_RegularＸ_W(1)'!E$2-1,"",VLOOKUP($A27-'Regular Symbol'!G$16,'Regular Symbol'!$L$3:$Q$99,'243way_RegularＸ_W(1)'!E$3+1,FALSE)),
'Regular Symbol'!P26)</f>
        <v/>
      </c>
      <c r="F27" s="190" t="str">
        <f>IF('Regular Symbol'!Q26="",
IF($A27-'Regular Symbol'!H$16&gt;='243way_RegularＸ_W(1)'!F$2-1,"",VLOOKUP($A27-'Regular Symbol'!H$16,'Regular Symbol'!$L$3:$Q$99,'243way_RegularＸ_W(1)'!F$3+1,FALSE)),
'Regular Symbol'!Q26)</f>
        <v/>
      </c>
      <c r="O27" s="381" t="str">
        <f>IF($A27&gt;='Regular Symbol'!D$16,"",IF(B27=0,"",IF(OR(B27=$O$1,B27=$P$1,B28=$O$1,B28=$P$1,B29=$O$1,B29=$P$1),1,0)))</f>
        <v/>
      </c>
      <c r="P27" s="381" t="str">
        <f>IF($A27&gt;='Regular Symbol'!E$16,"",IF(C27=0,"",IF(OR(C27=$O$1,C27=$P$1,C28=$O$1,C28=$P$1,C29=$O$1,C29=$P$1),1,0)))</f>
        <v/>
      </c>
      <c r="Q27" s="381" t="str">
        <f>IF($A27&gt;='Regular Symbol'!F$16,"",IF(D27=0,"",IF(OR(D27=$O$1,D27=$P$1,D28=$O$1,D28=$P$1,D29=$O$1,D29=$P$1),1,0)))</f>
        <v/>
      </c>
      <c r="R27" s="381" t="str">
        <f>IF($A27&gt;='Regular Symbol'!G$16,"",IF(E27=0,"",IF(OR(E27=$O$1,E27=$P$1,E28=$O$1,E28=$P$1,E29=$O$1,E29=$P$1),1,0)))</f>
        <v/>
      </c>
      <c r="S27" s="381" t="str">
        <f>IF($A27&gt;='Regular Symbol'!H$16,"",IF(F27=0,"",IF(OR(F27=$O$1,F27=$P$1,F28=$O$1,F28=$P$1,F29=$O$1,F29=$P$1),1,0)))</f>
        <v/>
      </c>
    </row>
    <row r="28" spans="1:19">
      <c r="A28" s="382">
        <f>IF('[1]Regular Symbol'!L27="","",'[1]Regular Symbol'!L27)</f>
        <v>24</v>
      </c>
      <c r="B28" s="190" t="str">
        <f>IF('Regular Symbol'!M27="",
IF($A28-'Regular Symbol'!D$16&gt;='243way_RegularＸ_W(1)'!B$2-1,"",VLOOKUP($A28-'Regular Symbol'!D$16,'Regular Symbol'!$L$3:$Q$99,'243way_RegularＸ_W(1)'!B$3+1,FALSE)),
'Regular Symbol'!M27)</f>
        <v/>
      </c>
      <c r="C28" s="190" t="str">
        <f>IF('Regular Symbol'!N27="",
IF($A28-'Regular Symbol'!E$16&gt;='243way_RegularＸ_W(1)'!C$2-1,"",VLOOKUP($A28-'Regular Symbol'!E$16,'Regular Symbol'!$L$3:$Q$99,'243way_RegularＸ_W(1)'!C$3+1,FALSE)),
'Regular Symbol'!N27)</f>
        <v/>
      </c>
      <c r="D28" s="190" t="str">
        <f>IF('Regular Symbol'!O27="",
IF($A28-'Regular Symbol'!F$16&gt;='243way_RegularＸ_W(1)'!D$2-1,"",VLOOKUP($A28-'Regular Symbol'!F$16,'Regular Symbol'!$L$3:$Q$99,'243way_RegularＸ_W(1)'!D$3+1,FALSE)),
'Regular Symbol'!O27)</f>
        <v/>
      </c>
      <c r="E28" s="190" t="str">
        <f>IF('Regular Symbol'!P27="",
IF($A28-'Regular Symbol'!G$16&gt;='243way_RegularＸ_W(1)'!E$2-1,"",VLOOKUP($A28-'Regular Symbol'!G$16,'Regular Symbol'!$L$3:$Q$99,'243way_RegularＸ_W(1)'!E$3+1,FALSE)),
'Regular Symbol'!P27)</f>
        <v/>
      </c>
      <c r="F28" s="190" t="str">
        <f>IF('Regular Symbol'!Q27="",
IF($A28-'Regular Symbol'!H$16&gt;='243way_RegularＸ_W(1)'!F$2-1,"",VLOOKUP($A28-'Regular Symbol'!H$16,'Regular Symbol'!$L$3:$Q$99,'243way_RegularＸ_W(1)'!F$3+1,FALSE)),
'Regular Symbol'!Q27)</f>
        <v/>
      </c>
      <c r="O28" s="381" t="str">
        <f>IF($A28&gt;='Regular Symbol'!D$16,"",IF(B28=0,"",IF(OR(B28=$O$1,B28=$P$1,B29=$O$1,B29=$P$1,B30=$O$1,B30=$P$1),1,0)))</f>
        <v/>
      </c>
      <c r="P28" s="381" t="str">
        <f>IF($A28&gt;='Regular Symbol'!E$16,"",IF(C28=0,"",IF(OR(C28=$O$1,C28=$P$1,C29=$O$1,C29=$P$1,C30=$O$1,C30=$P$1),1,0)))</f>
        <v/>
      </c>
      <c r="Q28" s="381" t="str">
        <f>IF($A28&gt;='Regular Symbol'!F$16,"",IF(D28=0,"",IF(OR(D28=$O$1,D28=$P$1,D29=$O$1,D29=$P$1,D30=$O$1,D30=$P$1),1,0)))</f>
        <v/>
      </c>
      <c r="R28" s="381" t="str">
        <f>IF($A28&gt;='Regular Symbol'!G$16,"",IF(E28=0,"",IF(OR(E28=$O$1,E28=$P$1,E29=$O$1,E29=$P$1,E30=$O$1,E30=$P$1),1,0)))</f>
        <v/>
      </c>
      <c r="S28" s="381" t="str">
        <f>IF($A28&gt;='Regular Symbol'!H$16,"",IF(F28=0,"",IF(OR(F28=$O$1,F28=$P$1,F29=$O$1,F29=$P$1,F30=$O$1,F30=$P$1),1,0)))</f>
        <v/>
      </c>
    </row>
    <row r="29" spans="1:19">
      <c r="A29" s="382">
        <f>IF('[1]Regular Symbol'!L28="","",'[1]Regular Symbol'!L28)</f>
        <v>25</v>
      </c>
      <c r="B29" s="190" t="str">
        <f>IF('Regular Symbol'!M28="",
IF($A29-'Regular Symbol'!D$16&gt;='243way_RegularＸ_W(1)'!B$2-1,"",VLOOKUP($A29-'Regular Symbol'!D$16,'Regular Symbol'!$L$3:$Q$99,'243way_RegularＸ_W(1)'!B$3+1,FALSE)),
'Regular Symbol'!M28)</f>
        <v/>
      </c>
      <c r="C29" s="190" t="str">
        <f>IF('Regular Symbol'!N28="",
IF($A29-'Regular Symbol'!E$16&gt;='243way_RegularＸ_W(1)'!C$2-1,"",VLOOKUP($A29-'Regular Symbol'!E$16,'Regular Symbol'!$L$3:$Q$99,'243way_RegularＸ_W(1)'!C$3+1,FALSE)),
'Regular Symbol'!N28)</f>
        <v/>
      </c>
      <c r="D29" s="190" t="str">
        <f>IF('Regular Symbol'!O28="",
IF($A29-'Regular Symbol'!F$16&gt;='243way_RegularＸ_W(1)'!D$2-1,"",VLOOKUP($A29-'Regular Symbol'!F$16,'Regular Symbol'!$L$3:$Q$99,'243way_RegularＸ_W(1)'!D$3+1,FALSE)),
'Regular Symbol'!O28)</f>
        <v/>
      </c>
      <c r="E29" s="190" t="str">
        <f>IF('Regular Symbol'!P28="",
IF($A29-'Regular Symbol'!G$16&gt;='243way_RegularＸ_W(1)'!E$2-1,"",VLOOKUP($A29-'Regular Symbol'!G$16,'Regular Symbol'!$L$3:$Q$99,'243way_RegularＸ_W(1)'!E$3+1,FALSE)),
'Regular Symbol'!P28)</f>
        <v/>
      </c>
      <c r="F29" s="190" t="str">
        <f>IF('Regular Symbol'!Q28="",
IF($A29-'Regular Symbol'!H$16&gt;='243way_RegularＸ_W(1)'!F$2-1,"",VLOOKUP($A29-'Regular Symbol'!H$16,'Regular Symbol'!$L$3:$Q$99,'243way_RegularＸ_W(1)'!F$3+1,FALSE)),
'Regular Symbol'!Q28)</f>
        <v/>
      </c>
      <c r="O29" s="381" t="str">
        <f>IF($A29&gt;='Regular Symbol'!D$16,"",IF(B29=0,"",IF(OR(B29=$O$1,B29=$P$1,B30=$O$1,B30=$P$1,B31=$O$1,B31=$P$1),1,0)))</f>
        <v/>
      </c>
      <c r="P29" s="381" t="str">
        <f>IF($A29&gt;='Regular Symbol'!E$16,"",IF(C29=0,"",IF(OR(C29=$O$1,C29=$P$1,C30=$O$1,C30=$P$1,C31=$O$1,C31=$P$1),1,0)))</f>
        <v/>
      </c>
      <c r="Q29" s="381" t="str">
        <f>IF($A29&gt;='Regular Symbol'!F$16,"",IF(D29=0,"",IF(OR(D29=$O$1,D29=$P$1,D30=$O$1,D30=$P$1,D31=$O$1,D31=$P$1),1,0)))</f>
        <v/>
      </c>
      <c r="R29" s="381" t="str">
        <f>IF($A29&gt;='Regular Symbol'!G$16,"",IF(E29=0,"",IF(OR(E29=$O$1,E29=$P$1,E30=$O$1,E30=$P$1,E31=$O$1,E31=$P$1),1,0)))</f>
        <v/>
      </c>
      <c r="S29" s="381" t="str">
        <f>IF($A29&gt;='Regular Symbol'!H$16,"",IF(F29=0,"",IF(OR(F29=$O$1,F29=$P$1,F30=$O$1,F30=$P$1,F31=$O$1,F31=$P$1),1,0)))</f>
        <v/>
      </c>
    </row>
    <row r="30" spans="1:19">
      <c r="A30" s="382">
        <f>IF('[1]Regular Symbol'!L29="","",'[1]Regular Symbol'!L29)</f>
        <v>26</v>
      </c>
      <c r="B30" s="190" t="str">
        <f>IF('Regular Symbol'!M29="",
IF($A30-'Regular Symbol'!D$16&gt;='243way_RegularＸ_W(1)'!B$2-1,"",VLOOKUP($A30-'Regular Symbol'!D$16,'Regular Symbol'!$L$3:$Q$99,'243way_RegularＸ_W(1)'!B$3+1,FALSE)),
'Regular Symbol'!M29)</f>
        <v/>
      </c>
      <c r="C30" s="190" t="str">
        <f>IF('Regular Symbol'!N29="",
IF($A30-'Regular Symbol'!E$16&gt;='243way_RegularＸ_W(1)'!C$2-1,"",VLOOKUP($A30-'Regular Symbol'!E$16,'Regular Symbol'!$L$3:$Q$99,'243way_RegularＸ_W(1)'!C$3+1,FALSE)),
'Regular Symbol'!N29)</f>
        <v/>
      </c>
      <c r="D30" s="190" t="str">
        <f>IF('Regular Symbol'!O29="",
IF($A30-'Regular Symbol'!F$16&gt;='243way_RegularＸ_W(1)'!D$2-1,"",VLOOKUP($A30-'Regular Symbol'!F$16,'Regular Symbol'!$L$3:$Q$99,'243way_RegularＸ_W(1)'!D$3+1,FALSE)),
'Regular Symbol'!O29)</f>
        <v/>
      </c>
      <c r="E30" s="190" t="str">
        <f>IF('Regular Symbol'!P29="",
IF($A30-'Regular Symbol'!G$16&gt;='243way_RegularＸ_W(1)'!E$2-1,"",VLOOKUP($A30-'Regular Symbol'!G$16,'Regular Symbol'!$L$3:$Q$99,'243way_RegularＸ_W(1)'!E$3+1,FALSE)),
'Regular Symbol'!P29)</f>
        <v/>
      </c>
      <c r="F30" s="190" t="str">
        <f>IF('Regular Symbol'!Q29="",
IF($A30-'Regular Symbol'!H$16&gt;='243way_RegularＸ_W(1)'!F$2-1,"",VLOOKUP($A30-'Regular Symbol'!H$16,'Regular Symbol'!$L$3:$Q$99,'243way_RegularＸ_W(1)'!F$3+1,FALSE)),
'Regular Symbol'!Q29)</f>
        <v/>
      </c>
      <c r="O30" s="381" t="str">
        <f>IF($A30&gt;='Regular Symbol'!D$16,"",IF(B30=0,"",IF(OR(B30=$O$1,B30=$P$1,B31=$O$1,B31=$P$1,B32=$O$1,B32=$P$1),1,0)))</f>
        <v/>
      </c>
      <c r="P30" s="381" t="str">
        <f>IF($A30&gt;='Regular Symbol'!E$16,"",IF(C30=0,"",IF(OR(C30=$O$1,C30=$P$1,C31=$O$1,C31=$P$1,C32=$O$1,C32=$P$1),1,0)))</f>
        <v/>
      </c>
      <c r="Q30" s="381" t="str">
        <f>IF($A30&gt;='Regular Symbol'!F$16,"",IF(D30=0,"",IF(OR(D30=$O$1,D30=$P$1,D31=$O$1,D31=$P$1,D32=$O$1,D32=$P$1),1,0)))</f>
        <v/>
      </c>
      <c r="R30" s="381" t="str">
        <f>IF($A30&gt;='Regular Symbol'!G$16,"",IF(E30=0,"",IF(OR(E30=$O$1,E30=$P$1,E31=$O$1,E31=$P$1,E32=$O$1,E32=$P$1),1,0)))</f>
        <v/>
      </c>
      <c r="S30" s="381" t="str">
        <f>IF($A30&gt;='Regular Symbol'!H$16,"",IF(F30=0,"",IF(OR(F30=$O$1,F30=$P$1,F31=$O$1,F31=$P$1,F32=$O$1,F32=$P$1),1,0)))</f>
        <v/>
      </c>
    </row>
    <row r="31" spans="1:19">
      <c r="A31" s="382">
        <f>IF('[1]Regular Symbol'!L30="","",'[1]Regular Symbol'!L30)</f>
        <v>27</v>
      </c>
      <c r="B31" s="190" t="str">
        <f>IF('Regular Symbol'!M30="",
IF($A31-'Regular Symbol'!D$16&gt;='243way_RegularＸ_W(1)'!B$2-1,"",VLOOKUP($A31-'Regular Symbol'!D$16,'Regular Symbol'!$L$3:$Q$99,'243way_RegularＸ_W(1)'!B$3+1,FALSE)),
'Regular Symbol'!M30)</f>
        <v/>
      </c>
      <c r="C31" s="190" t="str">
        <f>IF('Regular Symbol'!N30="",
IF($A31-'Regular Symbol'!E$16&gt;='243way_RegularＸ_W(1)'!C$2-1,"",VLOOKUP($A31-'Regular Symbol'!E$16,'Regular Symbol'!$L$3:$Q$99,'243way_RegularＸ_W(1)'!C$3+1,FALSE)),
'Regular Symbol'!N30)</f>
        <v/>
      </c>
      <c r="D31" s="190" t="str">
        <f>IF('Regular Symbol'!O30="",
IF($A31-'Regular Symbol'!F$16&gt;='243way_RegularＸ_W(1)'!D$2-1,"",VLOOKUP($A31-'Regular Symbol'!F$16,'Regular Symbol'!$L$3:$Q$99,'243way_RegularＸ_W(1)'!D$3+1,FALSE)),
'Regular Symbol'!O30)</f>
        <v/>
      </c>
      <c r="E31" s="190" t="str">
        <f>IF('Regular Symbol'!P30="",
IF($A31-'Regular Symbol'!G$16&gt;='243way_RegularＸ_W(1)'!E$2-1,"",VLOOKUP($A31-'Regular Symbol'!G$16,'Regular Symbol'!$L$3:$Q$99,'243way_RegularＸ_W(1)'!E$3+1,FALSE)),
'Regular Symbol'!P30)</f>
        <v/>
      </c>
      <c r="F31" s="190" t="str">
        <f>IF('Regular Symbol'!Q30="",
IF($A31-'Regular Symbol'!H$16&gt;='243way_RegularＸ_W(1)'!F$2-1,"",VLOOKUP($A31-'Regular Symbol'!H$16,'Regular Symbol'!$L$3:$Q$99,'243way_RegularＸ_W(1)'!F$3+1,FALSE)),
'Regular Symbol'!Q30)</f>
        <v/>
      </c>
      <c r="O31" s="381" t="str">
        <f>IF($A31&gt;='Regular Symbol'!D$16,"",IF(B31=0,"",IF(OR(B31=$O$1,B31=$P$1,B32=$O$1,B32=$P$1,B33=$O$1,B33=$P$1),1,0)))</f>
        <v/>
      </c>
      <c r="P31" s="381" t="str">
        <f>IF($A31&gt;='Regular Symbol'!E$16,"",IF(C31=0,"",IF(OR(C31=$O$1,C31=$P$1,C32=$O$1,C32=$P$1,C33=$O$1,C33=$P$1),1,0)))</f>
        <v/>
      </c>
      <c r="Q31" s="381" t="str">
        <f>IF($A31&gt;='Regular Symbol'!F$16,"",IF(D31=0,"",IF(OR(D31=$O$1,D31=$P$1,D32=$O$1,D32=$P$1,D33=$O$1,D33=$P$1),1,0)))</f>
        <v/>
      </c>
      <c r="R31" s="381" t="str">
        <f>IF($A31&gt;='Regular Symbol'!G$16,"",IF(E31=0,"",IF(OR(E31=$O$1,E31=$P$1,E32=$O$1,E32=$P$1,E33=$O$1,E33=$P$1),1,0)))</f>
        <v/>
      </c>
      <c r="S31" s="381" t="str">
        <f>IF($A31&gt;='Regular Symbol'!H$16,"",IF(F31=0,"",IF(OR(F31=$O$1,F31=$P$1,F32=$O$1,F32=$P$1,F33=$O$1,F33=$P$1),1,0)))</f>
        <v/>
      </c>
    </row>
    <row r="32" spans="1:19">
      <c r="A32" s="382">
        <f>IF('[1]Regular Symbol'!L31="","",'[1]Regular Symbol'!L31)</f>
        <v>28</v>
      </c>
      <c r="B32" s="190" t="str">
        <f>IF('Regular Symbol'!M31="",
IF($A32-'Regular Symbol'!D$16&gt;='243way_RegularＸ_W(1)'!B$2-1,"",VLOOKUP($A32-'Regular Symbol'!D$16,'Regular Symbol'!$L$3:$Q$99,'243way_RegularＸ_W(1)'!B$3+1,FALSE)),
'Regular Symbol'!M31)</f>
        <v/>
      </c>
      <c r="C32" s="190" t="str">
        <f>IF('Regular Symbol'!N31="",
IF($A32-'Regular Symbol'!E$16&gt;='243way_RegularＸ_W(1)'!C$2-1,"",VLOOKUP($A32-'Regular Symbol'!E$16,'Regular Symbol'!$L$3:$Q$99,'243way_RegularＸ_W(1)'!C$3+1,FALSE)),
'Regular Symbol'!N31)</f>
        <v/>
      </c>
      <c r="D32" s="190" t="str">
        <f>IF('Regular Symbol'!O31="",
IF($A32-'Regular Symbol'!F$16&gt;='243way_RegularＸ_W(1)'!D$2-1,"",VLOOKUP($A32-'Regular Symbol'!F$16,'Regular Symbol'!$L$3:$Q$99,'243way_RegularＸ_W(1)'!D$3+1,FALSE)),
'Regular Symbol'!O31)</f>
        <v/>
      </c>
      <c r="E32" s="190" t="str">
        <f>IF('Regular Symbol'!P31="",
IF($A32-'Regular Symbol'!G$16&gt;='243way_RegularＸ_W(1)'!E$2-1,"",VLOOKUP($A32-'Regular Symbol'!G$16,'Regular Symbol'!$L$3:$Q$99,'243way_RegularＸ_W(1)'!E$3+1,FALSE)),
'Regular Symbol'!P31)</f>
        <v/>
      </c>
      <c r="F32" s="190" t="str">
        <f>IF('Regular Symbol'!Q31="",
IF($A32-'Regular Symbol'!H$16&gt;='243way_RegularＸ_W(1)'!F$2-1,"",VLOOKUP($A32-'Regular Symbol'!H$16,'Regular Symbol'!$L$3:$Q$99,'243way_RegularＸ_W(1)'!F$3+1,FALSE)),
'Regular Symbol'!Q31)</f>
        <v/>
      </c>
      <c r="O32" s="381" t="str">
        <f>IF($A32&gt;='Regular Symbol'!D$16,"",IF(B32=0,"",IF(OR(B32=$O$1,B32=$P$1,B33=$O$1,B33=$P$1,B34=$O$1,B34=$P$1),1,0)))</f>
        <v/>
      </c>
      <c r="P32" s="381" t="str">
        <f>IF($A32&gt;='Regular Symbol'!E$16,"",IF(C32=0,"",IF(OR(C32=$O$1,C32=$P$1,C33=$O$1,C33=$P$1,C34=$O$1,C34=$P$1),1,0)))</f>
        <v/>
      </c>
      <c r="Q32" s="381" t="str">
        <f>IF($A32&gt;='Regular Symbol'!F$16,"",IF(D32=0,"",IF(OR(D32=$O$1,D32=$P$1,D33=$O$1,D33=$P$1,D34=$O$1,D34=$P$1),1,0)))</f>
        <v/>
      </c>
      <c r="R32" s="381" t="str">
        <f>IF($A32&gt;='Regular Symbol'!G$16,"",IF(E32=0,"",IF(OR(E32=$O$1,E32=$P$1,E33=$O$1,E33=$P$1,E34=$O$1,E34=$P$1),1,0)))</f>
        <v/>
      </c>
      <c r="S32" s="381" t="str">
        <f>IF($A32&gt;='Regular Symbol'!H$16,"",IF(F32=0,"",IF(OR(F32=$O$1,F32=$P$1,F33=$O$1,F33=$P$1,F34=$O$1,F34=$P$1),1,0)))</f>
        <v/>
      </c>
    </row>
    <row r="33" spans="1:19">
      <c r="A33" s="382">
        <f>IF('[1]Regular Symbol'!L32="","",'[1]Regular Symbol'!L32)</f>
        <v>29</v>
      </c>
      <c r="B33" s="190" t="str">
        <f>IF('Regular Symbol'!M32="",
IF($A33-'Regular Symbol'!D$16&gt;='243way_RegularＸ_W(1)'!B$2-1,"",VLOOKUP($A33-'Regular Symbol'!D$16,'Regular Symbol'!$L$3:$Q$99,'243way_RegularＸ_W(1)'!B$3+1,FALSE)),
'Regular Symbol'!M32)</f>
        <v/>
      </c>
      <c r="C33" s="190" t="str">
        <f>IF('Regular Symbol'!N32="",
IF($A33-'Regular Symbol'!E$16&gt;='243way_RegularＸ_W(1)'!C$2-1,"",VLOOKUP($A33-'Regular Symbol'!E$16,'Regular Symbol'!$L$3:$Q$99,'243way_RegularＸ_W(1)'!C$3+1,FALSE)),
'Regular Symbol'!N32)</f>
        <v/>
      </c>
      <c r="D33" s="190" t="str">
        <f>IF('Regular Symbol'!O32="",
IF($A33-'Regular Symbol'!F$16&gt;='243way_RegularＸ_W(1)'!D$2-1,"",VLOOKUP($A33-'Regular Symbol'!F$16,'Regular Symbol'!$L$3:$Q$99,'243way_RegularＸ_W(1)'!D$3+1,FALSE)),
'Regular Symbol'!O32)</f>
        <v/>
      </c>
      <c r="E33" s="190" t="str">
        <f>IF('Regular Symbol'!P32="",
IF($A33-'Regular Symbol'!G$16&gt;='243way_RegularＸ_W(1)'!E$2-1,"",VLOOKUP($A33-'Regular Symbol'!G$16,'Regular Symbol'!$L$3:$Q$99,'243way_RegularＸ_W(1)'!E$3+1,FALSE)),
'Regular Symbol'!P32)</f>
        <v/>
      </c>
      <c r="F33" s="190" t="str">
        <f>IF('Regular Symbol'!Q32="",
IF($A33-'Regular Symbol'!H$16&gt;='243way_RegularＸ_W(1)'!F$2-1,"",VLOOKUP($A33-'Regular Symbol'!H$16,'Regular Symbol'!$L$3:$Q$99,'243way_RegularＸ_W(1)'!F$3+1,FALSE)),
'Regular Symbol'!Q32)</f>
        <v/>
      </c>
      <c r="O33" s="381" t="str">
        <f>IF($A33&gt;='Regular Symbol'!D$16,"",IF(B33=0,"",IF(OR(B33=$O$1,B33=$P$1,B34=$O$1,B34=$P$1,B35=$O$1,B35=$P$1),1,0)))</f>
        <v/>
      </c>
      <c r="P33" s="381" t="str">
        <f>IF($A33&gt;='Regular Symbol'!E$16,"",IF(C33=0,"",IF(OR(C33=$O$1,C33=$P$1,C34=$O$1,C34=$P$1,C35=$O$1,C35=$P$1),1,0)))</f>
        <v/>
      </c>
      <c r="Q33" s="381" t="str">
        <f>IF($A33&gt;='Regular Symbol'!F$16,"",IF(D33=0,"",IF(OR(D33=$O$1,D33=$P$1,D34=$O$1,D34=$P$1,D35=$O$1,D35=$P$1),1,0)))</f>
        <v/>
      </c>
      <c r="R33" s="381" t="str">
        <f>IF($A33&gt;='Regular Symbol'!G$16,"",IF(E33=0,"",IF(OR(E33=$O$1,E33=$P$1,E34=$O$1,E34=$P$1,E35=$O$1,E35=$P$1),1,0)))</f>
        <v/>
      </c>
      <c r="S33" s="381" t="str">
        <f>IF($A33&gt;='Regular Symbol'!H$16,"",IF(F33=0,"",IF(OR(F33=$O$1,F33=$P$1,F34=$O$1,F34=$P$1,F35=$O$1,F35=$P$1),1,0)))</f>
        <v/>
      </c>
    </row>
    <row r="34" spans="1:19">
      <c r="A34" s="382">
        <f>IF('[1]Regular Symbol'!L33="","",'[1]Regular Symbol'!L33)</f>
        <v>30</v>
      </c>
      <c r="B34" s="190" t="str">
        <f>IF('Regular Symbol'!M33="",
IF($A34-'Regular Symbol'!D$16&gt;='243way_RegularＸ_W(1)'!B$2-1,"",VLOOKUP($A34-'Regular Symbol'!D$16,'Regular Symbol'!$L$3:$Q$99,'243way_RegularＸ_W(1)'!B$3+1,FALSE)),
'Regular Symbol'!M33)</f>
        <v/>
      </c>
      <c r="C34" s="190" t="str">
        <f>IF('Regular Symbol'!N33="",
IF($A34-'Regular Symbol'!E$16&gt;='243way_RegularＸ_W(1)'!C$2-1,"",VLOOKUP($A34-'Regular Symbol'!E$16,'Regular Symbol'!$L$3:$Q$99,'243way_RegularＸ_W(1)'!C$3+1,FALSE)),
'Regular Symbol'!N33)</f>
        <v/>
      </c>
      <c r="D34" s="190" t="str">
        <f>IF('Regular Symbol'!O33="",
IF($A34-'Regular Symbol'!F$16&gt;='243way_RegularＸ_W(1)'!D$2-1,"",VLOOKUP($A34-'Regular Symbol'!F$16,'Regular Symbol'!$L$3:$Q$99,'243way_RegularＸ_W(1)'!D$3+1,FALSE)),
'Regular Symbol'!O33)</f>
        <v/>
      </c>
      <c r="E34" s="190" t="str">
        <f>IF('Regular Symbol'!P33="",
IF($A34-'Regular Symbol'!G$16&gt;='243way_RegularＸ_W(1)'!E$2-1,"",VLOOKUP($A34-'Regular Symbol'!G$16,'Regular Symbol'!$L$3:$Q$99,'243way_RegularＸ_W(1)'!E$3+1,FALSE)),
'Regular Symbol'!P33)</f>
        <v/>
      </c>
      <c r="F34" s="190" t="str">
        <f>IF('Regular Symbol'!Q33="",
IF($A34-'Regular Symbol'!H$16&gt;='243way_RegularＸ_W(1)'!F$2-1,"",VLOOKUP($A34-'Regular Symbol'!H$16,'Regular Symbol'!$L$3:$Q$99,'243way_RegularＸ_W(1)'!F$3+1,FALSE)),
'Regular Symbol'!Q33)</f>
        <v/>
      </c>
      <c r="O34" s="381" t="str">
        <f>IF($A34&gt;='Regular Symbol'!D$16,"",IF(B34=0,"",IF(OR(B34=$O$1,B34=$P$1,B35=$O$1,B35=$P$1,B36=$O$1,B36=$P$1),1,0)))</f>
        <v/>
      </c>
      <c r="P34" s="381" t="str">
        <f>IF($A34&gt;='Regular Symbol'!E$16,"",IF(C34=0,"",IF(OR(C34=$O$1,C34=$P$1,C35=$O$1,C35=$P$1,C36=$O$1,C36=$P$1),1,0)))</f>
        <v/>
      </c>
      <c r="Q34" s="381" t="str">
        <f>IF($A34&gt;='Regular Symbol'!F$16,"",IF(D34=0,"",IF(OR(D34=$O$1,D34=$P$1,D35=$O$1,D35=$P$1,D36=$O$1,D36=$P$1),1,0)))</f>
        <v/>
      </c>
      <c r="R34" s="381" t="str">
        <f>IF($A34&gt;='Regular Symbol'!G$16,"",IF(E34=0,"",IF(OR(E34=$O$1,E34=$P$1,E35=$O$1,E35=$P$1,E36=$O$1,E36=$P$1),1,0)))</f>
        <v/>
      </c>
      <c r="S34" s="381" t="str">
        <f>IF($A34&gt;='Regular Symbol'!H$16,"",IF(F34=0,"",IF(OR(F34=$O$1,F34=$P$1,F35=$O$1,F35=$P$1,F36=$O$1,F36=$P$1),1,0)))</f>
        <v/>
      </c>
    </row>
    <row r="35" spans="1:19">
      <c r="A35" s="382">
        <f>IF('[1]Regular Symbol'!L34="","",'[1]Regular Symbol'!L34)</f>
        <v>31</v>
      </c>
      <c r="B35" s="190" t="str">
        <f>IF('Regular Symbol'!M34="",
IF($A35-'Regular Symbol'!D$16&gt;='243way_RegularＸ_W(1)'!B$2-1,"",VLOOKUP($A35-'Regular Symbol'!D$16,'Regular Symbol'!$L$3:$Q$99,'243way_RegularＸ_W(1)'!B$3+1,FALSE)),
'Regular Symbol'!M34)</f>
        <v/>
      </c>
      <c r="C35" s="190" t="str">
        <f>IF('Regular Symbol'!N34="",
IF($A35-'Regular Symbol'!E$16&gt;='243way_RegularＸ_W(1)'!C$2-1,"",VLOOKUP($A35-'Regular Symbol'!E$16,'Regular Symbol'!$L$3:$Q$99,'243way_RegularＸ_W(1)'!C$3+1,FALSE)),
'Regular Symbol'!N34)</f>
        <v/>
      </c>
      <c r="D35" s="190" t="str">
        <f>IF('Regular Symbol'!O34="",
IF($A35-'Regular Symbol'!F$16&gt;='243way_RegularＸ_W(1)'!D$2-1,"",VLOOKUP($A35-'Regular Symbol'!F$16,'Regular Symbol'!$L$3:$Q$99,'243way_RegularＸ_W(1)'!D$3+1,FALSE)),
'Regular Symbol'!O34)</f>
        <v/>
      </c>
      <c r="E35" s="190" t="str">
        <f>IF('Regular Symbol'!P34="",
IF($A35-'Regular Symbol'!G$16&gt;='243way_RegularＸ_W(1)'!E$2-1,"",VLOOKUP($A35-'Regular Symbol'!G$16,'Regular Symbol'!$L$3:$Q$99,'243way_RegularＸ_W(1)'!E$3+1,FALSE)),
'Regular Symbol'!P34)</f>
        <v/>
      </c>
      <c r="F35" s="190" t="str">
        <f>IF('Regular Symbol'!Q34="",
IF($A35-'Regular Symbol'!H$16&gt;='243way_RegularＸ_W(1)'!F$2-1,"",VLOOKUP($A35-'Regular Symbol'!H$16,'Regular Symbol'!$L$3:$Q$99,'243way_RegularＸ_W(1)'!F$3+1,FALSE)),
'Regular Symbol'!Q34)</f>
        <v/>
      </c>
      <c r="O35" s="381" t="str">
        <f>IF($A35&gt;='Regular Symbol'!D$16,"",IF(B35=0,"",IF(OR(B35=$O$1,B35=$P$1,B36=$O$1,B36=$P$1,B37=$O$1,B37=$P$1),1,0)))</f>
        <v/>
      </c>
      <c r="P35" s="381" t="str">
        <f>IF($A35&gt;='Regular Symbol'!E$16,"",IF(C35=0,"",IF(OR(C35=$O$1,C35=$P$1,C36=$O$1,C36=$P$1,C37=$O$1,C37=$P$1),1,0)))</f>
        <v/>
      </c>
      <c r="Q35" s="381" t="str">
        <f>IF($A35&gt;='Regular Symbol'!F$16,"",IF(D35=0,"",IF(OR(D35=$O$1,D35=$P$1,D36=$O$1,D36=$P$1,D37=$O$1,D37=$P$1),1,0)))</f>
        <v/>
      </c>
      <c r="R35" s="381" t="str">
        <f>IF($A35&gt;='Regular Symbol'!G$16,"",IF(E35=0,"",IF(OR(E35=$O$1,E35=$P$1,E36=$O$1,E36=$P$1,E37=$O$1,E37=$P$1),1,0)))</f>
        <v/>
      </c>
      <c r="S35" s="381" t="str">
        <f>IF($A35&gt;='Regular Symbol'!H$16,"",IF(F35=0,"",IF(OR(F35=$O$1,F35=$P$1,F36=$O$1,F36=$P$1,F37=$O$1,F37=$P$1),1,0)))</f>
        <v/>
      </c>
    </row>
    <row r="36" spans="1:19">
      <c r="A36" s="382">
        <f>IF('[1]Regular Symbol'!L35="","",'[1]Regular Symbol'!L35)</f>
        <v>32</v>
      </c>
      <c r="B36" s="190" t="str">
        <f>IF('Regular Symbol'!M35="",
IF($A36-'Regular Symbol'!D$16&gt;='243way_RegularＸ_W(1)'!B$2-1,"",VLOOKUP($A36-'Regular Symbol'!D$16,'Regular Symbol'!$L$3:$Q$99,'243way_RegularＸ_W(1)'!B$3+1,FALSE)),
'Regular Symbol'!M35)</f>
        <v/>
      </c>
      <c r="C36" s="190" t="str">
        <f>IF('Regular Symbol'!N35="",
IF($A36-'Regular Symbol'!E$16&gt;='243way_RegularＸ_W(1)'!C$2-1,"",VLOOKUP($A36-'Regular Symbol'!E$16,'Regular Symbol'!$L$3:$Q$99,'243way_RegularＸ_W(1)'!C$3+1,FALSE)),
'Regular Symbol'!N35)</f>
        <v/>
      </c>
      <c r="D36" s="190" t="str">
        <f>IF('Regular Symbol'!O35="",
IF($A36-'Regular Symbol'!F$16&gt;='243way_RegularＸ_W(1)'!D$2-1,"",VLOOKUP($A36-'Regular Symbol'!F$16,'Regular Symbol'!$L$3:$Q$99,'243way_RegularＸ_W(1)'!D$3+1,FALSE)),
'Regular Symbol'!O35)</f>
        <v/>
      </c>
      <c r="E36" s="190" t="str">
        <f>IF('Regular Symbol'!P35="",
IF($A36-'Regular Symbol'!G$16&gt;='243way_RegularＸ_W(1)'!E$2-1,"",VLOOKUP($A36-'Regular Symbol'!G$16,'Regular Symbol'!$L$3:$Q$99,'243way_RegularＸ_W(1)'!E$3+1,FALSE)),
'Regular Symbol'!P35)</f>
        <v/>
      </c>
      <c r="F36" s="190" t="str">
        <f>IF('Regular Symbol'!Q35="",
IF($A36-'Regular Symbol'!H$16&gt;='243way_RegularＸ_W(1)'!F$2-1,"",VLOOKUP($A36-'Regular Symbol'!H$16,'Regular Symbol'!$L$3:$Q$99,'243way_RegularＸ_W(1)'!F$3+1,FALSE)),
'Regular Symbol'!Q35)</f>
        <v/>
      </c>
      <c r="O36" s="381" t="str">
        <f>IF($A36&gt;='Regular Symbol'!D$16,"",IF(B36=0,"",IF(OR(B36=$O$1,B36=$P$1,B37=$O$1,B37=$P$1,B38=$O$1,B38=$P$1),1,0)))</f>
        <v/>
      </c>
      <c r="P36" s="381" t="str">
        <f>IF($A36&gt;='Regular Symbol'!E$16,"",IF(C36=0,"",IF(OR(C36=$O$1,C36=$P$1,C37=$O$1,C37=$P$1,C38=$O$1,C38=$P$1),1,0)))</f>
        <v/>
      </c>
      <c r="Q36" s="381" t="str">
        <f>IF($A36&gt;='Regular Symbol'!F$16,"",IF(D36=0,"",IF(OR(D36=$O$1,D36=$P$1,D37=$O$1,D37=$P$1,D38=$O$1,D38=$P$1),1,0)))</f>
        <v/>
      </c>
      <c r="R36" s="381" t="str">
        <f>IF($A36&gt;='Regular Symbol'!G$16,"",IF(E36=0,"",IF(OR(E36=$O$1,E36=$P$1,E37=$O$1,E37=$P$1,E38=$O$1,E38=$P$1),1,0)))</f>
        <v/>
      </c>
      <c r="S36" s="381" t="str">
        <f>IF($A36&gt;='Regular Symbol'!H$16,"",IF(F36=0,"",IF(OR(F36=$O$1,F36=$P$1,F37=$O$1,F37=$P$1,F38=$O$1,F38=$P$1),1,0)))</f>
        <v/>
      </c>
    </row>
    <row r="37" spans="1:19">
      <c r="A37" s="382">
        <f>IF('[1]Regular Symbol'!L36="","",'[1]Regular Symbol'!L36)</f>
        <v>33</v>
      </c>
      <c r="B37" s="190" t="str">
        <f>IF('Regular Symbol'!M36="",
IF($A37-'Regular Symbol'!D$16&gt;='243way_RegularＸ_W(1)'!B$2-1,"",VLOOKUP($A37-'Regular Symbol'!D$16,'Regular Symbol'!$L$3:$Q$99,'243way_RegularＸ_W(1)'!B$3+1,FALSE)),
'Regular Symbol'!M36)</f>
        <v/>
      </c>
      <c r="C37" s="190" t="str">
        <f>IF('Regular Symbol'!N36="",
IF($A37-'Regular Symbol'!E$16&gt;='243way_RegularＸ_W(1)'!C$2-1,"",VLOOKUP($A37-'Regular Symbol'!E$16,'Regular Symbol'!$L$3:$Q$99,'243way_RegularＸ_W(1)'!C$3+1,FALSE)),
'Regular Symbol'!N36)</f>
        <v/>
      </c>
      <c r="D37" s="190" t="str">
        <f>IF('Regular Symbol'!O36="",
IF($A37-'Regular Symbol'!F$16&gt;='243way_RegularＸ_W(1)'!D$2-1,"",VLOOKUP($A37-'Regular Symbol'!F$16,'Regular Symbol'!$L$3:$Q$99,'243way_RegularＸ_W(1)'!D$3+1,FALSE)),
'Regular Symbol'!O36)</f>
        <v/>
      </c>
      <c r="E37" s="190" t="str">
        <f>IF('Regular Symbol'!P36="",
IF($A37-'Regular Symbol'!G$16&gt;='243way_RegularＸ_W(1)'!E$2-1,"",VLOOKUP($A37-'Regular Symbol'!G$16,'Regular Symbol'!$L$3:$Q$99,'243way_RegularＸ_W(1)'!E$3+1,FALSE)),
'Regular Symbol'!P36)</f>
        <v/>
      </c>
      <c r="F37" s="190" t="str">
        <f>IF('Regular Symbol'!Q36="",
IF($A37-'Regular Symbol'!H$16&gt;='243way_RegularＸ_W(1)'!F$2-1,"",VLOOKUP($A37-'Regular Symbol'!H$16,'Regular Symbol'!$L$3:$Q$99,'243way_RegularＸ_W(1)'!F$3+1,FALSE)),
'Regular Symbol'!Q36)</f>
        <v/>
      </c>
      <c r="O37" s="381" t="str">
        <f>IF($A37&gt;='Regular Symbol'!D$16,"",IF(B37=0,"",IF(OR(B37=$O$1,B37=$P$1,B38=$O$1,B38=$P$1,B39=$O$1,B39=$P$1),1,0)))</f>
        <v/>
      </c>
      <c r="P37" s="381" t="str">
        <f>IF($A37&gt;='Regular Symbol'!E$16,"",IF(C37=0,"",IF(OR(C37=$O$1,C37=$P$1,C38=$O$1,C38=$P$1,C39=$O$1,C39=$P$1),1,0)))</f>
        <v/>
      </c>
      <c r="Q37" s="381" t="str">
        <f>IF($A37&gt;='Regular Symbol'!F$16,"",IF(D37=0,"",IF(OR(D37=$O$1,D37=$P$1,D38=$O$1,D38=$P$1,D39=$O$1,D39=$P$1),1,0)))</f>
        <v/>
      </c>
      <c r="R37" s="381" t="str">
        <f>IF($A37&gt;='Regular Symbol'!G$16,"",IF(E37=0,"",IF(OR(E37=$O$1,E37=$P$1,E38=$O$1,E38=$P$1,E39=$O$1,E39=$P$1),1,0)))</f>
        <v/>
      </c>
      <c r="S37" s="381" t="str">
        <f>IF($A37&gt;='Regular Symbol'!H$16,"",IF(F37=0,"",IF(OR(F37=$O$1,F37=$P$1,F38=$O$1,F38=$P$1,F39=$O$1,F39=$P$1),1,0)))</f>
        <v/>
      </c>
    </row>
    <row r="38" spans="1:19">
      <c r="A38" s="382">
        <f>IF('[1]Regular Symbol'!L37="","",'[1]Regular Symbol'!L37)</f>
        <v>34</v>
      </c>
      <c r="B38" s="190" t="str">
        <f>IF('Regular Symbol'!M37="",
IF($A38-'Regular Symbol'!D$16&gt;='243way_RegularＸ_W(1)'!B$2-1,"",VLOOKUP($A38-'Regular Symbol'!D$16,'Regular Symbol'!$L$3:$Q$99,'243way_RegularＸ_W(1)'!B$3+1,FALSE)),
'Regular Symbol'!M37)</f>
        <v/>
      </c>
      <c r="C38" s="190" t="str">
        <f>IF('Regular Symbol'!N37="",
IF($A38-'Regular Symbol'!E$16&gt;='243way_RegularＸ_W(1)'!C$2-1,"",VLOOKUP($A38-'Regular Symbol'!E$16,'Regular Symbol'!$L$3:$Q$99,'243way_RegularＸ_W(1)'!C$3+1,FALSE)),
'Regular Symbol'!N37)</f>
        <v/>
      </c>
      <c r="D38" s="190" t="str">
        <f>IF('Regular Symbol'!O37="",
IF($A38-'Regular Symbol'!F$16&gt;='243way_RegularＸ_W(1)'!D$2-1,"",VLOOKUP($A38-'Regular Symbol'!F$16,'Regular Symbol'!$L$3:$Q$99,'243way_RegularＸ_W(1)'!D$3+1,FALSE)),
'Regular Symbol'!O37)</f>
        <v/>
      </c>
      <c r="E38" s="190" t="str">
        <f>IF('Regular Symbol'!P37="",
IF($A38-'Regular Symbol'!G$16&gt;='243way_RegularＸ_W(1)'!E$2-1,"",VLOOKUP($A38-'Regular Symbol'!G$16,'Regular Symbol'!$L$3:$Q$99,'243way_RegularＸ_W(1)'!E$3+1,FALSE)),
'Regular Symbol'!P37)</f>
        <v/>
      </c>
      <c r="F38" s="190" t="str">
        <f>IF('Regular Symbol'!Q37="",
IF($A38-'Regular Symbol'!H$16&gt;='243way_RegularＸ_W(1)'!F$2-1,"",VLOOKUP($A38-'Regular Symbol'!H$16,'Regular Symbol'!$L$3:$Q$99,'243way_RegularＸ_W(1)'!F$3+1,FALSE)),
'Regular Symbol'!Q37)</f>
        <v/>
      </c>
      <c r="O38" s="381" t="str">
        <f>IF($A38&gt;='Regular Symbol'!D$16,"",IF(B38=0,"",IF(OR(B38=$O$1,B38=$P$1,B39=$O$1,B39=$P$1,B40=$O$1,B40=$P$1),1,0)))</f>
        <v/>
      </c>
      <c r="P38" s="381" t="str">
        <f>IF($A38&gt;='Regular Symbol'!E$16,"",IF(C38=0,"",IF(OR(C38=$O$1,C38=$P$1,C39=$O$1,C39=$P$1,C40=$O$1,C40=$P$1),1,0)))</f>
        <v/>
      </c>
      <c r="Q38" s="381" t="str">
        <f>IF($A38&gt;='Regular Symbol'!F$16,"",IF(D38=0,"",IF(OR(D38=$O$1,D38=$P$1,D39=$O$1,D39=$P$1,D40=$O$1,D40=$P$1),1,0)))</f>
        <v/>
      </c>
      <c r="R38" s="381" t="str">
        <f>IF($A38&gt;='Regular Symbol'!G$16,"",IF(E38=0,"",IF(OR(E38=$O$1,E38=$P$1,E39=$O$1,E39=$P$1,E40=$O$1,E40=$P$1),1,0)))</f>
        <v/>
      </c>
      <c r="S38" s="381" t="str">
        <f>IF($A38&gt;='Regular Symbol'!H$16,"",IF(F38=0,"",IF(OR(F38=$O$1,F38=$P$1,F39=$O$1,F39=$P$1,F40=$O$1,F40=$P$1),1,0)))</f>
        <v/>
      </c>
    </row>
    <row r="39" spans="1:19">
      <c r="A39" s="382">
        <f>IF('[1]Regular Symbol'!L38="","",'[1]Regular Symbol'!L38)</f>
        <v>35</v>
      </c>
      <c r="B39" s="190" t="str">
        <f>IF('Regular Symbol'!M38="",
IF($A39-'Regular Symbol'!D$16&gt;='243way_RegularＸ_W(1)'!B$2-1,"",VLOOKUP($A39-'Regular Symbol'!D$16,'Regular Symbol'!$L$3:$Q$99,'243way_RegularＸ_W(1)'!B$3+1,FALSE)),
'Regular Symbol'!M38)</f>
        <v/>
      </c>
      <c r="C39" s="190" t="str">
        <f>IF('Regular Symbol'!N38="",
IF($A39-'Regular Symbol'!E$16&gt;='243way_RegularＸ_W(1)'!C$2-1,"",VLOOKUP($A39-'Regular Symbol'!E$16,'Regular Symbol'!$L$3:$Q$99,'243way_RegularＸ_W(1)'!C$3+1,FALSE)),
'Regular Symbol'!N38)</f>
        <v/>
      </c>
      <c r="D39" s="190" t="str">
        <f>IF('Regular Symbol'!O38="",
IF($A39-'Regular Symbol'!F$16&gt;='243way_RegularＸ_W(1)'!D$2-1,"",VLOOKUP($A39-'Regular Symbol'!F$16,'Regular Symbol'!$L$3:$Q$99,'243way_RegularＸ_W(1)'!D$3+1,FALSE)),
'Regular Symbol'!O38)</f>
        <v/>
      </c>
      <c r="E39" s="190" t="str">
        <f>IF('Regular Symbol'!P38="",
IF($A39-'Regular Symbol'!G$16&gt;='243way_RegularＸ_W(1)'!E$2-1,"",VLOOKUP($A39-'Regular Symbol'!G$16,'Regular Symbol'!$L$3:$Q$99,'243way_RegularＸ_W(1)'!E$3+1,FALSE)),
'Regular Symbol'!P38)</f>
        <v/>
      </c>
      <c r="F39" s="190" t="str">
        <f>IF('Regular Symbol'!Q38="",
IF($A39-'Regular Symbol'!H$16&gt;='243way_RegularＸ_W(1)'!F$2-1,"",VLOOKUP($A39-'Regular Symbol'!H$16,'Regular Symbol'!$L$3:$Q$99,'243way_RegularＸ_W(1)'!F$3+1,FALSE)),
'Regular Symbol'!Q38)</f>
        <v/>
      </c>
      <c r="O39" s="381" t="str">
        <f>IF($A39&gt;='Regular Symbol'!D$16,"",IF(B39=0,"",IF(OR(B39=$O$1,B39=$P$1,B40=$O$1,B40=$P$1,B41=$O$1,B41=$P$1),1,0)))</f>
        <v/>
      </c>
      <c r="P39" s="381" t="str">
        <f>IF($A39&gt;='Regular Symbol'!E$16,"",IF(C39=0,"",IF(OR(C39=$O$1,C39=$P$1,C40=$O$1,C40=$P$1,C41=$O$1,C41=$P$1),1,0)))</f>
        <v/>
      </c>
      <c r="Q39" s="381" t="str">
        <f>IF($A39&gt;='Regular Symbol'!F$16,"",IF(D39=0,"",IF(OR(D39=$O$1,D39=$P$1,D40=$O$1,D40=$P$1,D41=$O$1,D41=$P$1),1,0)))</f>
        <v/>
      </c>
      <c r="R39" s="381" t="str">
        <f>IF($A39&gt;='Regular Symbol'!G$16,"",IF(E39=0,"",IF(OR(E39=$O$1,E39=$P$1,E40=$O$1,E40=$P$1,E41=$O$1,E41=$P$1),1,0)))</f>
        <v/>
      </c>
      <c r="S39" s="381" t="str">
        <f>IF($A39&gt;='Regular Symbol'!H$16,"",IF(F39=0,"",IF(OR(F39=$O$1,F39=$P$1,F40=$O$1,F40=$P$1,F41=$O$1,F41=$P$1),1,0)))</f>
        <v/>
      </c>
    </row>
    <row r="40" spans="1:19">
      <c r="A40" s="382">
        <f>IF('[1]Regular Symbol'!L39="","",'[1]Regular Symbol'!L39)</f>
        <v>36</v>
      </c>
      <c r="B40" s="190" t="str">
        <f>IF('Regular Symbol'!M39="",
IF($A40-'Regular Symbol'!D$16&gt;='243way_RegularＸ_W(1)'!B$2-1,"",VLOOKUP($A40-'Regular Symbol'!D$16,'Regular Symbol'!$L$3:$Q$99,'243way_RegularＸ_W(1)'!B$3+1,FALSE)),
'Regular Symbol'!M39)</f>
        <v/>
      </c>
      <c r="C40" s="190" t="str">
        <f>IF('Regular Symbol'!N39="",
IF($A40-'Regular Symbol'!E$16&gt;='243way_RegularＸ_W(1)'!C$2-1,"",VLOOKUP($A40-'Regular Symbol'!E$16,'Regular Symbol'!$L$3:$Q$99,'243way_RegularＸ_W(1)'!C$3+1,FALSE)),
'Regular Symbol'!N39)</f>
        <v/>
      </c>
      <c r="D40" s="190" t="str">
        <f>IF('Regular Symbol'!O39="",
IF($A40-'Regular Symbol'!F$16&gt;='243way_RegularＸ_W(1)'!D$2-1,"",VLOOKUP($A40-'Regular Symbol'!F$16,'Regular Symbol'!$L$3:$Q$99,'243way_RegularＸ_W(1)'!D$3+1,FALSE)),
'Regular Symbol'!O39)</f>
        <v/>
      </c>
      <c r="E40" s="190" t="str">
        <f>IF('Regular Symbol'!P39="",
IF($A40-'Regular Symbol'!G$16&gt;='243way_RegularＸ_W(1)'!E$2-1,"",VLOOKUP($A40-'Regular Symbol'!G$16,'Regular Symbol'!$L$3:$Q$99,'243way_RegularＸ_W(1)'!E$3+1,FALSE)),
'Regular Symbol'!P39)</f>
        <v/>
      </c>
      <c r="F40" s="190" t="str">
        <f>IF('Regular Symbol'!Q39="",
IF($A40-'Regular Symbol'!H$16&gt;='243way_RegularＸ_W(1)'!F$2-1,"",VLOOKUP($A40-'Regular Symbol'!H$16,'Regular Symbol'!$L$3:$Q$99,'243way_RegularＸ_W(1)'!F$3+1,FALSE)),
'Regular Symbol'!Q39)</f>
        <v/>
      </c>
      <c r="O40" s="381" t="str">
        <f>IF($A40&gt;='Regular Symbol'!D$16,"",IF(B40=0,"",IF(OR(B40=$O$1,B40=$P$1,B41=$O$1,B41=$P$1,B42=$O$1,B42=$P$1),1,0)))</f>
        <v/>
      </c>
      <c r="P40" s="381" t="str">
        <f>IF($A40&gt;='Regular Symbol'!E$16,"",IF(C40=0,"",IF(OR(C40=$O$1,C40=$P$1,C41=$O$1,C41=$P$1,C42=$O$1,C42=$P$1),1,0)))</f>
        <v/>
      </c>
      <c r="Q40" s="381" t="str">
        <f>IF($A40&gt;='Regular Symbol'!F$16,"",IF(D40=0,"",IF(OR(D40=$O$1,D40=$P$1,D41=$O$1,D41=$P$1,D42=$O$1,D42=$P$1),1,0)))</f>
        <v/>
      </c>
      <c r="R40" s="381" t="str">
        <f>IF($A40&gt;='Regular Symbol'!G$16,"",IF(E40=0,"",IF(OR(E40=$O$1,E40=$P$1,E41=$O$1,E41=$P$1,E42=$O$1,E42=$P$1),1,0)))</f>
        <v/>
      </c>
      <c r="S40" s="381" t="str">
        <f>IF($A40&gt;='Regular Symbol'!H$16,"",IF(F40=0,"",IF(OR(F40=$O$1,F40=$P$1,F41=$O$1,F41=$P$1,F42=$O$1,F42=$P$1),1,0)))</f>
        <v/>
      </c>
    </row>
    <row r="41" spans="1:19">
      <c r="A41" s="382">
        <f>IF('[1]Regular Symbol'!L40="","",'[1]Regular Symbol'!L40)</f>
        <v>37</v>
      </c>
      <c r="B41" s="190" t="str">
        <f>IF('Regular Symbol'!M40="",
IF($A41-'Regular Symbol'!D$16&gt;='243way_RegularＸ_W(1)'!B$2-1,"",VLOOKUP($A41-'Regular Symbol'!D$16,'Regular Symbol'!$L$3:$Q$99,'243way_RegularＸ_W(1)'!B$3+1,FALSE)),
'Regular Symbol'!M40)</f>
        <v/>
      </c>
      <c r="C41" s="190" t="str">
        <f>IF('Regular Symbol'!N40="",
IF($A41-'Regular Symbol'!E$16&gt;='243way_RegularＸ_W(1)'!C$2-1,"",VLOOKUP($A41-'Regular Symbol'!E$16,'Regular Symbol'!$L$3:$Q$99,'243way_RegularＸ_W(1)'!C$3+1,FALSE)),
'Regular Symbol'!N40)</f>
        <v/>
      </c>
      <c r="D41" s="190" t="str">
        <f>IF('Regular Symbol'!O40="",
IF($A41-'Regular Symbol'!F$16&gt;='243way_RegularＸ_W(1)'!D$2-1,"",VLOOKUP($A41-'Regular Symbol'!F$16,'Regular Symbol'!$L$3:$Q$99,'243way_RegularＸ_W(1)'!D$3+1,FALSE)),
'Regular Symbol'!O40)</f>
        <v/>
      </c>
      <c r="E41" s="190" t="str">
        <f>IF('Regular Symbol'!P40="",
IF($A41-'Regular Symbol'!G$16&gt;='243way_RegularＸ_W(1)'!E$2-1,"",VLOOKUP($A41-'Regular Symbol'!G$16,'Regular Symbol'!$L$3:$Q$99,'243way_RegularＸ_W(1)'!E$3+1,FALSE)),
'Regular Symbol'!P40)</f>
        <v/>
      </c>
      <c r="F41" s="190" t="str">
        <f>IF('Regular Symbol'!Q40="",
IF($A41-'Regular Symbol'!H$16&gt;='243way_RegularＸ_W(1)'!F$2-1,"",VLOOKUP($A41-'Regular Symbol'!H$16,'Regular Symbol'!$L$3:$Q$99,'243way_RegularＸ_W(1)'!F$3+1,FALSE)),
'Regular Symbol'!Q40)</f>
        <v/>
      </c>
      <c r="O41" s="381" t="str">
        <f>IF($A41&gt;='Regular Symbol'!D$16,"",IF(B41=0,"",IF(OR(B41=$O$1,B41=$P$1,B42=$O$1,B42=$P$1,B43=$O$1,B43=$P$1),1,0)))</f>
        <v/>
      </c>
      <c r="P41" s="381" t="str">
        <f>IF($A41&gt;='Regular Symbol'!E$16,"",IF(C41=0,"",IF(OR(C41=$O$1,C41=$P$1,C42=$O$1,C42=$P$1,C43=$O$1,C43=$P$1),1,0)))</f>
        <v/>
      </c>
      <c r="Q41" s="381" t="str">
        <f>IF($A41&gt;='Regular Symbol'!F$16,"",IF(D41=0,"",IF(OR(D41=$O$1,D41=$P$1,D42=$O$1,D42=$P$1,D43=$O$1,D43=$P$1),1,0)))</f>
        <v/>
      </c>
      <c r="R41" s="381" t="str">
        <f>IF($A41&gt;='Regular Symbol'!G$16,"",IF(E41=0,"",IF(OR(E41=$O$1,E41=$P$1,E42=$O$1,E42=$P$1,E43=$O$1,E43=$P$1),1,0)))</f>
        <v/>
      </c>
      <c r="S41" s="381" t="str">
        <f>IF($A41&gt;='Regular Symbol'!H$16,"",IF(F41=0,"",IF(OR(F41=$O$1,F41=$P$1,F42=$O$1,F42=$P$1,F43=$O$1,F43=$P$1),1,0)))</f>
        <v/>
      </c>
    </row>
    <row r="42" spans="1:19">
      <c r="A42" s="382">
        <f>IF('[1]Regular Symbol'!L41="","",'[1]Regular Symbol'!L41)</f>
        <v>38</v>
      </c>
      <c r="B42" s="190" t="str">
        <f>IF('Regular Symbol'!M41="",
IF($A42-'Regular Symbol'!D$16&gt;='243way_RegularＸ_W(1)'!B$2-1,"",VLOOKUP($A42-'Regular Symbol'!D$16,'Regular Symbol'!$L$3:$Q$99,'243way_RegularＸ_W(1)'!B$3+1,FALSE)),
'Regular Symbol'!M41)</f>
        <v/>
      </c>
      <c r="C42" s="190" t="str">
        <f>IF('Regular Symbol'!N41="",
IF($A42-'Regular Symbol'!E$16&gt;='243way_RegularＸ_W(1)'!C$2-1,"",VLOOKUP($A42-'Regular Symbol'!E$16,'Regular Symbol'!$L$3:$Q$99,'243way_RegularＸ_W(1)'!C$3+1,FALSE)),
'Regular Symbol'!N41)</f>
        <v/>
      </c>
      <c r="D42" s="190" t="str">
        <f>IF('Regular Symbol'!O41="",
IF($A42-'Regular Symbol'!F$16&gt;='243way_RegularＸ_W(1)'!D$2-1,"",VLOOKUP($A42-'Regular Symbol'!F$16,'Regular Symbol'!$L$3:$Q$99,'243way_RegularＸ_W(1)'!D$3+1,FALSE)),
'Regular Symbol'!O41)</f>
        <v/>
      </c>
      <c r="E42" s="190" t="str">
        <f>IF('Regular Symbol'!P41="",
IF($A42-'Regular Symbol'!G$16&gt;='243way_RegularＸ_W(1)'!E$2-1,"",VLOOKUP($A42-'Regular Symbol'!G$16,'Regular Symbol'!$L$3:$Q$99,'243way_RegularＸ_W(1)'!E$3+1,FALSE)),
'Regular Symbol'!P41)</f>
        <v/>
      </c>
      <c r="F42" s="190" t="str">
        <f>IF('Regular Symbol'!Q41="",
IF($A42-'Regular Symbol'!H$16&gt;='243way_RegularＸ_W(1)'!F$2-1,"",VLOOKUP($A42-'Regular Symbol'!H$16,'Regular Symbol'!$L$3:$Q$99,'243way_RegularＸ_W(1)'!F$3+1,FALSE)),
'Regular Symbol'!Q41)</f>
        <v/>
      </c>
      <c r="O42" s="381" t="str">
        <f>IF($A42&gt;='Regular Symbol'!D$16,"",IF(B42=0,"",IF(OR(B42=$O$1,B42=$P$1,B43=$O$1,B43=$P$1,B44=$O$1,B44=$P$1),1,0)))</f>
        <v/>
      </c>
      <c r="P42" s="381" t="str">
        <f>IF($A42&gt;='Regular Symbol'!E$16,"",IF(C42=0,"",IF(OR(C42=$O$1,C42=$P$1,C43=$O$1,C43=$P$1,C44=$O$1,C44=$P$1),1,0)))</f>
        <v/>
      </c>
      <c r="Q42" s="381" t="str">
        <f>IF($A42&gt;='Regular Symbol'!F$16,"",IF(D42=0,"",IF(OR(D42=$O$1,D42=$P$1,D43=$O$1,D43=$P$1,D44=$O$1,D44=$P$1),1,0)))</f>
        <v/>
      </c>
      <c r="R42" s="381" t="str">
        <f>IF($A42&gt;='Regular Symbol'!G$16,"",IF(E42=0,"",IF(OR(E42=$O$1,E42=$P$1,E43=$O$1,E43=$P$1,E44=$O$1,E44=$P$1),1,0)))</f>
        <v/>
      </c>
      <c r="S42" s="381" t="str">
        <f>IF($A42&gt;='Regular Symbol'!H$16,"",IF(F42=0,"",IF(OR(F42=$O$1,F42=$P$1,F43=$O$1,F43=$P$1,F44=$O$1,F44=$P$1),1,0)))</f>
        <v/>
      </c>
    </row>
    <row r="43" spans="1:19">
      <c r="A43" s="382">
        <f>IF('[1]Regular Symbol'!L42="","",'[1]Regular Symbol'!L42)</f>
        <v>39</v>
      </c>
      <c r="B43" s="190" t="str">
        <f>IF('Regular Symbol'!M42="",
IF($A43-'Regular Symbol'!D$16&gt;='243way_RegularＸ_W(1)'!B$2-1,"",VLOOKUP($A43-'Regular Symbol'!D$16,'Regular Symbol'!$L$3:$Q$99,'243way_RegularＸ_W(1)'!B$3+1,FALSE)),
'Regular Symbol'!M42)</f>
        <v/>
      </c>
      <c r="C43" s="190" t="str">
        <f>IF('Regular Symbol'!N42="",
IF($A43-'Regular Symbol'!E$16&gt;='243way_RegularＸ_W(1)'!C$2-1,"",VLOOKUP($A43-'Regular Symbol'!E$16,'Regular Symbol'!$L$3:$Q$99,'243way_RegularＸ_W(1)'!C$3+1,FALSE)),
'Regular Symbol'!N42)</f>
        <v/>
      </c>
      <c r="D43" s="190" t="str">
        <f>IF('Regular Symbol'!O42="",
IF($A43-'Regular Symbol'!F$16&gt;='243way_RegularＸ_W(1)'!D$2-1,"",VLOOKUP($A43-'Regular Symbol'!F$16,'Regular Symbol'!$L$3:$Q$99,'243way_RegularＸ_W(1)'!D$3+1,FALSE)),
'Regular Symbol'!O42)</f>
        <v/>
      </c>
      <c r="E43" s="190" t="str">
        <f>IF('Regular Symbol'!P42="",
IF($A43-'Regular Symbol'!G$16&gt;='243way_RegularＸ_W(1)'!E$2-1,"",VLOOKUP($A43-'Regular Symbol'!G$16,'Regular Symbol'!$L$3:$Q$99,'243way_RegularＸ_W(1)'!E$3+1,FALSE)),
'Regular Symbol'!P42)</f>
        <v/>
      </c>
      <c r="F43" s="190" t="str">
        <f>IF('Regular Symbol'!Q42="",
IF($A43-'Regular Symbol'!H$16&gt;='243way_RegularＸ_W(1)'!F$2-1,"",VLOOKUP($A43-'Regular Symbol'!H$16,'Regular Symbol'!$L$3:$Q$99,'243way_RegularＸ_W(1)'!F$3+1,FALSE)),
'Regular Symbol'!Q42)</f>
        <v/>
      </c>
      <c r="O43" s="381" t="str">
        <f>IF($A43&gt;='Regular Symbol'!D$16,"",IF(B43=0,"",IF(OR(B43=$O$1,B43=$P$1,B44=$O$1,B44=$P$1,B45=$O$1,B45=$P$1),1,0)))</f>
        <v/>
      </c>
      <c r="P43" s="381" t="str">
        <f>IF($A43&gt;='Regular Symbol'!E$16,"",IF(C43=0,"",IF(OR(C43=$O$1,C43=$P$1,C44=$O$1,C44=$P$1,C45=$O$1,C45=$P$1),1,0)))</f>
        <v/>
      </c>
      <c r="Q43" s="381" t="str">
        <f>IF($A43&gt;='Regular Symbol'!F$16,"",IF(D43=0,"",IF(OR(D43=$O$1,D43=$P$1,D44=$O$1,D44=$P$1,D45=$O$1,D45=$P$1),1,0)))</f>
        <v/>
      </c>
      <c r="R43" s="381" t="str">
        <f>IF($A43&gt;='Regular Symbol'!G$16,"",IF(E43=0,"",IF(OR(E43=$O$1,E43=$P$1,E44=$O$1,E44=$P$1,E45=$O$1,E45=$P$1),1,0)))</f>
        <v/>
      </c>
      <c r="S43" s="381" t="str">
        <f>IF($A43&gt;='Regular Symbol'!H$16,"",IF(F43=0,"",IF(OR(F43=$O$1,F43=$P$1,F44=$O$1,F44=$P$1,F45=$O$1,F45=$P$1),1,0)))</f>
        <v/>
      </c>
    </row>
    <row r="44" spans="1:19">
      <c r="A44" s="382">
        <f>IF('[1]Regular Symbol'!L43="","",'[1]Regular Symbol'!L43)</f>
        <v>40</v>
      </c>
      <c r="B44" s="190" t="str">
        <f>IF('Regular Symbol'!M43="",
IF($A44-'Regular Symbol'!D$16&gt;='243way_RegularＸ_W(1)'!B$2-1,"",VLOOKUP($A44-'Regular Symbol'!D$16,'Regular Symbol'!$L$3:$Q$99,'243way_RegularＸ_W(1)'!B$3+1,FALSE)),
'Regular Symbol'!M43)</f>
        <v/>
      </c>
      <c r="C44" s="190" t="str">
        <f>IF('Regular Symbol'!N43="",
IF($A44-'Regular Symbol'!E$16&gt;='243way_RegularＸ_W(1)'!C$2-1,"",VLOOKUP($A44-'Regular Symbol'!E$16,'Regular Symbol'!$L$3:$Q$99,'243way_RegularＸ_W(1)'!C$3+1,FALSE)),
'Regular Symbol'!N43)</f>
        <v/>
      </c>
      <c r="D44" s="190" t="str">
        <f>IF('Regular Symbol'!O43="",
IF($A44-'Regular Symbol'!F$16&gt;='243way_RegularＸ_W(1)'!D$2-1,"",VLOOKUP($A44-'Regular Symbol'!F$16,'Regular Symbol'!$L$3:$Q$99,'243way_RegularＸ_W(1)'!D$3+1,FALSE)),
'Regular Symbol'!O43)</f>
        <v/>
      </c>
      <c r="E44" s="190" t="str">
        <f>IF('Regular Symbol'!P43="",
IF($A44-'Regular Symbol'!G$16&gt;='243way_RegularＸ_W(1)'!E$2-1,"",VLOOKUP($A44-'Regular Symbol'!G$16,'Regular Symbol'!$L$3:$Q$99,'243way_RegularＸ_W(1)'!E$3+1,FALSE)),
'Regular Symbol'!P43)</f>
        <v/>
      </c>
      <c r="F44" s="190" t="str">
        <f>IF('Regular Symbol'!Q43="",
IF($A44-'Regular Symbol'!H$16&gt;='243way_RegularＸ_W(1)'!F$2-1,"",VLOOKUP($A44-'Regular Symbol'!H$16,'Regular Symbol'!$L$3:$Q$99,'243way_RegularＸ_W(1)'!F$3+1,FALSE)),
'Regular Symbol'!Q43)</f>
        <v/>
      </c>
      <c r="O44" s="381" t="str">
        <f>IF($A44&gt;='Regular Symbol'!D$16,"",IF(B44=0,"",IF(OR(B44=$O$1,B44=$P$1,B45=$O$1,B45=$P$1,B46=$O$1,B46=$P$1),1,0)))</f>
        <v/>
      </c>
      <c r="P44" s="381" t="str">
        <f>IF($A44&gt;='Regular Symbol'!E$16,"",IF(C44=0,"",IF(OR(C44=$O$1,C44=$P$1,C45=$O$1,C45=$P$1,C46=$O$1,C46=$P$1),1,0)))</f>
        <v/>
      </c>
      <c r="Q44" s="381" t="str">
        <f>IF($A44&gt;='Regular Symbol'!F$16,"",IF(D44=0,"",IF(OR(D44=$O$1,D44=$P$1,D45=$O$1,D45=$P$1,D46=$O$1,D46=$P$1),1,0)))</f>
        <v/>
      </c>
      <c r="R44" s="381" t="str">
        <f>IF($A44&gt;='Regular Symbol'!G$16,"",IF(E44=0,"",IF(OR(E44=$O$1,E44=$P$1,E45=$O$1,E45=$P$1,E46=$O$1,E46=$P$1),1,0)))</f>
        <v/>
      </c>
      <c r="S44" s="381" t="str">
        <f>IF($A44&gt;='Regular Symbol'!H$16,"",IF(F44=0,"",IF(OR(F44=$O$1,F44=$P$1,F45=$O$1,F45=$P$1,F46=$O$1,F46=$P$1),1,0)))</f>
        <v/>
      </c>
    </row>
    <row r="45" spans="1:19">
      <c r="A45" s="382">
        <f>IF('[1]Regular Symbol'!L44="","",'[1]Regular Symbol'!L44)</f>
        <v>41</v>
      </c>
      <c r="B45" s="190" t="str">
        <f>IF('Regular Symbol'!M44="",
IF($A45-'Regular Symbol'!D$16&gt;='243way_RegularＸ_W(1)'!B$2-1,"",VLOOKUP($A45-'Regular Symbol'!D$16,'Regular Symbol'!$L$3:$Q$99,'243way_RegularＸ_W(1)'!B$3+1,FALSE)),
'Regular Symbol'!M44)</f>
        <v/>
      </c>
      <c r="C45" s="190" t="str">
        <f>IF('Regular Symbol'!N44="",
IF($A45-'Regular Symbol'!E$16&gt;='243way_RegularＸ_W(1)'!C$2-1,"",VLOOKUP($A45-'Regular Symbol'!E$16,'Regular Symbol'!$L$3:$Q$99,'243way_RegularＸ_W(1)'!C$3+1,FALSE)),
'Regular Symbol'!N44)</f>
        <v/>
      </c>
      <c r="D45" s="190" t="str">
        <f>IF('Regular Symbol'!O44="",
IF($A45-'Regular Symbol'!F$16&gt;='243way_RegularＸ_W(1)'!D$2-1,"",VLOOKUP($A45-'Regular Symbol'!F$16,'Regular Symbol'!$L$3:$Q$99,'243way_RegularＸ_W(1)'!D$3+1,FALSE)),
'Regular Symbol'!O44)</f>
        <v/>
      </c>
      <c r="E45" s="190" t="str">
        <f>IF('Regular Symbol'!P44="",
IF($A45-'Regular Symbol'!G$16&gt;='243way_RegularＸ_W(1)'!E$2-1,"",VLOOKUP($A45-'Regular Symbol'!G$16,'Regular Symbol'!$L$3:$Q$99,'243way_RegularＸ_W(1)'!E$3+1,FALSE)),
'Regular Symbol'!P44)</f>
        <v/>
      </c>
      <c r="F45" s="190" t="str">
        <f>IF('Regular Symbol'!Q44="",
IF($A45-'Regular Symbol'!H$16&gt;='243way_RegularＸ_W(1)'!F$2-1,"",VLOOKUP($A45-'Regular Symbol'!H$16,'Regular Symbol'!$L$3:$Q$99,'243way_RegularＸ_W(1)'!F$3+1,FALSE)),
'Regular Symbol'!Q44)</f>
        <v/>
      </c>
      <c r="O45" s="381" t="str">
        <f>IF($A45&gt;='Regular Symbol'!D$16,"",IF(B45=0,"",IF(OR(B45=$O$1,B45=$P$1,B46=$O$1,B46=$P$1,B47=$O$1,B47=$P$1),1,0)))</f>
        <v/>
      </c>
      <c r="P45" s="381" t="str">
        <f>IF($A45&gt;='Regular Symbol'!E$16,"",IF(C45=0,"",IF(OR(C45=$O$1,C45=$P$1,C46=$O$1,C46=$P$1,C47=$O$1,C47=$P$1),1,0)))</f>
        <v/>
      </c>
      <c r="Q45" s="381" t="str">
        <f>IF($A45&gt;='Regular Symbol'!F$16,"",IF(D45=0,"",IF(OR(D45=$O$1,D45=$P$1,D46=$O$1,D46=$P$1,D47=$O$1,D47=$P$1),1,0)))</f>
        <v/>
      </c>
      <c r="R45" s="381" t="str">
        <f>IF($A45&gt;='Regular Symbol'!G$16,"",IF(E45=0,"",IF(OR(E45=$O$1,E45=$P$1,E46=$O$1,E46=$P$1,E47=$O$1,E47=$P$1),1,0)))</f>
        <v/>
      </c>
      <c r="S45" s="381" t="str">
        <f>IF($A45&gt;='Regular Symbol'!H$16,"",IF(F45=0,"",IF(OR(F45=$O$1,F45=$P$1,F46=$O$1,F46=$P$1,F47=$O$1,F47=$P$1),1,0)))</f>
        <v/>
      </c>
    </row>
    <row r="46" spans="1:19">
      <c r="A46" s="382">
        <f>IF('[1]Regular Symbol'!L45="","",'[1]Regular Symbol'!L45)</f>
        <v>42</v>
      </c>
      <c r="B46" s="190" t="str">
        <f>IF('Regular Symbol'!M45="",
IF($A46-'Regular Symbol'!D$16&gt;='243way_RegularＸ_W(1)'!B$2-1,"",VLOOKUP($A46-'Regular Symbol'!D$16,'Regular Symbol'!$L$3:$Q$99,'243way_RegularＸ_W(1)'!B$3+1,FALSE)),
'Regular Symbol'!M45)</f>
        <v/>
      </c>
      <c r="C46" s="190" t="str">
        <f>IF('Regular Symbol'!N45="",
IF($A46-'Regular Symbol'!E$16&gt;='243way_RegularＸ_W(1)'!C$2-1,"",VLOOKUP($A46-'Regular Symbol'!E$16,'Regular Symbol'!$L$3:$Q$99,'243way_RegularＸ_W(1)'!C$3+1,FALSE)),
'Regular Symbol'!N45)</f>
        <v/>
      </c>
      <c r="D46" s="190" t="str">
        <f>IF('Regular Symbol'!O45="",
IF($A46-'Regular Symbol'!F$16&gt;='243way_RegularＸ_W(1)'!D$2-1,"",VLOOKUP($A46-'Regular Symbol'!F$16,'Regular Symbol'!$L$3:$Q$99,'243way_RegularＸ_W(1)'!D$3+1,FALSE)),
'Regular Symbol'!O45)</f>
        <v/>
      </c>
      <c r="E46" s="190" t="str">
        <f>IF('Regular Symbol'!P45="",
IF($A46-'Regular Symbol'!G$16&gt;='243way_RegularＸ_W(1)'!E$2-1,"",VLOOKUP($A46-'Regular Symbol'!G$16,'Regular Symbol'!$L$3:$Q$99,'243way_RegularＸ_W(1)'!E$3+1,FALSE)),
'Regular Symbol'!P45)</f>
        <v/>
      </c>
      <c r="F46" s="190" t="str">
        <f>IF('Regular Symbol'!Q45="",
IF($A46-'Regular Symbol'!H$16&gt;='243way_RegularＸ_W(1)'!F$2-1,"",VLOOKUP($A46-'Regular Symbol'!H$16,'Regular Symbol'!$L$3:$Q$99,'243way_RegularＸ_W(1)'!F$3+1,FALSE)),
'Regular Symbol'!Q45)</f>
        <v/>
      </c>
      <c r="O46" s="381" t="str">
        <f>IF($A46&gt;='Regular Symbol'!D$16,"",IF(B46=0,"",IF(OR(B46=$O$1,B46=$P$1,B47=$O$1,B47=$P$1,B48=$O$1,B48=$P$1),1,0)))</f>
        <v/>
      </c>
      <c r="P46" s="381" t="str">
        <f>IF($A46&gt;='Regular Symbol'!E$16,"",IF(C46=0,"",IF(OR(C46=$O$1,C46=$P$1,C47=$O$1,C47=$P$1,C48=$O$1,C48=$P$1),1,0)))</f>
        <v/>
      </c>
      <c r="Q46" s="381" t="str">
        <f>IF($A46&gt;='Regular Symbol'!F$16,"",IF(D46=0,"",IF(OR(D46=$O$1,D46=$P$1,D47=$O$1,D47=$P$1,D48=$O$1,D48=$P$1),1,0)))</f>
        <v/>
      </c>
      <c r="R46" s="381" t="str">
        <f>IF($A46&gt;='Regular Symbol'!G$16,"",IF(E46=0,"",IF(OR(E46=$O$1,E46=$P$1,E47=$O$1,E47=$P$1,E48=$O$1,E48=$P$1),1,0)))</f>
        <v/>
      </c>
      <c r="S46" s="381" t="str">
        <f>IF($A46&gt;='Regular Symbol'!H$16,"",IF(F46=0,"",IF(OR(F46=$O$1,F46=$P$1,F47=$O$1,F47=$P$1,F48=$O$1,F48=$P$1),1,0)))</f>
        <v/>
      </c>
    </row>
    <row r="47" spans="1:19">
      <c r="A47" s="382">
        <f>IF('[1]Regular Symbol'!L46="","",'[1]Regular Symbol'!L46)</f>
        <v>43</v>
      </c>
      <c r="B47" s="190" t="str">
        <f>IF('Regular Symbol'!M46="",
IF($A47-'Regular Symbol'!D$16&gt;='243way_RegularＸ_W(1)'!B$2-1,"",VLOOKUP($A47-'Regular Symbol'!D$16,'Regular Symbol'!$L$3:$Q$99,'243way_RegularＸ_W(1)'!B$3+1,FALSE)),
'Regular Symbol'!M46)</f>
        <v/>
      </c>
      <c r="C47" s="190" t="str">
        <f>IF('Regular Symbol'!N46="",
IF($A47-'Regular Symbol'!E$16&gt;='243way_RegularＸ_W(1)'!C$2-1,"",VLOOKUP($A47-'Regular Symbol'!E$16,'Regular Symbol'!$L$3:$Q$99,'243way_RegularＸ_W(1)'!C$3+1,FALSE)),
'Regular Symbol'!N46)</f>
        <v/>
      </c>
      <c r="D47" s="190" t="str">
        <f>IF('Regular Symbol'!O46="",
IF($A47-'Regular Symbol'!F$16&gt;='243way_RegularＸ_W(1)'!D$2-1,"",VLOOKUP($A47-'Regular Symbol'!F$16,'Regular Symbol'!$L$3:$Q$99,'243way_RegularＸ_W(1)'!D$3+1,FALSE)),
'Regular Symbol'!O46)</f>
        <v/>
      </c>
      <c r="E47" s="190" t="str">
        <f>IF('Regular Symbol'!P46="",
IF($A47-'Regular Symbol'!G$16&gt;='243way_RegularＸ_W(1)'!E$2-1,"",VLOOKUP($A47-'Regular Symbol'!G$16,'Regular Symbol'!$L$3:$Q$99,'243way_RegularＸ_W(1)'!E$3+1,FALSE)),
'Regular Symbol'!P46)</f>
        <v/>
      </c>
      <c r="F47" s="190" t="str">
        <f>IF('Regular Symbol'!Q46="",
IF($A47-'Regular Symbol'!H$16&gt;='243way_RegularＸ_W(1)'!F$2-1,"",VLOOKUP($A47-'Regular Symbol'!H$16,'Regular Symbol'!$L$3:$Q$99,'243way_RegularＸ_W(1)'!F$3+1,FALSE)),
'Regular Symbol'!Q46)</f>
        <v/>
      </c>
      <c r="O47" s="381" t="str">
        <f>IF($A47&gt;='Regular Symbol'!D$16,"",IF(B47=0,"",IF(OR(B47=$O$1,B47=$P$1,B48=$O$1,B48=$P$1,B49=$O$1,B49=$P$1),1,0)))</f>
        <v/>
      </c>
      <c r="P47" s="381" t="str">
        <f>IF($A47&gt;='Regular Symbol'!E$16,"",IF(C47=0,"",IF(OR(C47=$O$1,C47=$P$1,C48=$O$1,C48=$P$1,C49=$O$1,C49=$P$1),1,0)))</f>
        <v/>
      </c>
      <c r="Q47" s="381" t="str">
        <f>IF($A47&gt;='Regular Symbol'!F$16,"",IF(D47=0,"",IF(OR(D47=$O$1,D47=$P$1,D48=$O$1,D48=$P$1,D49=$O$1,D49=$P$1),1,0)))</f>
        <v/>
      </c>
      <c r="R47" s="381" t="str">
        <f>IF($A47&gt;='Regular Symbol'!G$16,"",IF(E47=0,"",IF(OR(E47=$O$1,E47=$P$1,E48=$O$1,E48=$P$1,E49=$O$1,E49=$P$1),1,0)))</f>
        <v/>
      </c>
      <c r="S47" s="381" t="str">
        <f>IF($A47&gt;='Regular Symbol'!H$16,"",IF(F47=0,"",IF(OR(F47=$O$1,F47=$P$1,F48=$O$1,F48=$P$1,F49=$O$1,F49=$P$1),1,0)))</f>
        <v/>
      </c>
    </row>
    <row r="48" spans="1:19">
      <c r="A48" s="382">
        <f>IF('[1]Regular Symbol'!L47="","",'[1]Regular Symbol'!L47)</f>
        <v>44</v>
      </c>
      <c r="B48" s="190" t="str">
        <f>IF('Regular Symbol'!M47="",
IF($A48-'Regular Symbol'!D$16&gt;='243way_RegularＸ_W(1)'!B$2-1,"",VLOOKUP($A48-'Regular Symbol'!D$16,'Regular Symbol'!$L$3:$Q$99,'243way_RegularＸ_W(1)'!B$3+1,FALSE)),
'Regular Symbol'!M47)</f>
        <v/>
      </c>
      <c r="C48" s="190" t="str">
        <f>IF('Regular Symbol'!N47="",
IF($A48-'Regular Symbol'!E$16&gt;='243way_RegularＸ_W(1)'!C$2-1,"",VLOOKUP($A48-'Regular Symbol'!E$16,'Regular Symbol'!$L$3:$Q$99,'243way_RegularＸ_W(1)'!C$3+1,FALSE)),
'Regular Symbol'!N47)</f>
        <v/>
      </c>
      <c r="D48" s="190" t="str">
        <f>IF('Regular Symbol'!O47="",
IF($A48-'Regular Symbol'!F$16&gt;='243way_RegularＸ_W(1)'!D$2-1,"",VLOOKUP($A48-'Regular Symbol'!F$16,'Regular Symbol'!$L$3:$Q$99,'243way_RegularＸ_W(1)'!D$3+1,FALSE)),
'Regular Symbol'!O47)</f>
        <v/>
      </c>
      <c r="E48" s="190" t="str">
        <f>IF('Regular Symbol'!P47="",
IF($A48-'Regular Symbol'!G$16&gt;='243way_RegularＸ_W(1)'!E$2-1,"",VLOOKUP($A48-'Regular Symbol'!G$16,'Regular Symbol'!$L$3:$Q$99,'243way_RegularＸ_W(1)'!E$3+1,FALSE)),
'Regular Symbol'!P47)</f>
        <v/>
      </c>
      <c r="F48" s="190" t="str">
        <f>IF('Regular Symbol'!Q47="",
IF($A48-'Regular Symbol'!H$16&gt;='243way_RegularＸ_W(1)'!F$2-1,"",VLOOKUP($A48-'Regular Symbol'!H$16,'Regular Symbol'!$L$3:$Q$99,'243way_RegularＸ_W(1)'!F$3+1,FALSE)),
'Regular Symbol'!Q47)</f>
        <v/>
      </c>
      <c r="O48" s="381" t="str">
        <f>IF($A48&gt;='Regular Symbol'!D$16,"",IF(B48=0,"",IF(OR(B48=$O$1,B48=$P$1,B49=$O$1,B49=$P$1,B50=$O$1,B50=$P$1),1,0)))</f>
        <v/>
      </c>
      <c r="P48" s="381" t="str">
        <f>IF($A48&gt;='Regular Symbol'!E$16,"",IF(C48=0,"",IF(OR(C48=$O$1,C48=$P$1,C49=$O$1,C49=$P$1,C50=$O$1,C50=$P$1),1,0)))</f>
        <v/>
      </c>
      <c r="Q48" s="381" t="str">
        <f>IF($A48&gt;='Regular Symbol'!F$16,"",IF(D48=0,"",IF(OR(D48=$O$1,D48=$P$1,D49=$O$1,D49=$P$1,D50=$O$1,D50=$P$1),1,0)))</f>
        <v/>
      </c>
      <c r="R48" s="381" t="str">
        <f>IF($A48&gt;='Regular Symbol'!G$16,"",IF(E48=0,"",IF(OR(E48=$O$1,E48=$P$1,E49=$O$1,E49=$P$1,E50=$O$1,E50=$P$1),1,0)))</f>
        <v/>
      </c>
      <c r="S48" s="381" t="str">
        <f>IF($A48&gt;='Regular Symbol'!H$16,"",IF(F48=0,"",IF(OR(F48=$O$1,F48=$P$1,F49=$O$1,F49=$P$1,F50=$O$1,F50=$P$1),1,0)))</f>
        <v/>
      </c>
    </row>
    <row r="49" spans="1:19">
      <c r="A49" s="382">
        <f>IF('[1]Regular Symbol'!L48="","",'[1]Regular Symbol'!L48)</f>
        <v>45</v>
      </c>
      <c r="B49" s="190" t="str">
        <f>IF('Regular Symbol'!M48="",
IF($A49-'Regular Symbol'!D$16&gt;='243way_RegularＸ_W(1)'!B$2-1,"",VLOOKUP($A49-'Regular Symbol'!D$16,'Regular Symbol'!$L$3:$Q$99,'243way_RegularＸ_W(1)'!B$3+1,FALSE)),
'Regular Symbol'!M48)</f>
        <v/>
      </c>
      <c r="C49" s="190" t="str">
        <f>IF('Regular Symbol'!N48="",
IF($A49-'Regular Symbol'!E$16&gt;='243way_RegularＸ_W(1)'!C$2-1,"",VLOOKUP($A49-'Regular Symbol'!E$16,'Regular Symbol'!$L$3:$Q$99,'243way_RegularＸ_W(1)'!C$3+1,FALSE)),
'Regular Symbol'!N48)</f>
        <v/>
      </c>
      <c r="D49" s="190" t="str">
        <f>IF('Regular Symbol'!O48="",
IF($A49-'Regular Symbol'!F$16&gt;='243way_RegularＸ_W(1)'!D$2-1,"",VLOOKUP($A49-'Regular Symbol'!F$16,'Regular Symbol'!$L$3:$Q$99,'243way_RegularＸ_W(1)'!D$3+1,FALSE)),
'Regular Symbol'!O48)</f>
        <v/>
      </c>
      <c r="E49" s="190" t="str">
        <f>IF('Regular Symbol'!P48="",
IF($A49-'Regular Symbol'!G$16&gt;='243way_RegularＸ_W(1)'!E$2-1,"",VLOOKUP($A49-'Regular Symbol'!G$16,'Regular Symbol'!$L$3:$Q$99,'243way_RegularＸ_W(1)'!E$3+1,FALSE)),
'Regular Symbol'!P48)</f>
        <v/>
      </c>
      <c r="F49" s="190" t="str">
        <f>IF('Regular Symbol'!Q48="",
IF($A49-'Regular Symbol'!H$16&gt;='243way_RegularＸ_W(1)'!F$2-1,"",VLOOKUP($A49-'Regular Symbol'!H$16,'Regular Symbol'!$L$3:$Q$99,'243way_RegularＸ_W(1)'!F$3+1,FALSE)),
'Regular Symbol'!Q48)</f>
        <v/>
      </c>
      <c r="O49" s="381" t="str">
        <f>IF($A49&gt;='Regular Symbol'!D$16,"",IF(B49=0,"",IF(OR(B49=$O$1,B49=$P$1,B50=$O$1,B50=$P$1,B51=$O$1,B51=$P$1),1,0)))</f>
        <v/>
      </c>
      <c r="P49" s="381" t="str">
        <f>IF($A49&gt;='Regular Symbol'!E$16,"",IF(C49=0,"",IF(OR(C49=$O$1,C49=$P$1,C50=$O$1,C50=$P$1,C51=$O$1,C51=$P$1),1,0)))</f>
        <v/>
      </c>
      <c r="Q49" s="381" t="str">
        <f>IF($A49&gt;='Regular Symbol'!F$16,"",IF(D49=0,"",IF(OR(D49=$O$1,D49=$P$1,D50=$O$1,D50=$P$1,D51=$O$1,D51=$P$1),1,0)))</f>
        <v/>
      </c>
      <c r="R49" s="381" t="str">
        <f>IF($A49&gt;='Regular Symbol'!G$16,"",IF(E49=0,"",IF(OR(E49=$O$1,E49=$P$1,E50=$O$1,E50=$P$1,E51=$O$1,E51=$P$1),1,0)))</f>
        <v/>
      </c>
      <c r="S49" s="381" t="str">
        <f>IF($A49&gt;='Regular Symbol'!H$16,"",IF(F49=0,"",IF(OR(F49=$O$1,F49=$P$1,F50=$O$1,F50=$P$1,F51=$O$1,F51=$P$1),1,0)))</f>
        <v/>
      </c>
    </row>
    <row r="50" spans="1:19">
      <c r="A50" s="382">
        <f>IF('[1]Regular Symbol'!L49="","",'[1]Regular Symbol'!L49)</f>
        <v>46</v>
      </c>
      <c r="B50" s="190" t="str">
        <f>IF('Regular Symbol'!M49="",
IF($A50-'Regular Symbol'!D$16&gt;='243way_RegularＸ_W(1)'!B$2-1,"",VLOOKUP($A50-'Regular Symbol'!D$16,'Regular Symbol'!$L$3:$Q$99,'243way_RegularＸ_W(1)'!B$3+1,FALSE)),
'Regular Symbol'!M49)</f>
        <v/>
      </c>
      <c r="C50" s="190" t="str">
        <f>IF('Regular Symbol'!N49="",
IF($A50-'Regular Symbol'!E$16&gt;='243way_RegularＸ_W(1)'!C$2-1,"",VLOOKUP($A50-'Regular Symbol'!E$16,'Regular Symbol'!$L$3:$Q$99,'243way_RegularＸ_W(1)'!C$3+1,FALSE)),
'Regular Symbol'!N49)</f>
        <v/>
      </c>
      <c r="D50" s="190" t="str">
        <f>IF('Regular Symbol'!O49="",
IF($A50-'Regular Symbol'!F$16&gt;='243way_RegularＸ_W(1)'!D$2-1,"",VLOOKUP($A50-'Regular Symbol'!F$16,'Regular Symbol'!$L$3:$Q$99,'243way_RegularＸ_W(1)'!D$3+1,FALSE)),
'Regular Symbol'!O49)</f>
        <v/>
      </c>
      <c r="E50" s="190" t="str">
        <f>IF('Regular Symbol'!P49="",
IF($A50-'Regular Symbol'!G$16&gt;='243way_RegularＸ_W(1)'!E$2-1,"",VLOOKUP($A50-'Regular Symbol'!G$16,'Regular Symbol'!$L$3:$Q$99,'243way_RegularＸ_W(1)'!E$3+1,FALSE)),
'Regular Symbol'!P49)</f>
        <v/>
      </c>
      <c r="F50" s="190" t="str">
        <f>IF('Regular Symbol'!Q49="",
IF($A50-'Regular Symbol'!H$16&gt;='243way_RegularＸ_W(1)'!F$2-1,"",VLOOKUP($A50-'Regular Symbol'!H$16,'Regular Symbol'!$L$3:$Q$99,'243way_RegularＸ_W(1)'!F$3+1,FALSE)),
'Regular Symbol'!Q49)</f>
        <v/>
      </c>
      <c r="O50" s="381" t="str">
        <f>IF($A50&gt;='Regular Symbol'!D$16,"",IF(B50=0,"",IF(OR(B50=$O$1,B50=$P$1,B51=$O$1,B51=$P$1,B52=$O$1,B52=$P$1),1,0)))</f>
        <v/>
      </c>
      <c r="P50" s="381" t="str">
        <f>IF($A50&gt;='Regular Symbol'!E$16,"",IF(C50=0,"",IF(OR(C50=$O$1,C50=$P$1,C51=$O$1,C51=$P$1,C52=$O$1,C52=$P$1),1,0)))</f>
        <v/>
      </c>
      <c r="Q50" s="381" t="str">
        <f>IF($A50&gt;='Regular Symbol'!F$16,"",IF(D50=0,"",IF(OR(D50=$O$1,D50=$P$1,D51=$O$1,D51=$P$1,D52=$O$1,D52=$P$1),1,0)))</f>
        <v/>
      </c>
      <c r="R50" s="381" t="str">
        <f>IF($A50&gt;='Regular Symbol'!G$16,"",IF(E50=0,"",IF(OR(E50=$O$1,E50=$P$1,E51=$O$1,E51=$P$1,E52=$O$1,E52=$P$1),1,0)))</f>
        <v/>
      </c>
      <c r="S50" s="381" t="str">
        <f>IF($A50&gt;='Regular Symbol'!H$16,"",IF(F50=0,"",IF(OR(F50=$O$1,F50=$P$1,F51=$O$1,F51=$P$1,F52=$O$1,F52=$P$1),1,0)))</f>
        <v/>
      </c>
    </row>
    <row r="51" spans="1:19">
      <c r="A51" s="382">
        <f>IF('[1]Regular Symbol'!L50="","",'[1]Regular Symbol'!L50)</f>
        <v>47</v>
      </c>
      <c r="B51" s="190" t="str">
        <f>IF('Regular Symbol'!M50="",
IF($A51-'Regular Symbol'!D$16&gt;='243way_RegularＸ_W(1)'!B$2-1,"",VLOOKUP($A51-'Regular Symbol'!D$16,'Regular Symbol'!$L$3:$Q$99,'243way_RegularＸ_W(1)'!B$3+1,FALSE)),
'Regular Symbol'!M50)</f>
        <v/>
      </c>
      <c r="C51" s="190" t="str">
        <f>IF('Regular Symbol'!N50="",
IF($A51-'Regular Symbol'!E$16&gt;='243way_RegularＸ_W(1)'!C$2-1,"",VLOOKUP($A51-'Regular Symbol'!E$16,'Regular Symbol'!$L$3:$Q$99,'243way_RegularＸ_W(1)'!C$3+1,FALSE)),
'Regular Symbol'!N50)</f>
        <v/>
      </c>
      <c r="D51" s="190" t="str">
        <f>IF('Regular Symbol'!O50="",
IF($A51-'Regular Symbol'!F$16&gt;='243way_RegularＸ_W(1)'!D$2-1,"",VLOOKUP($A51-'Regular Symbol'!F$16,'Regular Symbol'!$L$3:$Q$99,'243way_RegularＸ_W(1)'!D$3+1,FALSE)),
'Regular Symbol'!O50)</f>
        <v/>
      </c>
      <c r="E51" s="190" t="str">
        <f>IF('Regular Symbol'!P50="",
IF($A51-'Regular Symbol'!G$16&gt;='243way_RegularＸ_W(1)'!E$2-1,"",VLOOKUP($A51-'Regular Symbol'!G$16,'Regular Symbol'!$L$3:$Q$99,'243way_RegularＸ_W(1)'!E$3+1,FALSE)),
'Regular Symbol'!P50)</f>
        <v/>
      </c>
      <c r="F51" s="190" t="str">
        <f>IF('Regular Symbol'!Q50="",
IF($A51-'Regular Symbol'!H$16&gt;='243way_RegularＸ_W(1)'!F$2-1,"",VLOOKUP($A51-'Regular Symbol'!H$16,'Regular Symbol'!$L$3:$Q$99,'243way_RegularＸ_W(1)'!F$3+1,FALSE)),
'Regular Symbol'!Q50)</f>
        <v/>
      </c>
      <c r="O51" s="381" t="str">
        <f>IF($A51&gt;='Regular Symbol'!D$16,"",IF(B51=0,"",IF(OR(B51=$O$1,B51=$P$1,B52=$O$1,B52=$P$1,B53=$O$1,B53=$P$1),1,0)))</f>
        <v/>
      </c>
      <c r="P51" s="381" t="str">
        <f>IF($A51&gt;='Regular Symbol'!E$16,"",IF(C51=0,"",IF(OR(C51=$O$1,C51=$P$1,C52=$O$1,C52=$P$1,C53=$O$1,C53=$P$1),1,0)))</f>
        <v/>
      </c>
      <c r="Q51" s="381" t="str">
        <f>IF($A51&gt;='Regular Symbol'!F$16,"",IF(D51=0,"",IF(OR(D51=$O$1,D51=$P$1,D52=$O$1,D52=$P$1,D53=$O$1,D53=$P$1),1,0)))</f>
        <v/>
      </c>
      <c r="R51" s="381" t="str">
        <f>IF($A51&gt;='Regular Symbol'!G$16,"",IF(E51=0,"",IF(OR(E51=$O$1,E51=$P$1,E52=$O$1,E52=$P$1,E53=$O$1,E53=$P$1),1,0)))</f>
        <v/>
      </c>
      <c r="S51" s="381" t="str">
        <f>IF($A51&gt;='Regular Symbol'!H$16,"",IF(F51=0,"",IF(OR(F51=$O$1,F51=$P$1,F52=$O$1,F52=$P$1,F53=$O$1,F53=$P$1),1,0)))</f>
        <v/>
      </c>
    </row>
    <row r="52" spans="1:19">
      <c r="A52" s="382">
        <f>IF('[1]Regular Symbol'!L51="","",'[1]Regular Symbol'!L51)</f>
        <v>48</v>
      </c>
      <c r="B52" s="190" t="str">
        <f>IF('Regular Symbol'!M51="",
IF($A52-'Regular Symbol'!D$16&gt;='243way_RegularＸ_W(1)'!B$2-1,"",VLOOKUP($A52-'Regular Symbol'!D$16,'Regular Symbol'!$L$3:$Q$99,'243way_RegularＸ_W(1)'!B$3+1,FALSE)),
'Regular Symbol'!M51)</f>
        <v/>
      </c>
      <c r="C52" s="190" t="str">
        <f>IF('Regular Symbol'!N51="",
IF($A52-'Regular Symbol'!E$16&gt;='243way_RegularＸ_W(1)'!C$2-1,"",VLOOKUP($A52-'Regular Symbol'!E$16,'Regular Symbol'!$L$3:$Q$99,'243way_RegularＸ_W(1)'!C$3+1,FALSE)),
'Regular Symbol'!N51)</f>
        <v/>
      </c>
      <c r="D52" s="190" t="str">
        <f>IF('Regular Symbol'!O51="",
IF($A52-'Regular Symbol'!F$16&gt;='243way_RegularＸ_W(1)'!D$2-1,"",VLOOKUP($A52-'Regular Symbol'!F$16,'Regular Symbol'!$L$3:$Q$99,'243way_RegularＸ_W(1)'!D$3+1,FALSE)),
'Regular Symbol'!O51)</f>
        <v/>
      </c>
      <c r="E52" s="190" t="str">
        <f>IF('Regular Symbol'!P51="",
IF($A52-'Regular Symbol'!G$16&gt;='243way_RegularＸ_W(1)'!E$2-1,"",VLOOKUP($A52-'Regular Symbol'!G$16,'Regular Symbol'!$L$3:$Q$99,'243way_RegularＸ_W(1)'!E$3+1,FALSE)),
'Regular Symbol'!P51)</f>
        <v/>
      </c>
      <c r="F52" s="190" t="str">
        <f>IF('Regular Symbol'!Q51="",
IF($A52-'Regular Symbol'!H$16&gt;='243way_RegularＸ_W(1)'!F$2-1,"",VLOOKUP($A52-'Regular Symbol'!H$16,'Regular Symbol'!$L$3:$Q$99,'243way_RegularＸ_W(1)'!F$3+1,FALSE)),
'Regular Symbol'!Q51)</f>
        <v/>
      </c>
      <c r="O52" s="381" t="str">
        <f>IF($A52&gt;='Regular Symbol'!D$16,"",IF(B52=0,"",IF(OR(B52=$O$1,B52=$P$1,B53=$O$1,B53=$P$1,B54=$O$1,B54=$P$1),1,0)))</f>
        <v/>
      </c>
      <c r="P52" s="381" t="str">
        <f>IF($A52&gt;='Regular Symbol'!E$16,"",IF(C52=0,"",IF(OR(C52=$O$1,C52=$P$1,C53=$O$1,C53=$P$1,C54=$O$1,C54=$P$1),1,0)))</f>
        <v/>
      </c>
      <c r="Q52" s="381" t="str">
        <f>IF($A52&gt;='Regular Symbol'!F$16,"",IF(D52=0,"",IF(OR(D52=$O$1,D52=$P$1,D53=$O$1,D53=$P$1,D54=$O$1,D54=$P$1),1,0)))</f>
        <v/>
      </c>
      <c r="R52" s="381" t="str">
        <f>IF($A52&gt;='Regular Symbol'!G$16,"",IF(E52=0,"",IF(OR(E52=$O$1,E52=$P$1,E53=$O$1,E53=$P$1,E54=$O$1,E54=$P$1),1,0)))</f>
        <v/>
      </c>
      <c r="S52" s="381" t="str">
        <f>IF($A52&gt;='Regular Symbol'!H$16,"",IF(F52=0,"",IF(OR(F52=$O$1,F52=$P$1,F53=$O$1,F53=$P$1,F54=$O$1,F54=$P$1),1,0)))</f>
        <v/>
      </c>
    </row>
    <row r="53" spans="1:19">
      <c r="A53" s="382">
        <f>IF('[1]Regular Symbol'!L52="","",'[1]Regular Symbol'!L52)</f>
        <v>49</v>
      </c>
      <c r="B53" s="190" t="str">
        <f>IF('Regular Symbol'!M52="",
IF($A53-'Regular Symbol'!D$16&gt;='243way_RegularＸ_W(1)'!B$2-1,"",VLOOKUP($A53-'Regular Symbol'!D$16,'Regular Symbol'!$L$3:$Q$99,'243way_RegularＸ_W(1)'!B$3+1,FALSE)),
'Regular Symbol'!M52)</f>
        <v/>
      </c>
      <c r="C53" s="190" t="str">
        <f>IF('Regular Symbol'!N52="",
IF($A53-'Regular Symbol'!E$16&gt;='243way_RegularＸ_W(1)'!C$2-1,"",VLOOKUP($A53-'Regular Symbol'!E$16,'Regular Symbol'!$L$3:$Q$99,'243way_RegularＸ_W(1)'!C$3+1,FALSE)),
'Regular Symbol'!N52)</f>
        <v/>
      </c>
      <c r="D53" s="190" t="str">
        <f>IF('Regular Symbol'!O52="",
IF($A53-'Regular Symbol'!F$16&gt;='243way_RegularＸ_W(1)'!D$2-1,"",VLOOKUP($A53-'Regular Symbol'!F$16,'Regular Symbol'!$L$3:$Q$99,'243way_RegularＸ_W(1)'!D$3+1,FALSE)),
'Regular Symbol'!O52)</f>
        <v/>
      </c>
      <c r="E53" s="190" t="str">
        <f>IF('Regular Symbol'!P52="",
IF($A53-'Regular Symbol'!G$16&gt;='243way_RegularＸ_W(1)'!E$2-1,"",VLOOKUP($A53-'Regular Symbol'!G$16,'Regular Symbol'!$L$3:$Q$99,'243way_RegularＸ_W(1)'!E$3+1,FALSE)),
'Regular Symbol'!P52)</f>
        <v/>
      </c>
      <c r="F53" s="190" t="str">
        <f>IF('Regular Symbol'!Q52="",
IF($A53-'Regular Symbol'!H$16&gt;='243way_RegularＸ_W(1)'!F$2-1,"",VLOOKUP($A53-'Regular Symbol'!H$16,'Regular Symbol'!$L$3:$Q$99,'243way_RegularＸ_W(1)'!F$3+1,FALSE)),
'Regular Symbol'!Q52)</f>
        <v/>
      </c>
      <c r="O53" s="381" t="str">
        <f>IF($A53&gt;='Regular Symbol'!D$16,"",IF(B53=0,"",IF(OR(B53=$O$1,B53=$P$1,B54=$O$1,B54=$P$1,B55=$O$1,B55=$P$1),1,0)))</f>
        <v/>
      </c>
      <c r="P53" s="381" t="str">
        <f>IF($A53&gt;='Regular Symbol'!E$16,"",IF(C53=0,"",IF(OR(C53=$O$1,C53=$P$1,C54=$O$1,C54=$P$1,C55=$O$1,C55=$P$1),1,0)))</f>
        <v/>
      </c>
      <c r="Q53" s="381" t="str">
        <f>IF($A53&gt;='Regular Symbol'!F$16,"",IF(D53=0,"",IF(OR(D53=$O$1,D53=$P$1,D54=$O$1,D54=$P$1,D55=$O$1,D55=$P$1),1,0)))</f>
        <v/>
      </c>
      <c r="R53" s="381" t="str">
        <f>IF($A53&gt;='Regular Symbol'!G$16,"",IF(E53=0,"",IF(OR(E53=$O$1,E53=$P$1,E54=$O$1,E54=$P$1,E55=$O$1,E55=$P$1),1,0)))</f>
        <v/>
      </c>
      <c r="S53" s="381" t="str">
        <f>IF($A53&gt;='Regular Symbol'!H$16,"",IF(F53=0,"",IF(OR(F53=$O$1,F53=$P$1,F54=$O$1,F54=$P$1,F55=$O$1,F55=$P$1),1,0)))</f>
        <v/>
      </c>
    </row>
    <row r="54" spans="1:19">
      <c r="A54" s="382">
        <f>IF('[1]Regular Symbol'!L53="","",'[1]Regular Symbol'!L53)</f>
        <v>50</v>
      </c>
      <c r="B54" s="190" t="str">
        <f>IF('Regular Symbol'!M53="",
IF($A54-'Regular Symbol'!D$16&gt;='243way_RegularＸ_W(1)'!B$2-1,"",VLOOKUP($A54-'Regular Symbol'!D$16,'Regular Symbol'!$L$3:$Q$99,'243way_RegularＸ_W(1)'!B$3+1,FALSE)),
'Regular Symbol'!M53)</f>
        <v/>
      </c>
      <c r="C54" s="190" t="str">
        <f>IF('Regular Symbol'!N53="",
IF($A54-'Regular Symbol'!E$16&gt;='243way_RegularＸ_W(1)'!C$2-1,"",VLOOKUP($A54-'Regular Symbol'!E$16,'Regular Symbol'!$L$3:$Q$99,'243way_RegularＸ_W(1)'!C$3+1,FALSE)),
'Regular Symbol'!N53)</f>
        <v/>
      </c>
      <c r="D54" s="190" t="str">
        <f>IF('Regular Symbol'!O53="",
IF($A54-'Regular Symbol'!F$16&gt;='243way_RegularＸ_W(1)'!D$2-1,"",VLOOKUP($A54-'Regular Symbol'!F$16,'Regular Symbol'!$L$3:$Q$99,'243way_RegularＸ_W(1)'!D$3+1,FALSE)),
'Regular Symbol'!O53)</f>
        <v/>
      </c>
      <c r="E54" s="190" t="str">
        <f>IF('Regular Symbol'!P53="",
IF($A54-'Regular Symbol'!G$16&gt;='243way_RegularＸ_W(1)'!E$2-1,"",VLOOKUP($A54-'Regular Symbol'!G$16,'Regular Symbol'!$L$3:$Q$99,'243way_RegularＸ_W(1)'!E$3+1,FALSE)),
'Regular Symbol'!P53)</f>
        <v/>
      </c>
      <c r="F54" s="190" t="str">
        <f>IF('Regular Symbol'!Q53="",
IF($A54-'Regular Symbol'!H$16&gt;='243way_RegularＸ_W(1)'!F$2-1,"",VLOOKUP($A54-'Regular Symbol'!H$16,'Regular Symbol'!$L$3:$Q$99,'243way_RegularＸ_W(1)'!F$3+1,FALSE)),
'Regular Symbol'!Q53)</f>
        <v/>
      </c>
      <c r="O54" s="381" t="str">
        <f>IF($A54&gt;='Regular Symbol'!D$16,"",IF(B54=0,"",IF(OR(B54=$O$1,B54=$P$1,B55=$O$1,B55=$P$1,B56=$O$1,B56=$P$1),1,0)))</f>
        <v/>
      </c>
      <c r="P54" s="381" t="str">
        <f>IF($A54&gt;='Regular Symbol'!E$16,"",IF(C54=0,"",IF(OR(C54=$O$1,C54=$P$1,C55=$O$1,C55=$P$1,C56=$O$1,C56=$P$1),1,0)))</f>
        <v/>
      </c>
      <c r="Q54" s="381" t="str">
        <f>IF($A54&gt;='Regular Symbol'!F$16,"",IF(D54=0,"",IF(OR(D54=$O$1,D54=$P$1,D55=$O$1,D55=$P$1,D56=$O$1,D56=$P$1),1,0)))</f>
        <v/>
      </c>
      <c r="R54" s="381" t="str">
        <f>IF($A54&gt;='Regular Symbol'!G$16,"",IF(E54=0,"",IF(OR(E54=$O$1,E54=$P$1,E55=$O$1,E55=$P$1,E56=$O$1,E56=$P$1),1,0)))</f>
        <v/>
      </c>
      <c r="S54" s="381" t="str">
        <f>IF($A54&gt;='Regular Symbol'!H$16,"",IF(F54=0,"",IF(OR(F54=$O$1,F54=$P$1,F55=$O$1,F55=$P$1,F56=$O$1,F56=$P$1),1,0)))</f>
        <v/>
      </c>
    </row>
    <row r="55" spans="1:19">
      <c r="A55" s="382">
        <f>IF('[1]Regular Symbol'!L54="","",'[1]Regular Symbol'!L54)</f>
        <v>51</v>
      </c>
      <c r="B55" s="190" t="str">
        <f>IF('Regular Symbol'!M54="",
IF($A55-'Regular Symbol'!D$16&gt;='243way_RegularＸ_W(1)'!B$2-1,"",VLOOKUP($A55-'Regular Symbol'!D$16,'Regular Symbol'!$L$3:$Q$99,'243way_RegularＸ_W(1)'!B$3+1,FALSE)),
'Regular Symbol'!M54)</f>
        <v/>
      </c>
      <c r="C55" s="190" t="str">
        <f>IF('Regular Symbol'!N54="",
IF($A55-'Regular Symbol'!E$16&gt;='243way_RegularＸ_W(1)'!C$2-1,"",VLOOKUP($A55-'Regular Symbol'!E$16,'Regular Symbol'!$L$3:$Q$99,'243way_RegularＸ_W(1)'!C$3+1,FALSE)),
'Regular Symbol'!N54)</f>
        <v/>
      </c>
      <c r="D55" s="190" t="str">
        <f>IF('Regular Symbol'!O54="",
IF($A55-'Regular Symbol'!F$16&gt;='243way_RegularＸ_W(1)'!D$2-1,"",VLOOKUP($A55-'Regular Symbol'!F$16,'Regular Symbol'!$L$3:$Q$99,'243way_RegularＸ_W(1)'!D$3+1,FALSE)),
'Regular Symbol'!O54)</f>
        <v/>
      </c>
      <c r="E55" s="190" t="str">
        <f>IF('Regular Symbol'!P54="",
IF($A55-'Regular Symbol'!G$16&gt;='243way_RegularＸ_W(1)'!E$2-1,"",VLOOKUP($A55-'Regular Symbol'!G$16,'Regular Symbol'!$L$3:$Q$99,'243way_RegularＸ_W(1)'!E$3+1,FALSE)),
'Regular Symbol'!P54)</f>
        <v/>
      </c>
      <c r="F55" s="190" t="str">
        <f>IF('Regular Symbol'!Q54="",
IF($A55-'Regular Symbol'!H$16&gt;='243way_RegularＸ_W(1)'!F$2-1,"",VLOOKUP($A55-'Regular Symbol'!H$16,'Regular Symbol'!$L$3:$Q$99,'243way_RegularＸ_W(1)'!F$3+1,FALSE)),
'Regular Symbol'!Q54)</f>
        <v/>
      </c>
      <c r="O55" s="381" t="str">
        <f>IF($A55&gt;='Regular Symbol'!D$16,"",IF(B55=0,"",IF(OR(B55=$O$1,B55=$P$1,B56=$O$1,B56=$P$1,B57=$O$1,B57=$P$1),1,0)))</f>
        <v/>
      </c>
      <c r="P55" s="381" t="str">
        <f>IF($A55&gt;='Regular Symbol'!E$16,"",IF(C55=0,"",IF(OR(C55=$O$1,C55=$P$1,C56=$O$1,C56=$P$1,C57=$O$1,C57=$P$1),1,0)))</f>
        <v/>
      </c>
      <c r="Q55" s="381" t="str">
        <f>IF($A55&gt;='Regular Symbol'!F$16,"",IF(D55=0,"",IF(OR(D55=$O$1,D55=$P$1,D56=$O$1,D56=$P$1,D57=$O$1,D57=$P$1),1,0)))</f>
        <v/>
      </c>
      <c r="R55" s="381" t="str">
        <f>IF($A55&gt;='Regular Symbol'!G$16,"",IF(E55=0,"",IF(OR(E55=$O$1,E55=$P$1,E56=$O$1,E56=$P$1,E57=$O$1,E57=$P$1),1,0)))</f>
        <v/>
      </c>
      <c r="S55" s="381" t="str">
        <f>IF($A55&gt;='Regular Symbol'!H$16,"",IF(F55=0,"",IF(OR(F55=$O$1,F55=$P$1,F56=$O$1,F56=$P$1,F57=$O$1,F57=$P$1),1,0)))</f>
        <v/>
      </c>
    </row>
    <row r="56" spans="1:19">
      <c r="A56" s="382">
        <f>IF('[1]Regular Symbol'!L55="","",'[1]Regular Symbol'!L55)</f>
        <v>52</v>
      </c>
      <c r="B56" s="190" t="str">
        <f>IF('Regular Symbol'!M55="",
IF($A56-'Regular Symbol'!D$16&gt;='243way_RegularＸ_W(1)'!B$2-1,"",VLOOKUP($A56-'Regular Symbol'!D$16,'Regular Symbol'!$L$3:$Q$99,'243way_RegularＸ_W(1)'!B$3+1,FALSE)),
'Regular Symbol'!M55)</f>
        <v/>
      </c>
      <c r="C56" s="190" t="str">
        <f>IF('Regular Symbol'!N55="",
IF($A56-'Regular Symbol'!E$16&gt;='243way_RegularＸ_W(1)'!C$2-1,"",VLOOKUP($A56-'Regular Symbol'!E$16,'Regular Symbol'!$L$3:$Q$99,'243way_RegularＸ_W(1)'!C$3+1,FALSE)),
'Regular Symbol'!N55)</f>
        <v/>
      </c>
      <c r="D56" s="190" t="str">
        <f>IF('Regular Symbol'!O55="",
IF($A56-'Regular Symbol'!F$16&gt;='243way_RegularＸ_W(1)'!D$2-1,"",VLOOKUP($A56-'Regular Symbol'!F$16,'Regular Symbol'!$L$3:$Q$99,'243way_RegularＸ_W(1)'!D$3+1,FALSE)),
'Regular Symbol'!O55)</f>
        <v/>
      </c>
      <c r="E56" s="190" t="str">
        <f>IF('Regular Symbol'!P55="",
IF($A56-'Regular Symbol'!G$16&gt;='243way_RegularＸ_W(1)'!E$2-1,"",VLOOKUP($A56-'Regular Symbol'!G$16,'Regular Symbol'!$L$3:$Q$99,'243way_RegularＸ_W(1)'!E$3+1,FALSE)),
'Regular Symbol'!P55)</f>
        <v/>
      </c>
      <c r="F56" s="190" t="str">
        <f>IF('Regular Symbol'!Q55="",
IF($A56-'Regular Symbol'!H$16&gt;='243way_RegularＸ_W(1)'!F$2-1,"",VLOOKUP($A56-'Regular Symbol'!H$16,'Regular Symbol'!$L$3:$Q$99,'243way_RegularＸ_W(1)'!F$3+1,FALSE)),
'Regular Symbol'!Q55)</f>
        <v/>
      </c>
      <c r="O56" s="381" t="str">
        <f>IF($A56&gt;='Regular Symbol'!D$16,"",IF(B56=0,"",IF(OR(B56=$O$1,B56=$P$1,B57=$O$1,B57=$P$1,B58=$O$1,B58=$P$1),1,0)))</f>
        <v/>
      </c>
      <c r="P56" s="381" t="str">
        <f>IF($A56&gt;='Regular Symbol'!E$16,"",IF(C56=0,"",IF(OR(C56=$O$1,C56=$P$1,C57=$O$1,C57=$P$1,C58=$O$1,C58=$P$1),1,0)))</f>
        <v/>
      </c>
      <c r="Q56" s="381" t="str">
        <f>IF($A56&gt;='Regular Symbol'!F$16,"",IF(D56=0,"",IF(OR(D56=$O$1,D56=$P$1,D57=$O$1,D57=$P$1,D58=$O$1,D58=$P$1),1,0)))</f>
        <v/>
      </c>
      <c r="R56" s="381" t="str">
        <f>IF($A56&gt;='Regular Symbol'!G$16,"",IF(E56=0,"",IF(OR(E56=$O$1,E56=$P$1,E57=$O$1,E57=$P$1,E58=$O$1,E58=$P$1),1,0)))</f>
        <v/>
      </c>
      <c r="S56" s="381" t="str">
        <f>IF($A56&gt;='Regular Symbol'!H$16,"",IF(F56=0,"",IF(OR(F56=$O$1,F56=$P$1,F57=$O$1,F57=$P$1,F58=$O$1,F58=$P$1),1,0)))</f>
        <v/>
      </c>
    </row>
    <row r="57" spans="1:19">
      <c r="A57" s="382">
        <f>IF('[1]Regular Symbol'!L56="","",'[1]Regular Symbol'!L56)</f>
        <v>53</v>
      </c>
      <c r="B57" s="190" t="str">
        <f>IF('Regular Symbol'!M56="",
IF($A57-'Regular Symbol'!D$16&gt;='243way_RegularＸ_W(1)'!B$2-1,"",VLOOKUP($A57-'Regular Symbol'!D$16,'Regular Symbol'!$L$3:$Q$99,'243way_RegularＸ_W(1)'!B$3+1,FALSE)),
'Regular Symbol'!M56)</f>
        <v/>
      </c>
      <c r="C57" s="190" t="str">
        <f>IF('Regular Symbol'!N56="",
IF($A57-'Regular Symbol'!E$16&gt;='243way_RegularＸ_W(1)'!C$2-1,"",VLOOKUP($A57-'Regular Symbol'!E$16,'Regular Symbol'!$L$3:$Q$99,'243way_RegularＸ_W(1)'!C$3+1,FALSE)),
'Regular Symbol'!N56)</f>
        <v/>
      </c>
      <c r="D57" s="190" t="str">
        <f>IF('Regular Symbol'!O56="",
IF($A57-'Regular Symbol'!F$16&gt;='243way_RegularＸ_W(1)'!D$2-1,"",VLOOKUP($A57-'Regular Symbol'!F$16,'Regular Symbol'!$L$3:$Q$99,'243way_RegularＸ_W(1)'!D$3+1,FALSE)),
'Regular Symbol'!O56)</f>
        <v/>
      </c>
      <c r="E57" s="190" t="str">
        <f>IF('Regular Symbol'!P56="",
IF($A57-'Regular Symbol'!G$16&gt;='243way_RegularＸ_W(1)'!E$2-1,"",VLOOKUP($A57-'Regular Symbol'!G$16,'Regular Symbol'!$L$3:$Q$99,'243way_RegularＸ_W(1)'!E$3+1,FALSE)),
'Regular Symbol'!P56)</f>
        <v/>
      </c>
      <c r="F57" s="190" t="str">
        <f>IF('Regular Symbol'!Q56="",
IF($A57-'Regular Symbol'!H$16&gt;='243way_RegularＸ_W(1)'!F$2-1,"",VLOOKUP($A57-'Regular Symbol'!H$16,'Regular Symbol'!$L$3:$Q$99,'243way_RegularＸ_W(1)'!F$3+1,FALSE)),
'Regular Symbol'!Q56)</f>
        <v/>
      </c>
      <c r="O57" s="381" t="str">
        <f>IF($A57&gt;='Regular Symbol'!D$16,"",IF(B57=0,"",IF(OR(B57=$O$1,B57=$P$1,B58=$O$1,B58=$P$1,B59=$O$1,B59=$P$1),1,0)))</f>
        <v/>
      </c>
      <c r="P57" s="381" t="str">
        <f>IF($A57&gt;='Regular Symbol'!E$16,"",IF(C57=0,"",IF(OR(C57=$O$1,C57=$P$1,C58=$O$1,C58=$P$1,C59=$O$1,C59=$P$1),1,0)))</f>
        <v/>
      </c>
      <c r="Q57" s="381" t="str">
        <f>IF($A57&gt;='Regular Symbol'!F$16,"",IF(D57=0,"",IF(OR(D57=$O$1,D57=$P$1,D58=$O$1,D58=$P$1,D59=$O$1,D59=$P$1),1,0)))</f>
        <v/>
      </c>
      <c r="R57" s="381" t="str">
        <f>IF($A57&gt;='Regular Symbol'!G$16,"",IF(E57=0,"",IF(OR(E57=$O$1,E57=$P$1,E58=$O$1,E58=$P$1,E59=$O$1,E59=$P$1),1,0)))</f>
        <v/>
      </c>
      <c r="S57" s="381" t="str">
        <f>IF($A57&gt;='Regular Symbol'!H$16,"",IF(F57=0,"",IF(OR(F57=$O$1,F57=$P$1,F58=$O$1,F58=$P$1,F59=$O$1,F59=$P$1),1,0)))</f>
        <v/>
      </c>
    </row>
    <row r="58" spans="1:19">
      <c r="A58" s="382">
        <f>IF('[1]Regular Symbol'!L57="","",'[1]Regular Symbol'!L57)</f>
        <v>54</v>
      </c>
      <c r="B58" s="190" t="str">
        <f>IF('Regular Symbol'!M57="",
IF($A58-'Regular Symbol'!D$16&gt;='243way_RegularＸ_W(1)'!B$2-1,"",VLOOKUP($A58-'Regular Symbol'!D$16,'Regular Symbol'!$L$3:$Q$99,'243way_RegularＸ_W(1)'!B$3+1,FALSE)),
'Regular Symbol'!M57)</f>
        <v/>
      </c>
      <c r="C58" s="190" t="str">
        <f>IF('Regular Symbol'!N57="",
IF($A58-'Regular Symbol'!E$16&gt;='243way_RegularＸ_W(1)'!C$2-1,"",VLOOKUP($A58-'Regular Symbol'!E$16,'Regular Symbol'!$L$3:$Q$99,'243way_RegularＸ_W(1)'!C$3+1,FALSE)),
'Regular Symbol'!N57)</f>
        <v/>
      </c>
      <c r="D58" s="190" t="str">
        <f>IF('Regular Symbol'!O57="",
IF($A58-'Regular Symbol'!F$16&gt;='243way_RegularＸ_W(1)'!D$2-1,"",VLOOKUP($A58-'Regular Symbol'!F$16,'Regular Symbol'!$L$3:$Q$99,'243way_RegularＸ_W(1)'!D$3+1,FALSE)),
'Regular Symbol'!O57)</f>
        <v/>
      </c>
      <c r="E58" s="190" t="str">
        <f>IF('Regular Symbol'!P57="",
IF($A58-'Regular Symbol'!G$16&gt;='243way_RegularＸ_W(1)'!E$2-1,"",VLOOKUP($A58-'Regular Symbol'!G$16,'Regular Symbol'!$L$3:$Q$99,'243way_RegularＸ_W(1)'!E$3+1,FALSE)),
'Regular Symbol'!P57)</f>
        <v/>
      </c>
      <c r="F58" s="190" t="str">
        <f>IF('Regular Symbol'!Q57="",
IF($A58-'Regular Symbol'!H$16&gt;='243way_RegularＸ_W(1)'!F$2-1,"",VLOOKUP($A58-'Regular Symbol'!H$16,'Regular Symbol'!$L$3:$Q$99,'243way_RegularＸ_W(1)'!F$3+1,FALSE)),
'Regular Symbol'!Q57)</f>
        <v/>
      </c>
      <c r="O58" s="381" t="str">
        <f>IF($A58&gt;='Regular Symbol'!D$16,"",IF(B58=0,"",IF(OR(B58=$O$1,B58=$P$1,B59=$O$1,B59=$P$1,B60=$O$1,B60=$P$1),1,0)))</f>
        <v/>
      </c>
      <c r="P58" s="381" t="str">
        <f>IF($A58&gt;='Regular Symbol'!E$16,"",IF(C58=0,"",IF(OR(C58=$O$1,C58=$P$1,C59=$O$1,C59=$P$1,C60=$O$1,C60=$P$1),1,0)))</f>
        <v/>
      </c>
      <c r="Q58" s="381" t="str">
        <f>IF($A58&gt;='Regular Symbol'!F$16,"",IF(D58=0,"",IF(OR(D58=$O$1,D58=$P$1,D59=$O$1,D59=$P$1,D60=$O$1,D60=$P$1),1,0)))</f>
        <v/>
      </c>
      <c r="R58" s="381" t="str">
        <f>IF($A58&gt;='Regular Symbol'!G$16,"",IF(E58=0,"",IF(OR(E58=$O$1,E58=$P$1,E59=$O$1,E59=$P$1,E60=$O$1,E60=$P$1),1,0)))</f>
        <v/>
      </c>
      <c r="S58" s="381" t="str">
        <f>IF($A58&gt;='Regular Symbol'!H$16,"",IF(F58=0,"",IF(OR(F58=$O$1,F58=$P$1,F59=$O$1,F59=$P$1,F60=$O$1,F60=$P$1),1,0)))</f>
        <v/>
      </c>
    </row>
    <row r="59" spans="1:19">
      <c r="A59" s="382">
        <f>IF('[1]Regular Symbol'!L58="","",'[1]Regular Symbol'!L58)</f>
        <v>55</v>
      </c>
      <c r="B59" s="190" t="str">
        <f>IF('Regular Symbol'!M58="",
IF($A59-'Regular Symbol'!D$16&gt;='243way_RegularＸ_W(1)'!B$2-1,"",VLOOKUP($A59-'Regular Symbol'!D$16,'Regular Symbol'!$L$3:$Q$99,'243way_RegularＸ_W(1)'!B$3+1,FALSE)),
'Regular Symbol'!M58)</f>
        <v/>
      </c>
      <c r="C59" s="190" t="str">
        <f>IF('Regular Symbol'!N58="",
IF($A59-'Regular Symbol'!E$16&gt;='243way_RegularＸ_W(1)'!C$2-1,"",VLOOKUP($A59-'Regular Symbol'!E$16,'Regular Symbol'!$L$3:$Q$99,'243way_RegularＸ_W(1)'!C$3+1,FALSE)),
'Regular Symbol'!N58)</f>
        <v/>
      </c>
      <c r="D59" s="190" t="str">
        <f>IF('Regular Symbol'!O58="",
IF($A59-'Regular Symbol'!F$16&gt;='243way_RegularＸ_W(1)'!D$2-1,"",VLOOKUP($A59-'Regular Symbol'!F$16,'Regular Symbol'!$L$3:$Q$99,'243way_RegularＸ_W(1)'!D$3+1,FALSE)),
'Regular Symbol'!O58)</f>
        <v/>
      </c>
      <c r="E59" s="190" t="str">
        <f>IF('Regular Symbol'!P58="",
IF($A59-'Regular Symbol'!G$16&gt;='243way_RegularＸ_W(1)'!E$2-1,"",VLOOKUP($A59-'Regular Symbol'!G$16,'Regular Symbol'!$L$3:$Q$99,'243way_RegularＸ_W(1)'!E$3+1,FALSE)),
'Regular Symbol'!P58)</f>
        <v/>
      </c>
      <c r="F59" s="190" t="str">
        <f>IF('Regular Symbol'!Q58="",
IF($A59-'Regular Symbol'!H$16&gt;='243way_RegularＸ_W(1)'!F$2-1,"",VLOOKUP($A59-'Regular Symbol'!H$16,'Regular Symbol'!$L$3:$Q$99,'243way_RegularＸ_W(1)'!F$3+1,FALSE)),
'Regular Symbol'!Q58)</f>
        <v/>
      </c>
      <c r="O59" s="381" t="str">
        <f>IF($A59&gt;='Regular Symbol'!D$16,"",IF(B59=0,"",IF(OR(B59=$O$1,B59=$P$1,B60=$O$1,B60=$P$1,B61=$O$1,B61=$P$1),1,0)))</f>
        <v/>
      </c>
      <c r="P59" s="381" t="str">
        <f>IF($A59&gt;='Regular Symbol'!E$16,"",IF(C59=0,"",IF(OR(C59=$O$1,C59=$P$1,C60=$O$1,C60=$P$1,C61=$O$1,C61=$P$1),1,0)))</f>
        <v/>
      </c>
      <c r="Q59" s="381" t="str">
        <f>IF($A59&gt;='Regular Symbol'!F$16,"",IF(D59=0,"",IF(OR(D59=$O$1,D59=$P$1,D60=$O$1,D60=$P$1,D61=$O$1,D61=$P$1),1,0)))</f>
        <v/>
      </c>
      <c r="R59" s="381" t="str">
        <f>IF($A59&gt;='Regular Symbol'!G$16,"",IF(E59=0,"",IF(OR(E59=$O$1,E59=$P$1,E60=$O$1,E60=$P$1,E61=$O$1,E61=$P$1),1,0)))</f>
        <v/>
      </c>
      <c r="S59" s="381" t="str">
        <f>IF($A59&gt;='Regular Symbol'!H$16,"",IF(F59=0,"",IF(OR(F59=$O$1,F59=$P$1,F60=$O$1,F60=$P$1,F61=$O$1,F61=$P$1),1,0)))</f>
        <v/>
      </c>
    </row>
    <row r="60" spans="1:19">
      <c r="A60" s="382">
        <f>IF('[1]Regular Symbol'!L59="","",'[1]Regular Symbol'!L59)</f>
        <v>56</v>
      </c>
      <c r="B60" s="190" t="str">
        <f>IF('Regular Symbol'!M59="",
IF($A60-'Regular Symbol'!D$16&gt;='243way_RegularＸ_W(1)'!B$2-1,"",VLOOKUP($A60-'Regular Symbol'!D$16,'Regular Symbol'!$L$3:$Q$99,'243way_RegularＸ_W(1)'!B$3+1,FALSE)),
'Regular Symbol'!M59)</f>
        <v/>
      </c>
      <c r="C60" s="190" t="str">
        <f>IF('Regular Symbol'!N59="",
IF($A60-'Regular Symbol'!E$16&gt;='243way_RegularＸ_W(1)'!C$2-1,"",VLOOKUP($A60-'Regular Symbol'!E$16,'Regular Symbol'!$L$3:$Q$99,'243way_RegularＸ_W(1)'!C$3+1,FALSE)),
'Regular Symbol'!N59)</f>
        <v/>
      </c>
      <c r="D60" s="190" t="str">
        <f>IF('Regular Symbol'!O59="",
IF($A60-'Regular Symbol'!F$16&gt;='243way_RegularＸ_W(1)'!D$2-1,"",VLOOKUP($A60-'Regular Symbol'!F$16,'Regular Symbol'!$L$3:$Q$99,'243way_RegularＸ_W(1)'!D$3+1,FALSE)),
'Regular Symbol'!O59)</f>
        <v/>
      </c>
      <c r="E60" s="190" t="str">
        <f>IF('Regular Symbol'!P59="",
IF($A60-'Regular Symbol'!G$16&gt;='243way_RegularＸ_W(1)'!E$2-1,"",VLOOKUP($A60-'Regular Symbol'!G$16,'Regular Symbol'!$L$3:$Q$99,'243way_RegularＸ_W(1)'!E$3+1,FALSE)),
'Regular Symbol'!P59)</f>
        <v/>
      </c>
      <c r="F60" s="190" t="str">
        <f>IF('Regular Symbol'!Q59="",
IF($A60-'Regular Symbol'!H$16&gt;='243way_RegularＸ_W(1)'!F$2-1,"",VLOOKUP($A60-'Regular Symbol'!H$16,'Regular Symbol'!$L$3:$Q$99,'243way_RegularＸ_W(1)'!F$3+1,FALSE)),
'Regular Symbol'!Q59)</f>
        <v/>
      </c>
      <c r="O60" s="381" t="str">
        <f>IF($A60&gt;='Regular Symbol'!D$16,"",IF(B60=0,"",IF(OR(B60=$O$1,B60=$P$1,B61=$O$1,B61=$P$1,B62=$O$1,B62=$P$1),1,0)))</f>
        <v/>
      </c>
      <c r="P60" s="381" t="str">
        <f>IF($A60&gt;='Regular Symbol'!E$16,"",IF(C60=0,"",IF(OR(C60=$O$1,C60=$P$1,C61=$O$1,C61=$P$1,C62=$O$1,C62=$P$1),1,0)))</f>
        <v/>
      </c>
      <c r="Q60" s="381" t="str">
        <f>IF($A60&gt;='Regular Symbol'!F$16,"",IF(D60=0,"",IF(OR(D60=$O$1,D60=$P$1,D61=$O$1,D61=$P$1,D62=$O$1,D62=$P$1),1,0)))</f>
        <v/>
      </c>
      <c r="R60" s="381" t="str">
        <f>IF($A60&gt;='Regular Symbol'!G$16,"",IF(E60=0,"",IF(OR(E60=$O$1,E60=$P$1,E61=$O$1,E61=$P$1,E62=$O$1,E62=$P$1),1,0)))</f>
        <v/>
      </c>
      <c r="S60" s="381" t="str">
        <f>IF($A60&gt;='Regular Symbol'!H$16,"",IF(F60=0,"",IF(OR(F60=$O$1,F60=$P$1,F61=$O$1,F61=$P$1,F62=$O$1,F62=$P$1),1,0)))</f>
        <v/>
      </c>
    </row>
    <row r="61" spans="1:19">
      <c r="A61" s="382">
        <f>IF('[1]Regular Symbol'!L60="","",'[1]Regular Symbol'!L60)</f>
        <v>57</v>
      </c>
      <c r="B61" s="190" t="str">
        <f>IF('Regular Symbol'!M60="",
IF($A61-'Regular Symbol'!D$16&gt;='243way_RegularＸ_W(1)'!B$2-1,"",VLOOKUP($A61-'Regular Symbol'!D$16,'Regular Symbol'!$L$3:$Q$99,'243way_RegularＸ_W(1)'!B$3+1,FALSE)),
'Regular Symbol'!M60)</f>
        <v/>
      </c>
      <c r="C61" s="190" t="str">
        <f>IF('Regular Symbol'!N60="",
IF($A61-'Regular Symbol'!E$16&gt;='243way_RegularＸ_W(1)'!C$2-1,"",VLOOKUP($A61-'Regular Symbol'!E$16,'Regular Symbol'!$L$3:$Q$99,'243way_RegularＸ_W(1)'!C$3+1,FALSE)),
'Regular Symbol'!N60)</f>
        <v/>
      </c>
      <c r="D61" s="190" t="str">
        <f>IF('Regular Symbol'!O60="",
IF($A61-'Regular Symbol'!F$16&gt;='243way_RegularＸ_W(1)'!D$2-1,"",VLOOKUP($A61-'Regular Symbol'!F$16,'Regular Symbol'!$L$3:$Q$99,'243way_RegularＸ_W(1)'!D$3+1,FALSE)),
'Regular Symbol'!O60)</f>
        <v/>
      </c>
      <c r="E61" s="190" t="str">
        <f>IF('Regular Symbol'!P60="",
IF($A61-'Regular Symbol'!G$16&gt;='243way_RegularＸ_W(1)'!E$2-1,"",VLOOKUP($A61-'Regular Symbol'!G$16,'Regular Symbol'!$L$3:$Q$99,'243way_RegularＸ_W(1)'!E$3+1,FALSE)),
'Regular Symbol'!P60)</f>
        <v/>
      </c>
      <c r="F61" s="190" t="str">
        <f>IF('Regular Symbol'!Q60="",
IF($A61-'Regular Symbol'!H$16&gt;='243way_RegularＸ_W(1)'!F$2-1,"",VLOOKUP($A61-'Regular Symbol'!H$16,'Regular Symbol'!$L$3:$Q$99,'243way_RegularＸ_W(1)'!F$3+1,FALSE)),
'Regular Symbol'!Q60)</f>
        <v/>
      </c>
      <c r="O61" s="381" t="str">
        <f>IF($A61&gt;='Regular Symbol'!D$16,"",IF(B61=0,"",IF(OR(B61=$O$1,B61=$P$1,B62=$O$1,B62=$P$1,B63=$O$1,B63=$P$1),1,0)))</f>
        <v/>
      </c>
      <c r="P61" s="381" t="str">
        <f>IF($A61&gt;='Regular Symbol'!E$16,"",IF(C61=0,"",IF(OR(C61=$O$1,C61=$P$1,C62=$O$1,C62=$P$1,C63=$O$1,C63=$P$1),1,0)))</f>
        <v/>
      </c>
      <c r="Q61" s="381" t="str">
        <f>IF($A61&gt;='Regular Symbol'!F$16,"",IF(D61=0,"",IF(OR(D61=$O$1,D61=$P$1,D62=$O$1,D62=$P$1,D63=$O$1,D63=$P$1),1,0)))</f>
        <v/>
      </c>
      <c r="R61" s="381" t="str">
        <f>IF($A61&gt;='Regular Symbol'!G$16,"",IF(E61=0,"",IF(OR(E61=$O$1,E61=$P$1,E62=$O$1,E62=$P$1,E63=$O$1,E63=$P$1),1,0)))</f>
        <v/>
      </c>
      <c r="S61" s="381" t="str">
        <f>IF($A61&gt;='Regular Symbol'!H$16,"",IF(F61=0,"",IF(OR(F61=$O$1,F61=$P$1,F62=$O$1,F62=$P$1,F63=$O$1,F63=$P$1),1,0)))</f>
        <v/>
      </c>
    </row>
    <row r="62" spans="1:19">
      <c r="A62" s="382">
        <f>IF('[1]Regular Symbol'!L61="","",'[1]Regular Symbol'!L61)</f>
        <v>58</v>
      </c>
      <c r="B62" s="190" t="str">
        <f>IF('Regular Symbol'!M61="",
IF($A62-'Regular Symbol'!D$16&gt;='243way_RegularＸ_W(1)'!B$2-1,"",VLOOKUP($A62-'Regular Symbol'!D$16,'Regular Symbol'!$L$3:$Q$99,'243way_RegularＸ_W(1)'!B$3+1,FALSE)),
'Regular Symbol'!M61)</f>
        <v/>
      </c>
      <c r="C62" s="190" t="str">
        <f>IF('Regular Symbol'!N61="",
IF($A62-'Regular Symbol'!E$16&gt;='243way_RegularＸ_W(1)'!C$2-1,"",VLOOKUP($A62-'Regular Symbol'!E$16,'Regular Symbol'!$L$3:$Q$99,'243way_RegularＸ_W(1)'!C$3+1,FALSE)),
'Regular Symbol'!N61)</f>
        <v/>
      </c>
      <c r="D62" s="190" t="str">
        <f>IF('Regular Symbol'!O61="",
IF($A62-'Regular Symbol'!F$16&gt;='243way_RegularＸ_W(1)'!D$2-1,"",VLOOKUP($A62-'Regular Symbol'!F$16,'Regular Symbol'!$L$3:$Q$99,'243way_RegularＸ_W(1)'!D$3+1,FALSE)),
'Regular Symbol'!O61)</f>
        <v/>
      </c>
      <c r="E62" s="190" t="str">
        <f>IF('Regular Symbol'!P61="",
IF($A62-'Regular Symbol'!G$16&gt;='243way_RegularＸ_W(1)'!E$2-1,"",VLOOKUP($A62-'Regular Symbol'!G$16,'Regular Symbol'!$L$3:$Q$99,'243way_RegularＸ_W(1)'!E$3+1,FALSE)),
'Regular Symbol'!P61)</f>
        <v/>
      </c>
      <c r="F62" s="190" t="str">
        <f>IF('Regular Symbol'!Q61="",
IF($A62-'Regular Symbol'!H$16&gt;='243way_RegularＸ_W(1)'!F$2-1,"",VLOOKUP($A62-'Regular Symbol'!H$16,'Regular Symbol'!$L$3:$Q$99,'243way_RegularＸ_W(1)'!F$3+1,FALSE)),
'Regular Symbol'!Q61)</f>
        <v/>
      </c>
      <c r="O62" s="381" t="str">
        <f>IF($A62&gt;='Regular Symbol'!D$16,"",IF(B62=0,"",IF(OR(B62=$O$1,B62=$P$1,B63=$O$1,B63=$P$1,B64=$O$1,B64=$P$1),1,0)))</f>
        <v/>
      </c>
      <c r="P62" s="381" t="str">
        <f>IF($A62&gt;='Regular Symbol'!E$16,"",IF(C62=0,"",IF(OR(C62=$O$1,C62=$P$1,C63=$O$1,C63=$P$1,C64=$O$1,C64=$P$1),1,0)))</f>
        <v/>
      </c>
      <c r="Q62" s="381" t="str">
        <f>IF($A62&gt;='Regular Symbol'!F$16,"",IF(D62=0,"",IF(OR(D62=$O$1,D62=$P$1,D63=$O$1,D63=$P$1,D64=$O$1,D64=$P$1),1,0)))</f>
        <v/>
      </c>
      <c r="R62" s="381" t="str">
        <f>IF($A62&gt;='Regular Symbol'!G$16,"",IF(E62=0,"",IF(OR(E62=$O$1,E62=$P$1,E63=$O$1,E63=$P$1,E64=$O$1,E64=$P$1),1,0)))</f>
        <v/>
      </c>
      <c r="S62" s="381" t="str">
        <f>IF($A62&gt;='Regular Symbol'!H$16,"",IF(F62=0,"",IF(OR(F62=$O$1,F62=$P$1,F63=$O$1,F63=$P$1,F64=$O$1,F64=$P$1),1,0)))</f>
        <v/>
      </c>
    </row>
    <row r="63" spans="1:19">
      <c r="A63" s="382">
        <f>IF('[1]Regular Symbol'!L62="","",'[1]Regular Symbol'!L62)</f>
        <v>59</v>
      </c>
      <c r="B63" s="190" t="str">
        <f>IF('Regular Symbol'!M62="",
IF($A63-'Regular Symbol'!D$16&gt;='243way_RegularＸ_W(1)'!B$2-1,"",VLOOKUP($A63-'Regular Symbol'!D$16,'Regular Symbol'!$L$3:$Q$99,'243way_RegularＸ_W(1)'!B$3+1,FALSE)),
'Regular Symbol'!M62)</f>
        <v/>
      </c>
      <c r="C63" s="190" t="str">
        <f>IF('Regular Symbol'!N62="",
IF($A63-'Regular Symbol'!E$16&gt;='243way_RegularＸ_W(1)'!C$2-1,"",VLOOKUP($A63-'Regular Symbol'!E$16,'Regular Symbol'!$L$3:$Q$99,'243way_RegularＸ_W(1)'!C$3+1,FALSE)),
'Regular Symbol'!N62)</f>
        <v/>
      </c>
      <c r="D63" s="190" t="str">
        <f>IF('Regular Symbol'!O62="",
IF($A63-'Regular Symbol'!F$16&gt;='243way_RegularＸ_W(1)'!D$2-1,"",VLOOKUP($A63-'Regular Symbol'!F$16,'Regular Symbol'!$L$3:$Q$99,'243way_RegularＸ_W(1)'!D$3+1,FALSE)),
'Regular Symbol'!O62)</f>
        <v/>
      </c>
      <c r="E63" s="190" t="str">
        <f>IF('Regular Symbol'!P62="",
IF($A63-'Regular Symbol'!G$16&gt;='243way_RegularＸ_W(1)'!E$2-1,"",VLOOKUP($A63-'Regular Symbol'!G$16,'Regular Symbol'!$L$3:$Q$99,'243way_RegularＸ_W(1)'!E$3+1,FALSE)),
'Regular Symbol'!P62)</f>
        <v/>
      </c>
      <c r="F63" s="190" t="str">
        <f>IF('Regular Symbol'!Q62="",
IF($A63-'Regular Symbol'!H$16&gt;='243way_RegularＸ_W(1)'!F$2-1,"",VLOOKUP($A63-'Regular Symbol'!H$16,'Regular Symbol'!$L$3:$Q$99,'243way_RegularＸ_W(1)'!F$3+1,FALSE)),
'Regular Symbol'!Q62)</f>
        <v/>
      </c>
      <c r="O63" s="381" t="str">
        <f>IF($A63&gt;='Regular Symbol'!D$16,"",IF(B63=0,"",IF(OR(B63=$O$1,B63=$P$1,B64=$O$1,B64=$P$1,B65=$O$1,B65=$P$1),1,0)))</f>
        <v/>
      </c>
      <c r="P63" s="381" t="str">
        <f>IF($A63&gt;='Regular Symbol'!E$16,"",IF(C63=0,"",IF(OR(C63=$O$1,C63=$P$1,C64=$O$1,C64=$P$1,C65=$O$1,C65=$P$1),1,0)))</f>
        <v/>
      </c>
      <c r="Q63" s="381" t="str">
        <f>IF($A63&gt;='Regular Symbol'!F$16,"",IF(D63=0,"",IF(OR(D63=$O$1,D63=$P$1,D64=$O$1,D64=$P$1,D65=$O$1,D65=$P$1),1,0)))</f>
        <v/>
      </c>
      <c r="R63" s="381" t="str">
        <f>IF($A63&gt;='Regular Symbol'!G$16,"",IF(E63=0,"",IF(OR(E63=$O$1,E63=$P$1,E64=$O$1,E64=$P$1,E65=$O$1,E65=$P$1),1,0)))</f>
        <v/>
      </c>
      <c r="S63" s="381" t="str">
        <f>IF($A63&gt;='Regular Symbol'!H$16,"",IF(F63=0,"",IF(OR(F63=$O$1,F63=$P$1,F64=$O$1,F64=$P$1,F65=$O$1,F65=$P$1),1,0)))</f>
        <v/>
      </c>
    </row>
    <row r="64" spans="1:19">
      <c r="A64" s="382">
        <f>IF('[1]Regular Symbol'!L63="","",'[1]Regular Symbol'!L63)</f>
        <v>60</v>
      </c>
      <c r="B64" s="190" t="str">
        <f>IF('Regular Symbol'!M63="",
IF($A64-'Regular Symbol'!D$16&gt;='243way_RegularＸ_W(1)'!B$2-1,"",VLOOKUP($A64-'Regular Symbol'!D$16,'Regular Symbol'!$L$3:$Q$99,'243way_RegularＸ_W(1)'!B$3+1,FALSE)),
'Regular Symbol'!M63)</f>
        <v/>
      </c>
      <c r="C64" s="190" t="str">
        <f>IF('Regular Symbol'!N63="",
IF($A64-'Regular Symbol'!E$16&gt;='243way_RegularＸ_W(1)'!C$2-1,"",VLOOKUP($A64-'Regular Symbol'!E$16,'Regular Symbol'!$L$3:$Q$99,'243way_RegularＸ_W(1)'!C$3+1,FALSE)),
'Regular Symbol'!N63)</f>
        <v/>
      </c>
      <c r="D64" s="190" t="str">
        <f>IF('Regular Symbol'!O63="",
IF($A64-'Regular Symbol'!F$16&gt;='243way_RegularＸ_W(1)'!D$2-1,"",VLOOKUP($A64-'Regular Symbol'!F$16,'Regular Symbol'!$L$3:$Q$99,'243way_RegularＸ_W(1)'!D$3+1,FALSE)),
'Regular Symbol'!O63)</f>
        <v/>
      </c>
      <c r="E64" s="190" t="str">
        <f>IF('Regular Symbol'!P63="",
IF($A64-'Regular Symbol'!G$16&gt;='243way_RegularＸ_W(1)'!E$2-1,"",VLOOKUP($A64-'Regular Symbol'!G$16,'Regular Symbol'!$L$3:$Q$99,'243way_RegularＸ_W(1)'!E$3+1,FALSE)),
'Regular Symbol'!P63)</f>
        <v/>
      </c>
      <c r="F64" s="190" t="str">
        <f>IF('Regular Symbol'!Q63="",
IF($A64-'Regular Symbol'!H$16&gt;='243way_RegularＸ_W(1)'!F$2-1,"",VLOOKUP($A64-'Regular Symbol'!H$16,'Regular Symbol'!$L$3:$Q$99,'243way_RegularＸ_W(1)'!F$3+1,FALSE)),
'Regular Symbol'!Q63)</f>
        <v/>
      </c>
      <c r="O64" s="381" t="str">
        <f>IF($A64&gt;='Regular Symbol'!D$16,"",IF(B64=0,"",IF(OR(B64=$O$1,B64=$P$1,B65=$O$1,B65=$P$1,B66=$O$1,B66=$P$1),1,0)))</f>
        <v/>
      </c>
      <c r="P64" s="381" t="str">
        <f>IF($A64&gt;='Regular Symbol'!E$16,"",IF(C64=0,"",IF(OR(C64=$O$1,C64=$P$1,C65=$O$1,C65=$P$1,C66=$O$1,C66=$P$1),1,0)))</f>
        <v/>
      </c>
      <c r="Q64" s="381" t="str">
        <f>IF($A64&gt;='Regular Symbol'!F$16,"",IF(D64=0,"",IF(OR(D64=$O$1,D64=$P$1,D65=$O$1,D65=$P$1,D66=$O$1,D66=$P$1),1,0)))</f>
        <v/>
      </c>
      <c r="R64" s="381" t="str">
        <f>IF($A64&gt;='Regular Symbol'!G$16,"",IF(E64=0,"",IF(OR(E64=$O$1,E64=$P$1,E65=$O$1,E65=$P$1,E66=$O$1,E66=$P$1),1,0)))</f>
        <v/>
      </c>
      <c r="S64" s="381" t="str">
        <f>IF($A64&gt;='Regular Symbol'!H$16,"",IF(F64=0,"",IF(OR(F64=$O$1,F64=$P$1,F65=$O$1,F65=$P$1,F66=$O$1,F66=$P$1),1,0)))</f>
        <v/>
      </c>
    </row>
    <row r="65" spans="1:19">
      <c r="A65" s="382">
        <f>IF('[1]Regular Symbol'!L64="","",'[1]Regular Symbol'!L64)</f>
        <v>61</v>
      </c>
      <c r="B65" s="190" t="str">
        <f>IF('Regular Symbol'!M64="",
IF($A65-'Regular Symbol'!D$16&gt;='243way_RegularＸ_W(1)'!B$2-1,"",VLOOKUP($A65-'Regular Symbol'!D$16,'Regular Symbol'!$L$3:$Q$99,'243way_RegularＸ_W(1)'!B$3+1,FALSE)),
'Regular Symbol'!M64)</f>
        <v/>
      </c>
      <c r="C65" s="190" t="str">
        <f>IF('Regular Symbol'!N64="",
IF($A65-'Regular Symbol'!E$16&gt;='243way_RegularＸ_W(1)'!C$2-1,"",VLOOKUP($A65-'Regular Symbol'!E$16,'Regular Symbol'!$L$3:$Q$99,'243way_RegularＸ_W(1)'!C$3+1,FALSE)),
'Regular Symbol'!N64)</f>
        <v/>
      </c>
      <c r="D65" s="190" t="str">
        <f>IF('Regular Symbol'!O64="",
IF($A65-'Regular Symbol'!F$16&gt;='243way_RegularＸ_W(1)'!D$2-1,"",VLOOKUP($A65-'Regular Symbol'!F$16,'Regular Symbol'!$L$3:$Q$99,'243way_RegularＸ_W(1)'!D$3+1,FALSE)),
'Regular Symbol'!O64)</f>
        <v/>
      </c>
      <c r="E65" s="190" t="str">
        <f>IF('Regular Symbol'!P64="",
IF($A65-'Regular Symbol'!G$16&gt;='243way_RegularＸ_W(1)'!E$2-1,"",VLOOKUP($A65-'Regular Symbol'!G$16,'Regular Symbol'!$L$3:$Q$99,'243way_RegularＸ_W(1)'!E$3+1,FALSE)),
'Regular Symbol'!P64)</f>
        <v/>
      </c>
      <c r="F65" s="190" t="str">
        <f>IF('Regular Symbol'!Q64="",
IF($A65-'Regular Symbol'!H$16&gt;='243way_RegularＸ_W(1)'!F$2-1,"",VLOOKUP($A65-'Regular Symbol'!H$16,'Regular Symbol'!$L$3:$Q$99,'243way_RegularＸ_W(1)'!F$3+1,FALSE)),
'Regular Symbol'!Q64)</f>
        <v/>
      </c>
      <c r="O65" s="381" t="str">
        <f>IF($A65&gt;='Regular Symbol'!D$16,"",IF(B65=0,"",IF(OR(B65=$O$1,B65=$P$1,B66=$O$1,B66=$P$1,B67=$O$1,B67=$P$1),1,0)))</f>
        <v/>
      </c>
      <c r="P65" s="381" t="str">
        <f>IF($A65&gt;='Regular Symbol'!E$16,"",IF(C65=0,"",IF(OR(C65=$O$1,C65=$P$1,C66=$O$1,C66=$P$1,C67=$O$1,C67=$P$1),1,0)))</f>
        <v/>
      </c>
      <c r="Q65" s="381" t="str">
        <f>IF($A65&gt;='Regular Symbol'!F$16,"",IF(D65=0,"",IF(OR(D65=$O$1,D65=$P$1,D66=$O$1,D66=$P$1,D67=$O$1,D67=$P$1),1,0)))</f>
        <v/>
      </c>
      <c r="R65" s="381" t="str">
        <f>IF($A65&gt;='Regular Symbol'!G$16,"",IF(E65=0,"",IF(OR(E65=$O$1,E65=$P$1,E66=$O$1,E66=$P$1,E67=$O$1,E67=$P$1),1,0)))</f>
        <v/>
      </c>
      <c r="S65" s="381" t="str">
        <f>IF($A65&gt;='Regular Symbol'!H$16,"",IF(F65=0,"",IF(OR(F65=$O$1,F65=$P$1,F66=$O$1,F66=$P$1,F67=$O$1,F67=$P$1),1,0)))</f>
        <v/>
      </c>
    </row>
    <row r="66" spans="1:19">
      <c r="A66" s="382">
        <f>IF('[1]Regular Symbol'!L65="","",'[1]Regular Symbol'!L65)</f>
        <v>62</v>
      </c>
      <c r="B66" s="190" t="str">
        <f>IF('Regular Symbol'!M65="",
IF($A66-'Regular Symbol'!D$16&gt;='243way_RegularＸ_W(1)'!B$2-1,"",VLOOKUP($A66-'Regular Symbol'!D$16,'Regular Symbol'!$L$3:$Q$99,'243way_RegularＸ_W(1)'!B$3+1,FALSE)),
'Regular Symbol'!M65)</f>
        <v/>
      </c>
      <c r="C66" s="190" t="str">
        <f>IF('Regular Symbol'!N65="",
IF($A66-'Regular Symbol'!E$16&gt;='243way_RegularＸ_W(1)'!C$2-1,"",VLOOKUP($A66-'Regular Symbol'!E$16,'Regular Symbol'!$L$3:$Q$99,'243way_RegularＸ_W(1)'!C$3+1,FALSE)),
'Regular Symbol'!N65)</f>
        <v/>
      </c>
      <c r="D66" s="190" t="str">
        <f>IF('Regular Symbol'!O65="",
IF($A66-'Regular Symbol'!F$16&gt;='243way_RegularＸ_W(1)'!D$2-1,"",VLOOKUP($A66-'Regular Symbol'!F$16,'Regular Symbol'!$L$3:$Q$99,'243way_RegularＸ_W(1)'!D$3+1,FALSE)),
'Regular Symbol'!O65)</f>
        <v/>
      </c>
      <c r="E66" s="190" t="str">
        <f>IF('Regular Symbol'!P65="",
IF($A66-'Regular Symbol'!G$16&gt;='243way_RegularＸ_W(1)'!E$2-1,"",VLOOKUP($A66-'Regular Symbol'!G$16,'Regular Symbol'!$L$3:$Q$99,'243way_RegularＸ_W(1)'!E$3+1,FALSE)),
'Regular Symbol'!P65)</f>
        <v/>
      </c>
      <c r="F66" s="190" t="str">
        <f>IF('Regular Symbol'!Q65="",
IF($A66-'Regular Symbol'!H$16&gt;='243way_RegularＸ_W(1)'!F$2-1,"",VLOOKUP($A66-'Regular Symbol'!H$16,'Regular Symbol'!$L$3:$Q$99,'243way_RegularＸ_W(1)'!F$3+1,FALSE)),
'Regular Symbol'!Q65)</f>
        <v/>
      </c>
      <c r="O66" s="381" t="str">
        <f>IF($A66&gt;='Regular Symbol'!D$16,"",IF(B66=0,"",IF(OR(B66=$O$1,B66=$P$1,B67=$O$1,B67=$P$1,B68=$O$1,B68=$P$1),1,0)))</f>
        <v/>
      </c>
      <c r="P66" s="381" t="str">
        <f>IF($A66&gt;='Regular Symbol'!E$16,"",IF(C66=0,"",IF(OR(C66=$O$1,C66=$P$1,C67=$O$1,C67=$P$1,C68=$O$1,C68=$P$1),1,0)))</f>
        <v/>
      </c>
      <c r="Q66" s="381" t="str">
        <f>IF($A66&gt;='Regular Symbol'!F$16,"",IF(D66=0,"",IF(OR(D66=$O$1,D66=$P$1,D67=$O$1,D67=$P$1,D68=$O$1,D68=$P$1),1,0)))</f>
        <v/>
      </c>
      <c r="R66" s="381" t="str">
        <f>IF($A66&gt;='Regular Symbol'!G$16,"",IF(E66=0,"",IF(OR(E66=$O$1,E66=$P$1,E67=$O$1,E67=$P$1,E68=$O$1,E68=$P$1),1,0)))</f>
        <v/>
      </c>
      <c r="S66" s="381" t="str">
        <f>IF($A66&gt;='Regular Symbol'!H$16,"",IF(F66=0,"",IF(OR(F66=$O$1,F66=$P$1,F67=$O$1,F67=$P$1,F68=$O$1,F68=$P$1),1,0)))</f>
        <v/>
      </c>
    </row>
    <row r="67" spans="1:19">
      <c r="A67" s="382">
        <f>IF('[1]Regular Symbol'!L66="","",'[1]Regular Symbol'!L66)</f>
        <v>63</v>
      </c>
      <c r="B67" s="190" t="str">
        <f>IF('Regular Symbol'!M66="",
IF($A67-'Regular Symbol'!D$16&gt;='243way_RegularＸ_W(1)'!B$2-1,"",VLOOKUP($A67-'Regular Symbol'!D$16,'Regular Symbol'!$L$3:$Q$99,'243way_RegularＸ_W(1)'!B$3+1,FALSE)),
'Regular Symbol'!M66)</f>
        <v/>
      </c>
      <c r="C67" s="190" t="str">
        <f>IF('Regular Symbol'!N66="",
IF($A67-'Regular Symbol'!E$16&gt;='243way_RegularＸ_W(1)'!C$2-1,"",VLOOKUP($A67-'Regular Symbol'!E$16,'Regular Symbol'!$L$3:$Q$99,'243way_RegularＸ_W(1)'!C$3+1,FALSE)),
'Regular Symbol'!N66)</f>
        <v/>
      </c>
      <c r="D67" s="190" t="str">
        <f>IF('Regular Symbol'!O66="",
IF($A67-'Regular Symbol'!F$16&gt;='243way_RegularＸ_W(1)'!D$2-1,"",VLOOKUP($A67-'Regular Symbol'!F$16,'Regular Symbol'!$L$3:$Q$99,'243way_RegularＸ_W(1)'!D$3+1,FALSE)),
'Regular Symbol'!O66)</f>
        <v/>
      </c>
      <c r="E67" s="190" t="str">
        <f>IF('Regular Symbol'!P66="",
IF($A67-'Regular Symbol'!G$16&gt;='243way_RegularＸ_W(1)'!E$2-1,"",VLOOKUP($A67-'Regular Symbol'!G$16,'Regular Symbol'!$L$3:$Q$99,'243way_RegularＸ_W(1)'!E$3+1,FALSE)),
'Regular Symbol'!P66)</f>
        <v/>
      </c>
      <c r="F67" s="190" t="str">
        <f>IF('Regular Symbol'!Q66="",
IF($A67-'Regular Symbol'!H$16&gt;='243way_RegularＸ_W(1)'!F$2-1,"",VLOOKUP($A67-'Regular Symbol'!H$16,'Regular Symbol'!$L$3:$Q$99,'243way_RegularＸ_W(1)'!F$3+1,FALSE)),
'Regular Symbol'!Q66)</f>
        <v/>
      </c>
      <c r="O67" s="381" t="str">
        <f>IF($A67&gt;='Regular Symbol'!D$16,"",IF(B67=0,"",IF(OR(B67=$O$1,B67=$P$1,B68=$O$1,B68=$P$1,B69=$O$1,B69=$P$1),1,0)))</f>
        <v/>
      </c>
      <c r="P67" s="381" t="str">
        <f>IF($A67&gt;='Regular Symbol'!E$16,"",IF(C67=0,"",IF(OR(C67=$O$1,C67=$P$1,C68=$O$1,C68=$P$1,C69=$O$1,C69=$P$1),1,0)))</f>
        <v/>
      </c>
      <c r="Q67" s="381" t="str">
        <f>IF($A67&gt;='Regular Symbol'!F$16,"",IF(D67=0,"",IF(OR(D67=$O$1,D67=$P$1,D68=$O$1,D68=$P$1,D69=$O$1,D69=$P$1),1,0)))</f>
        <v/>
      </c>
      <c r="R67" s="381" t="str">
        <f>IF($A67&gt;='Regular Symbol'!G$16,"",IF(E67=0,"",IF(OR(E67=$O$1,E67=$P$1,E68=$O$1,E68=$P$1,E69=$O$1,E69=$P$1),1,0)))</f>
        <v/>
      </c>
      <c r="S67" s="381" t="str">
        <f>IF($A67&gt;='Regular Symbol'!H$16,"",IF(F67=0,"",IF(OR(F67=$O$1,F67=$P$1,F68=$O$1,F68=$P$1,F69=$O$1,F69=$P$1),1,0)))</f>
        <v/>
      </c>
    </row>
    <row r="68" spans="1:19">
      <c r="A68" s="382">
        <f>IF('[1]Regular Symbol'!L67="","",'[1]Regular Symbol'!L67)</f>
        <v>64</v>
      </c>
      <c r="B68" s="190" t="str">
        <f>IF('Regular Symbol'!M67="",
IF($A68-'Regular Symbol'!D$16&gt;='243way_RegularＸ_W(1)'!B$2-1,"",VLOOKUP($A68-'Regular Symbol'!D$16,'Regular Symbol'!$L$3:$Q$99,'243way_RegularＸ_W(1)'!B$3+1,FALSE)),
'Regular Symbol'!M67)</f>
        <v/>
      </c>
      <c r="C68" s="190" t="str">
        <f>IF('Regular Symbol'!N67="",
IF($A68-'Regular Symbol'!E$16&gt;='243way_RegularＸ_W(1)'!C$2-1,"",VLOOKUP($A68-'Regular Symbol'!E$16,'Regular Symbol'!$L$3:$Q$99,'243way_RegularＸ_W(1)'!C$3+1,FALSE)),
'Regular Symbol'!N67)</f>
        <v/>
      </c>
      <c r="D68" s="190" t="str">
        <f>IF('Regular Symbol'!O67="",
IF($A68-'Regular Symbol'!F$16&gt;='243way_RegularＸ_W(1)'!D$2-1,"",VLOOKUP($A68-'Regular Symbol'!F$16,'Regular Symbol'!$L$3:$Q$99,'243way_RegularＸ_W(1)'!D$3+1,FALSE)),
'Regular Symbol'!O67)</f>
        <v/>
      </c>
      <c r="E68" s="190" t="str">
        <f>IF('Regular Symbol'!P67="",
IF($A68-'Regular Symbol'!G$16&gt;='243way_RegularＸ_W(1)'!E$2-1,"",VLOOKUP($A68-'Regular Symbol'!G$16,'Regular Symbol'!$L$3:$Q$99,'243way_RegularＸ_W(1)'!E$3+1,FALSE)),
'Regular Symbol'!P67)</f>
        <v/>
      </c>
      <c r="F68" s="190" t="str">
        <f>IF('Regular Symbol'!Q67="",
IF($A68-'Regular Symbol'!H$16&gt;='243way_RegularＸ_W(1)'!F$2-1,"",VLOOKUP($A68-'Regular Symbol'!H$16,'Regular Symbol'!$L$3:$Q$99,'243way_RegularＸ_W(1)'!F$3+1,FALSE)),
'Regular Symbol'!Q67)</f>
        <v/>
      </c>
      <c r="O68" s="381" t="str">
        <f>IF($A68&gt;='Regular Symbol'!D$16,"",IF(B68=0,"",IF(OR(B68=$O$1,B68=$P$1,B69=$O$1,B69=$P$1,B70=$O$1,B70=$P$1),1,0)))</f>
        <v/>
      </c>
      <c r="P68" s="381" t="str">
        <f>IF($A68&gt;='Regular Symbol'!E$16,"",IF(C68=0,"",IF(OR(C68=$O$1,C68=$P$1,C69=$O$1,C69=$P$1,C70=$O$1,C70=$P$1),1,0)))</f>
        <v/>
      </c>
      <c r="Q68" s="381" t="str">
        <f>IF($A68&gt;='Regular Symbol'!F$16,"",IF(D68=0,"",IF(OR(D68=$O$1,D68=$P$1,D69=$O$1,D69=$P$1,D70=$O$1,D70=$P$1),1,0)))</f>
        <v/>
      </c>
      <c r="R68" s="381" t="str">
        <f>IF($A68&gt;='Regular Symbol'!G$16,"",IF(E68=0,"",IF(OR(E68=$O$1,E68=$P$1,E69=$O$1,E69=$P$1,E70=$O$1,E70=$P$1),1,0)))</f>
        <v/>
      </c>
      <c r="S68" s="381" t="str">
        <f>IF($A68&gt;='Regular Symbol'!H$16,"",IF(F68=0,"",IF(OR(F68=$O$1,F68=$P$1,F69=$O$1,F69=$P$1,F70=$O$1,F70=$P$1),1,0)))</f>
        <v/>
      </c>
    </row>
    <row r="69" spans="1:19">
      <c r="A69" s="382">
        <f>IF('[1]Regular Symbol'!L68="","",'[1]Regular Symbol'!L68)</f>
        <v>65</v>
      </c>
      <c r="B69" s="190" t="str">
        <f>IF('Regular Symbol'!M68="",
IF($A69-'Regular Symbol'!D$16&gt;='243way_RegularＸ_W(1)'!B$2-1,"",VLOOKUP($A69-'Regular Symbol'!D$16,'Regular Symbol'!$L$3:$Q$99,'243way_RegularＸ_W(1)'!B$3+1,FALSE)),
'Regular Symbol'!M68)</f>
        <v/>
      </c>
      <c r="C69" s="190" t="str">
        <f>IF('Regular Symbol'!N68="",
IF($A69-'Regular Symbol'!E$16&gt;='243way_RegularＸ_W(1)'!C$2-1,"",VLOOKUP($A69-'Regular Symbol'!E$16,'Regular Symbol'!$L$3:$Q$99,'243way_RegularＸ_W(1)'!C$3+1,FALSE)),
'Regular Symbol'!N68)</f>
        <v/>
      </c>
      <c r="D69" s="190" t="str">
        <f>IF('Regular Symbol'!O68="",
IF($A69-'Regular Symbol'!F$16&gt;='243way_RegularＸ_W(1)'!D$2-1,"",VLOOKUP($A69-'Regular Symbol'!F$16,'Regular Symbol'!$L$3:$Q$99,'243way_RegularＸ_W(1)'!D$3+1,FALSE)),
'Regular Symbol'!O68)</f>
        <v/>
      </c>
      <c r="E69" s="190" t="str">
        <f>IF('Regular Symbol'!P68="",
IF($A69-'Regular Symbol'!G$16&gt;='243way_RegularＸ_W(1)'!E$2-1,"",VLOOKUP($A69-'Regular Symbol'!G$16,'Regular Symbol'!$L$3:$Q$99,'243way_RegularＸ_W(1)'!E$3+1,FALSE)),
'Regular Symbol'!P68)</f>
        <v/>
      </c>
      <c r="F69" s="190" t="str">
        <f>IF('Regular Symbol'!Q68="",
IF($A69-'Regular Symbol'!H$16&gt;='243way_RegularＸ_W(1)'!F$2-1,"",VLOOKUP($A69-'Regular Symbol'!H$16,'Regular Symbol'!$L$3:$Q$99,'243way_RegularＸ_W(1)'!F$3+1,FALSE)),
'Regular Symbol'!Q68)</f>
        <v/>
      </c>
      <c r="O69" s="381" t="str">
        <f>IF($A69&gt;='Regular Symbol'!D$16,"",IF(B69=0,"",IF(OR(B69=$O$1,B69=$P$1,B70=$O$1,B70=$P$1,B71=$O$1,B71=$P$1),1,0)))</f>
        <v/>
      </c>
      <c r="P69" s="381" t="str">
        <f>IF($A69&gt;='Regular Symbol'!E$16,"",IF(C69=0,"",IF(OR(C69=$O$1,C69=$P$1,C70=$O$1,C70=$P$1,C71=$O$1,C71=$P$1),1,0)))</f>
        <v/>
      </c>
      <c r="Q69" s="381" t="str">
        <f>IF($A69&gt;='Regular Symbol'!F$16,"",IF(D69=0,"",IF(OR(D69=$O$1,D69=$P$1,D70=$O$1,D70=$P$1,D71=$O$1,D71=$P$1),1,0)))</f>
        <v/>
      </c>
      <c r="R69" s="381" t="str">
        <f>IF($A69&gt;='Regular Symbol'!G$16,"",IF(E69=0,"",IF(OR(E69=$O$1,E69=$P$1,E70=$O$1,E70=$P$1,E71=$O$1,E71=$P$1),1,0)))</f>
        <v/>
      </c>
      <c r="S69" s="381" t="str">
        <f>IF($A69&gt;='Regular Symbol'!H$16,"",IF(F69=0,"",IF(OR(F69=$O$1,F69=$P$1,F70=$O$1,F70=$P$1,F71=$O$1,F71=$P$1),1,0)))</f>
        <v/>
      </c>
    </row>
    <row r="70" spans="1:19">
      <c r="A70" s="382">
        <f>IF('[1]Regular Symbol'!L69="","",'[1]Regular Symbol'!L69)</f>
        <v>66</v>
      </c>
      <c r="B70" s="190" t="str">
        <f>IF('Regular Symbol'!M69="",
IF($A70-'Regular Symbol'!D$16&gt;='243way_RegularＸ_W(1)'!B$2-1,"",VLOOKUP($A70-'Regular Symbol'!D$16,'Regular Symbol'!$L$3:$Q$99,'243way_RegularＸ_W(1)'!B$3+1,FALSE)),
'Regular Symbol'!M69)</f>
        <v/>
      </c>
      <c r="C70" s="190" t="str">
        <f>IF('Regular Symbol'!N69="",
IF($A70-'Regular Symbol'!E$16&gt;='243way_RegularＸ_W(1)'!C$2-1,"",VLOOKUP($A70-'Regular Symbol'!E$16,'Regular Symbol'!$L$3:$Q$99,'243way_RegularＸ_W(1)'!C$3+1,FALSE)),
'Regular Symbol'!N69)</f>
        <v/>
      </c>
      <c r="D70" s="190" t="str">
        <f>IF('Regular Symbol'!O69="",
IF($A70-'Regular Symbol'!F$16&gt;='243way_RegularＸ_W(1)'!D$2-1,"",VLOOKUP($A70-'Regular Symbol'!F$16,'Regular Symbol'!$L$3:$Q$99,'243way_RegularＸ_W(1)'!D$3+1,FALSE)),
'Regular Symbol'!O69)</f>
        <v/>
      </c>
      <c r="E70" s="190" t="str">
        <f>IF('Regular Symbol'!P69="",
IF($A70-'Regular Symbol'!G$16&gt;='243way_RegularＸ_W(1)'!E$2-1,"",VLOOKUP($A70-'Regular Symbol'!G$16,'Regular Symbol'!$L$3:$Q$99,'243way_RegularＸ_W(1)'!E$3+1,FALSE)),
'Regular Symbol'!P69)</f>
        <v/>
      </c>
      <c r="F70" s="190" t="str">
        <f>IF('Regular Symbol'!Q69="",
IF($A70-'Regular Symbol'!H$16&gt;='243way_RegularＸ_W(1)'!F$2-1,"",VLOOKUP($A70-'Regular Symbol'!H$16,'Regular Symbol'!$L$3:$Q$99,'243way_RegularＸ_W(1)'!F$3+1,FALSE)),
'Regular Symbol'!Q69)</f>
        <v/>
      </c>
      <c r="O70" s="381" t="str">
        <f>IF($A70&gt;='Regular Symbol'!D$16,"",IF(B70=0,"",IF(OR(B70=$O$1,B70=$P$1,B71=$O$1,B71=$P$1,B72=$O$1,B72=$P$1),1,0)))</f>
        <v/>
      </c>
      <c r="P70" s="381" t="str">
        <f>IF($A70&gt;='Regular Symbol'!E$16,"",IF(C70=0,"",IF(OR(C70=$O$1,C70=$P$1,C71=$O$1,C71=$P$1,C72=$O$1,C72=$P$1),1,0)))</f>
        <v/>
      </c>
      <c r="Q70" s="381" t="str">
        <f>IF($A70&gt;='Regular Symbol'!F$16,"",IF(D70=0,"",IF(OR(D70=$O$1,D70=$P$1,D71=$O$1,D71=$P$1,D72=$O$1,D72=$P$1),1,0)))</f>
        <v/>
      </c>
      <c r="R70" s="381" t="str">
        <f>IF($A70&gt;='Regular Symbol'!G$16,"",IF(E70=0,"",IF(OR(E70=$O$1,E70=$P$1,E71=$O$1,E71=$P$1,E72=$O$1,E72=$P$1),1,0)))</f>
        <v/>
      </c>
      <c r="S70" s="381" t="str">
        <f>IF($A70&gt;='Regular Symbol'!H$16,"",IF(F70=0,"",IF(OR(F70=$O$1,F70=$P$1,F71=$O$1,F71=$P$1,F72=$O$1,F72=$P$1),1,0)))</f>
        <v/>
      </c>
    </row>
    <row r="71" spans="1:19">
      <c r="A71" s="382">
        <f>IF('[1]Regular Symbol'!L70="","",'[1]Regular Symbol'!L70)</f>
        <v>67</v>
      </c>
      <c r="B71" s="190" t="str">
        <f>IF('Regular Symbol'!M70="",
IF($A71-'Regular Symbol'!D$16&gt;='243way_RegularＸ_W(1)'!B$2-1,"",VLOOKUP($A71-'Regular Symbol'!D$16,'Regular Symbol'!$L$3:$Q$99,'243way_RegularＸ_W(1)'!B$3+1,FALSE)),
'Regular Symbol'!M70)</f>
        <v/>
      </c>
      <c r="C71" s="190" t="str">
        <f>IF('Regular Symbol'!N70="",
IF($A71-'Regular Symbol'!E$16&gt;='243way_RegularＸ_W(1)'!C$2-1,"",VLOOKUP($A71-'Regular Symbol'!E$16,'Regular Symbol'!$L$3:$Q$99,'243way_RegularＸ_W(1)'!C$3+1,FALSE)),
'Regular Symbol'!N70)</f>
        <v/>
      </c>
      <c r="D71" s="190" t="str">
        <f>IF('Regular Symbol'!O70="",
IF($A71-'Regular Symbol'!F$16&gt;='243way_RegularＸ_W(1)'!D$2-1,"",VLOOKUP($A71-'Regular Symbol'!F$16,'Regular Symbol'!$L$3:$Q$99,'243way_RegularＸ_W(1)'!D$3+1,FALSE)),
'Regular Symbol'!O70)</f>
        <v/>
      </c>
      <c r="E71" s="190" t="str">
        <f>IF('Regular Symbol'!P70="",
IF($A71-'Regular Symbol'!G$16&gt;='243way_RegularＸ_W(1)'!E$2-1,"",VLOOKUP($A71-'Regular Symbol'!G$16,'Regular Symbol'!$L$3:$Q$99,'243way_RegularＸ_W(1)'!E$3+1,FALSE)),
'Regular Symbol'!P70)</f>
        <v/>
      </c>
      <c r="F71" s="190" t="str">
        <f>IF('Regular Symbol'!Q70="",
IF($A71-'Regular Symbol'!H$16&gt;='243way_RegularＸ_W(1)'!F$2-1,"",VLOOKUP($A71-'Regular Symbol'!H$16,'Regular Symbol'!$L$3:$Q$99,'243way_RegularＸ_W(1)'!F$3+1,FALSE)),
'Regular Symbol'!Q70)</f>
        <v/>
      </c>
      <c r="O71" s="381" t="str">
        <f>IF($A71&gt;='Regular Symbol'!D$16,"",IF(B71=0,"",IF(OR(B71=$O$1,B71=$P$1,B72=$O$1,B72=$P$1,B73=$O$1,B73=$P$1),1,0)))</f>
        <v/>
      </c>
      <c r="P71" s="381" t="str">
        <f>IF($A71&gt;='Regular Symbol'!E$16,"",IF(C71=0,"",IF(OR(C71=$O$1,C71=$P$1,C72=$O$1,C72=$P$1,C73=$O$1,C73=$P$1),1,0)))</f>
        <v/>
      </c>
      <c r="Q71" s="381" t="str">
        <f>IF($A71&gt;='Regular Symbol'!F$16,"",IF(D71=0,"",IF(OR(D71=$O$1,D71=$P$1,D72=$O$1,D72=$P$1,D73=$O$1,D73=$P$1),1,0)))</f>
        <v/>
      </c>
      <c r="R71" s="381" t="str">
        <f>IF($A71&gt;='Regular Symbol'!G$16,"",IF(E71=0,"",IF(OR(E71=$O$1,E71=$P$1,E72=$O$1,E72=$P$1,E73=$O$1,E73=$P$1),1,0)))</f>
        <v/>
      </c>
      <c r="S71" s="381" t="str">
        <f>IF($A71&gt;='Regular Symbol'!H$16,"",IF(F71=0,"",IF(OR(F71=$O$1,F71=$P$1,F72=$O$1,F72=$P$1,F73=$O$1,F73=$P$1),1,0)))</f>
        <v/>
      </c>
    </row>
    <row r="72" spans="1:19">
      <c r="A72" s="382">
        <f>IF('[1]Regular Symbol'!L71="","",'[1]Regular Symbol'!L71)</f>
        <v>68</v>
      </c>
      <c r="B72" s="190" t="str">
        <f>IF('Regular Symbol'!M71="",
IF($A72-'Regular Symbol'!D$16&gt;='243way_RegularＸ_W(1)'!B$2-1,"",VLOOKUP($A72-'Regular Symbol'!D$16,'Regular Symbol'!$L$3:$Q$99,'243way_RegularＸ_W(1)'!B$3+1,FALSE)),
'Regular Symbol'!M71)</f>
        <v/>
      </c>
      <c r="C72" s="190" t="str">
        <f>IF('Regular Symbol'!N71="",
IF($A72-'Regular Symbol'!E$16&gt;='243way_RegularＸ_W(1)'!C$2-1,"",VLOOKUP($A72-'Regular Symbol'!E$16,'Regular Symbol'!$L$3:$Q$99,'243way_RegularＸ_W(1)'!C$3+1,FALSE)),
'Regular Symbol'!N71)</f>
        <v/>
      </c>
      <c r="D72" s="190" t="str">
        <f>IF('Regular Symbol'!O71="",
IF($A72-'Regular Symbol'!F$16&gt;='243way_RegularＸ_W(1)'!D$2-1,"",VLOOKUP($A72-'Regular Symbol'!F$16,'Regular Symbol'!$L$3:$Q$99,'243way_RegularＸ_W(1)'!D$3+1,FALSE)),
'Regular Symbol'!O71)</f>
        <v/>
      </c>
      <c r="E72" s="190" t="str">
        <f>IF('Regular Symbol'!P71="",
IF($A72-'Regular Symbol'!G$16&gt;='243way_RegularＸ_W(1)'!E$2-1,"",VLOOKUP($A72-'Regular Symbol'!G$16,'Regular Symbol'!$L$3:$Q$99,'243way_RegularＸ_W(1)'!E$3+1,FALSE)),
'Regular Symbol'!P71)</f>
        <v/>
      </c>
      <c r="F72" s="190" t="str">
        <f>IF('Regular Symbol'!Q71="",
IF($A72-'Regular Symbol'!H$16&gt;='243way_RegularＸ_W(1)'!F$2-1,"",VLOOKUP($A72-'Regular Symbol'!H$16,'Regular Symbol'!$L$3:$Q$99,'243way_RegularＸ_W(1)'!F$3+1,FALSE)),
'Regular Symbol'!Q71)</f>
        <v/>
      </c>
      <c r="O72" s="381" t="str">
        <f>IF($A72&gt;='Regular Symbol'!D$16,"",IF(B72=0,"",IF(OR(B72=$O$1,B72=$P$1,B73=$O$1,B73=$P$1,B74=$O$1,B74=$P$1),1,0)))</f>
        <v/>
      </c>
      <c r="P72" s="381" t="str">
        <f>IF($A72&gt;='Regular Symbol'!E$16,"",IF(C72=0,"",IF(OR(C72=$O$1,C72=$P$1,C73=$O$1,C73=$P$1,C74=$O$1,C74=$P$1),1,0)))</f>
        <v/>
      </c>
      <c r="Q72" s="381" t="str">
        <f>IF($A72&gt;='Regular Symbol'!F$16,"",IF(D72=0,"",IF(OR(D72=$O$1,D72=$P$1,D73=$O$1,D73=$P$1,D74=$O$1,D74=$P$1),1,0)))</f>
        <v/>
      </c>
      <c r="R72" s="381" t="str">
        <f>IF($A72&gt;='Regular Symbol'!G$16,"",IF(E72=0,"",IF(OR(E72=$O$1,E72=$P$1,E73=$O$1,E73=$P$1,E74=$O$1,E74=$P$1),1,0)))</f>
        <v/>
      </c>
      <c r="S72" s="381" t="str">
        <f>IF($A72&gt;='Regular Symbol'!H$16,"",IF(F72=0,"",IF(OR(F72=$O$1,F72=$P$1,F73=$O$1,F73=$P$1,F74=$O$1,F74=$P$1),1,0)))</f>
        <v/>
      </c>
    </row>
    <row r="73" spans="1:19">
      <c r="A73" s="382">
        <f>IF('[1]Regular Symbol'!L72="","",'[1]Regular Symbol'!L72)</f>
        <v>69</v>
      </c>
      <c r="B73" s="190" t="str">
        <f>IF('Regular Symbol'!M72="",
IF($A73-'Regular Symbol'!D$16&gt;='243way_RegularＸ_W(1)'!B$2-1,"",VLOOKUP($A73-'Regular Symbol'!D$16,'Regular Symbol'!$L$3:$Q$99,'243way_RegularＸ_W(1)'!B$3+1,FALSE)),
'Regular Symbol'!M72)</f>
        <v/>
      </c>
      <c r="C73" s="190" t="str">
        <f>IF('Regular Symbol'!N72="",
IF($A73-'Regular Symbol'!E$16&gt;='243way_RegularＸ_W(1)'!C$2-1,"",VLOOKUP($A73-'Regular Symbol'!E$16,'Regular Symbol'!$L$3:$Q$99,'243way_RegularＸ_W(1)'!C$3+1,FALSE)),
'Regular Symbol'!N72)</f>
        <v/>
      </c>
      <c r="D73" s="190" t="str">
        <f>IF('Regular Symbol'!O72="",
IF($A73-'Regular Symbol'!F$16&gt;='243way_RegularＸ_W(1)'!D$2-1,"",VLOOKUP($A73-'Regular Symbol'!F$16,'Regular Symbol'!$L$3:$Q$99,'243way_RegularＸ_W(1)'!D$3+1,FALSE)),
'Regular Symbol'!O72)</f>
        <v/>
      </c>
      <c r="E73" s="190" t="str">
        <f>IF('Regular Symbol'!P72="",
IF($A73-'Regular Symbol'!G$16&gt;='243way_RegularＸ_W(1)'!E$2-1,"",VLOOKUP($A73-'Regular Symbol'!G$16,'Regular Symbol'!$L$3:$Q$99,'243way_RegularＸ_W(1)'!E$3+1,FALSE)),
'Regular Symbol'!P72)</f>
        <v/>
      </c>
      <c r="F73" s="190" t="str">
        <f>IF('Regular Symbol'!Q72="",
IF($A73-'Regular Symbol'!H$16&gt;='243way_RegularＸ_W(1)'!F$2-1,"",VLOOKUP($A73-'Regular Symbol'!H$16,'Regular Symbol'!$L$3:$Q$99,'243way_RegularＸ_W(1)'!F$3+1,FALSE)),
'Regular Symbol'!Q72)</f>
        <v/>
      </c>
      <c r="O73" s="381" t="str">
        <f>IF($A73&gt;='Regular Symbol'!D$16,"",IF(B73=0,"",IF(OR(B73=$O$1,B73=$P$1,B74=$O$1,B74=$P$1,B75=$O$1,B75=$P$1),1,0)))</f>
        <v/>
      </c>
      <c r="P73" s="381" t="str">
        <f>IF($A73&gt;='Regular Symbol'!E$16,"",IF(C73=0,"",IF(OR(C73=$O$1,C73=$P$1,C74=$O$1,C74=$P$1,C75=$O$1,C75=$P$1),1,0)))</f>
        <v/>
      </c>
      <c r="Q73" s="381" t="str">
        <f>IF($A73&gt;='Regular Symbol'!F$16,"",IF(D73=0,"",IF(OR(D73=$O$1,D73=$P$1,D74=$O$1,D74=$P$1,D75=$O$1,D75=$P$1),1,0)))</f>
        <v/>
      </c>
      <c r="R73" s="381" t="str">
        <f>IF($A73&gt;='Regular Symbol'!G$16,"",IF(E73=0,"",IF(OR(E73=$O$1,E73=$P$1,E74=$O$1,E74=$P$1,E75=$O$1,E75=$P$1),1,0)))</f>
        <v/>
      </c>
      <c r="S73" s="381" t="str">
        <f>IF($A73&gt;='Regular Symbol'!H$16,"",IF(F73=0,"",IF(OR(F73=$O$1,F73=$P$1,F74=$O$1,F74=$P$1,F75=$O$1,F75=$P$1),1,0)))</f>
        <v/>
      </c>
    </row>
    <row r="74" spans="1:19">
      <c r="A74" s="382">
        <f>IF('[1]Regular Symbol'!L73="","",'[1]Regular Symbol'!L73)</f>
        <v>70</v>
      </c>
      <c r="B74" s="190" t="str">
        <f>IF('Regular Symbol'!M73="",
IF($A74-'Regular Symbol'!D$16&gt;='243way_RegularＸ_W(1)'!B$2-1,"",VLOOKUP($A74-'Regular Symbol'!D$16,'Regular Symbol'!$L$3:$Q$99,'243way_RegularＸ_W(1)'!B$3+1,FALSE)),
'Regular Symbol'!M73)</f>
        <v/>
      </c>
      <c r="C74" s="190" t="str">
        <f>IF('Regular Symbol'!N73="",
IF($A74-'Regular Symbol'!E$16&gt;='243way_RegularＸ_W(1)'!C$2-1,"",VLOOKUP($A74-'Regular Symbol'!E$16,'Regular Symbol'!$L$3:$Q$99,'243way_RegularＸ_W(1)'!C$3+1,FALSE)),
'Regular Symbol'!N73)</f>
        <v/>
      </c>
      <c r="D74" s="190" t="str">
        <f>IF('Regular Symbol'!O73="",
IF($A74-'Regular Symbol'!F$16&gt;='243way_RegularＸ_W(1)'!D$2-1,"",VLOOKUP($A74-'Regular Symbol'!F$16,'Regular Symbol'!$L$3:$Q$99,'243way_RegularＸ_W(1)'!D$3+1,FALSE)),
'Regular Symbol'!O73)</f>
        <v/>
      </c>
      <c r="E74" s="190" t="str">
        <f>IF('Regular Symbol'!P73="",
IF($A74-'Regular Symbol'!G$16&gt;='243way_RegularＸ_W(1)'!E$2-1,"",VLOOKUP($A74-'Regular Symbol'!G$16,'Regular Symbol'!$L$3:$Q$99,'243way_RegularＸ_W(1)'!E$3+1,FALSE)),
'Regular Symbol'!P73)</f>
        <v/>
      </c>
      <c r="F74" s="190" t="str">
        <f>IF('Regular Symbol'!Q73="",
IF($A74-'Regular Symbol'!H$16&gt;='243way_RegularＸ_W(1)'!F$2-1,"",VLOOKUP($A74-'Regular Symbol'!H$16,'Regular Symbol'!$L$3:$Q$99,'243way_RegularＸ_W(1)'!F$3+1,FALSE)),
'Regular Symbol'!Q73)</f>
        <v/>
      </c>
      <c r="O74" s="381" t="str">
        <f>IF($A74&gt;='Regular Symbol'!D$16,"",IF(B74=0,"",IF(OR(B74=$O$1,B74=$P$1,B75=$O$1,B75=$P$1,B76=$O$1,B76=$P$1),1,0)))</f>
        <v/>
      </c>
      <c r="P74" s="381" t="str">
        <f>IF($A74&gt;='Regular Symbol'!E$16,"",IF(C74=0,"",IF(OR(C74=$O$1,C74=$P$1,C75=$O$1,C75=$P$1,C76=$O$1,C76=$P$1),1,0)))</f>
        <v/>
      </c>
      <c r="Q74" s="381" t="str">
        <f>IF($A74&gt;='Regular Symbol'!F$16,"",IF(D74=0,"",IF(OR(D74=$O$1,D74=$P$1,D75=$O$1,D75=$P$1,D76=$O$1,D76=$P$1),1,0)))</f>
        <v/>
      </c>
      <c r="R74" s="381" t="str">
        <f>IF($A74&gt;='Regular Symbol'!G$16,"",IF(E74=0,"",IF(OR(E74=$O$1,E74=$P$1,E75=$O$1,E75=$P$1,E76=$O$1,E76=$P$1),1,0)))</f>
        <v/>
      </c>
      <c r="S74" s="381" t="str">
        <f>IF($A74&gt;='Regular Symbol'!H$16,"",IF(F74=0,"",IF(OR(F74=$O$1,F74=$P$1,F75=$O$1,F75=$P$1,F76=$O$1,F76=$P$1),1,0)))</f>
        <v/>
      </c>
    </row>
    <row r="75" spans="1:19">
      <c r="A75" s="382">
        <f>IF('[1]Regular Symbol'!L74="","",'[1]Regular Symbol'!L74)</f>
        <v>71</v>
      </c>
      <c r="B75" s="190" t="str">
        <f>IF('Regular Symbol'!M74="",
IF($A75-'Regular Symbol'!D$16&gt;='243way_RegularＸ_W(1)'!B$2-1,"",VLOOKUP($A75-'Regular Symbol'!D$16,'Regular Symbol'!$L$3:$Q$99,'243way_RegularＸ_W(1)'!B$3+1,FALSE)),
'Regular Symbol'!M74)</f>
        <v/>
      </c>
      <c r="C75" s="190" t="str">
        <f>IF('Regular Symbol'!N74="",
IF($A75-'Regular Symbol'!E$16&gt;='243way_RegularＸ_W(1)'!C$2-1,"",VLOOKUP($A75-'Regular Symbol'!E$16,'Regular Symbol'!$L$3:$Q$99,'243way_RegularＸ_W(1)'!C$3+1,FALSE)),
'Regular Symbol'!N74)</f>
        <v/>
      </c>
      <c r="D75" s="190" t="str">
        <f>IF('Regular Symbol'!O74="",
IF($A75-'Regular Symbol'!F$16&gt;='243way_RegularＸ_W(1)'!D$2-1,"",VLOOKUP($A75-'Regular Symbol'!F$16,'Regular Symbol'!$L$3:$Q$99,'243way_RegularＸ_W(1)'!D$3+1,FALSE)),
'Regular Symbol'!O74)</f>
        <v/>
      </c>
      <c r="E75" s="190" t="str">
        <f>IF('Regular Symbol'!P74="",
IF($A75-'Regular Symbol'!G$16&gt;='243way_RegularＸ_W(1)'!E$2-1,"",VLOOKUP($A75-'Regular Symbol'!G$16,'Regular Symbol'!$L$3:$Q$99,'243way_RegularＸ_W(1)'!E$3+1,FALSE)),
'Regular Symbol'!P74)</f>
        <v/>
      </c>
      <c r="F75" s="190" t="str">
        <f>IF('Regular Symbol'!Q74="",
IF($A75-'Regular Symbol'!H$16&gt;='243way_RegularＸ_W(1)'!F$2-1,"",VLOOKUP($A75-'Regular Symbol'!H$16,'Regular Symbol'!$L$3:$Q$99,'243way_RegularＸ_W(1)'!F$3+1,FALSE)),
'Regular Symbol'!Q74)</f>
        <v/>
      </c>
      <c r="O75" s="381" t="str">
        <f>IF($A75&gt;='Regular Symbol'!D$16,"",IF(B75=0,"",IF(OR(B75=$O$1,B75=$P$1,B76=$O$1,B76=$P$1,B77=$O$1,B77=$P$1),1,0)))</f>
        <v/>
      </c>
      <c r="P75" s="381" t="str">
        <f>IF($A75&gt;='Regular Symbol'!E$16,"",IF(C75=0,"",IF(OR(C75=$O$1,C75=$P$1,C76=$O$1,C76=$P$1,C77=$O$1,C77=$P$1),1,0)))</f>
        <v/>
      </c>
      <c r="Q75" s="381" t="str">
        <f>IF($A75&gt;='Regular Symbol'!F$16,"",IF(D75=0,"",IF(OR(D75=$O$1,D75=$P$1,D76=$O$1,D76=$P$1,D77=$O$1,D77=$P$1),1,0)))</f>
        <v/>
      </c>
      <c r="R75" s="381" t="str">
        <f>IF($A75&gt;='Regular Symbol'!G$16,"",IF(E75=0,"",IF(OR(E75=$O$1,E75=$P$1,E76=$O$1,E76=$P$1,E77=$O$1,E77=$P$1),1,0)))</f>
        <v/>
      </c>
      <c r="S75" s="381" t="str">
        <f>IF($A75&gt;='Regular Symbol'!H$16,"",IF(F75=0,"",IF(OR(F75=$O$1,F75=$P$1,F76=$O$1,F76=$P$1,F77=$O$1,F77=$P$1),1,0)))</f>
        <v/>
      </c>
    </row>
    <row r="76" spans="1:19">
      <c r="A76" s="382">
        <f>IF('[1]Regular Symbol'!L75="","",'[1]Regular Symbol'!L75)</f>
        <v>72</v>
      </c>
      <c r="B76" s="190" t="str">
        <f>IF('Regular Symbol'!M75="",
IF($A76-'Regular Symbol'!D$16&gt;='243way_RegularＸ_W(1)'!B$2-1,"",VLOOKUP($A76-'Regular Symbol'!D$16,'Regular Symbol'!$L$3:$Q$99,'243way_RegularＸ_W(1)'!B$3+1,FALSE)),
'Regular Symbol'!M75)</f>
        <v/>
      </c>
      <c r="C76" s="190" t="str">
        <f>IF('Regular Symbol'!N75="",
IF($A76-'Regular Symbol'!E$16&gt;='243way_RegularＸ_W(1)'!C$2-1,"",VLOOKUP($A76-'Regular Symbol'!E$16,'Regular Symbol'!$L$3:$Q$99,'243way_RegularＸ_W(1)'!C$3+1,FALSE)),
'Regular Symbol'!N75)</f>
        <v/>
      </c>
      <c r="D76" s="190" t="str">
        <f>IF('Regular Symbol'!O75="",
IF($A76-'Regular Symbol'!F$16&gt;='243way_RegularＸ_W(1)'!D$2-1,"",VLOOKUP($A76-'Regular Symbol'!F$16,'Regular Symbol'!$L$3:$Q$99,'243way_RegularＸ_W(1)'!D$3+1,FALSE)),
'Regular Symbol'!O75)</f>
        <v/>
      </c>
      <c r="E76" s="190" t="str">
        <f>IF('Regular Symbol'!P75="",
IF($A76-'Regular Symbol'!G$16&gt;='243way_RegularＸ_W(1)'!E$2-1,"",VLOOKUP($A76-'Regular Symbol'!G$16,'Regular Symbol'!$L$3:$Q$99,'243way_RegularＸ_W(1)'!E$3+1,FALSE)),
'Regular Symbol'!P75)</f>
        <v/>
      </c>
      <c r="F76" s="190" t="str">
        <f>IF('Regular Symbol'!Q75="",
IF($A76-'Regular Symbol'!H$16&gt;='243way_RegularＸ_W(1)'!F$2-1,"",VLOOKUP($A76-'Regular Symbol'!H$16,'Regular Symbol'!$L$3:$Q$99,'243way_RegularＸ_W(1)'!F$3+1,FALSE)),
'Regular Symbol'!Q75)</f>
        <v/>
      </c>
      <c r="O76" s="381" t="str">
        <f>IF($A76&gt;='Regular Symbol'!D$16,"",IF(B76=0,"",IF(OR(B76=$O$1,B76=$P$1,B77=$O$1,B77=$P$1,B78=$O$1,B78=$P$1),1,0)))</f>
        <v/>
      </c>
      <c r="P76" s="381" t="str">
        <f>IF($A76&gt;='Regular Symbol'!E$16,"",IF(C76=0,"",IF(OR(C76=$O$1,C76=$P$1,C77=$O$1,C77=$P$1,C78=$O$1,C78=$P$1),1,0)))</f>
        <v/>
      </c>
      <c r="Q76" s="381" t="str">
        <f>IF($A76&gt;='Regular Symbol'!F$16,"",IF(D76=0,"",IF(OR(D76=$O$1,D76=$P$1,D77=$O$1,D77=$P$1,D78=$O$1,D78=$P$1),1,0)))</f>
        <v/>
      </c>
      <c r="R76" s="381" t="str">
        <f>IF($A76&gt;='Regular Symbol'!G$16,"",IF(E76=0,"",IF(OR(E76=$O$1,E76=$P$1,E77=$O$1,E77=$P$1,E78=$O$1,E78=$P$1),1,0)))</f>
        <v/>
      </c>
      <c r="S76" s="381" t="str">
        <f>IF($A76&gt;='Regular Symbol'!H$16,"",IF(F76=0,"",IF(OR(F76=$O$1,F76=$P$1,F77=$O$1,F77=$P$1,F78=$O$1,F78=$P$1),1,0)))</f>
        <v/>
      </c>
    </row>
    <row r="77" spans="1:19">
      <c r="A77" s="382">
        <f>IF('[1]Regular Symbol'!L76="","",'[1]Regular Symbol'!L76)</f>
        <v>73</v>
      </c>
      <c r="B77" s="190" t="str">
        <f>IF('Regular Symbol'!M76="",
IF($A77-'Regular Symbol'!D$16&gt;='243way_RegularＸ_W(1)'!B$2-1,"",VLOOKUP($A77-'Regular Symbol'!D$16,'Regular Symbol'!$L$3:$Q$99,'243way_RegularＸ_W(1)'!B$3+1,FALSE)),
'Regular Symbol'!M76)</f>
        <v/>
      </c>
      <c r="C77" s="190" t="str">
        <f>IF('Regular Symbol'!N76="",
IF($A77-'Regular Symbol'!E$16&gt;='243way_RegularＸ_W(1)'!C$2-1,"",VLOOKUP($A77-'Regular Symbol'!E$16,'Regular Symbol'!$L$3:$Q$99,'243way_RegularＸ_W(1)'!C$3+1,FALSE)),
'Regular Symbol'!N76)</f>
        <v/>
      </c>
      <c r="D77" s="190" t="str">
        <f>IF('Regular Symbol'!O76="",
IF($A77-'Regular Symbol'!F$16&gt;='243way_RegularＸ_W(1)'!D$2-1,"",VLOOKUP($A77-'Regular Symbol'!F$16,'Regular Symbol'!$L$3:$Q$99,'243way_RegularＸ_W(1)'!D$3+1,FALSE)),
'Regular Symbol'!O76)</f>
        <v/>
      </c>
      <c r="E77" s="190" t="str">
        <f>IF('Regular Symbol'!P76="",
IF($A77-'Regular Symbol'!G$16&gt;='243way_RegularＸ_W(1)'!E$2-1,"",VLOOKUP($A77-'Regular Symbol'!G$16,'Regular Symbol'!$L$3:$Q$99,'243way_RegularＸ_W(1)'!E$3+1,FALSE)),
'Regular Symbol'!P76)</f>
        <v/>
      </c>
      <c r="F77" s="190" t="str">
        <f>IF('Regular Symbol'!Q76="",
IF($A77-'Regular Symbol'!H$16&gt;='243way_RegularＸ_W(1)'!F$2-1,"",VLOOKUP($A77-'Regular Symbol'!H$16,'Regular Symbol'!$L$3:$Q$99,'243way_RegularＸ_W(1)'!F$3+1,FALSE)),
'Regular Symbol'!Q76)</f>
        <v/>
      </c>
      <c r="O77" s="381" t="str">
        <f>IF($A77&gt;='Regular Symbol'!D$16,"",IF(B77=0,"",IF(OR(B77=$O$1,B77=$P$1,B78=$O$1,B78=$P$1,B79=$O$1,B79=$P$1),1,0)))</f>
        <v/>
      </c>
      <c r="P77" s="381" t="str">
        <f>IF($A77&gt;='Regular Symbol'!E$16,"",IF(C77=0,"",IF(OR(C77=$O$1,C77=$P$1,C78=$O$1,C78=$P$1,C79=$O$1,C79=$P$1),1,0)))</f>
        <v/>
      </c>
      <c r="Q77" s="381" t="str">
        <f>IF($A77&gt;='Regular Symbol'!F$16,"",IF(D77=0,"",IF(OR(D77=$O$1,D77=$P$1,D78=$O$1,D78=$P$1,D79=$O$1,D79=$P$1),1,0)))</f>
        <v/>
      </c>
      <c r="R77" s="381" t="str">
        <f>IF($A77&gt;='Regular Symbol'!G$16,"",IF(E77=0,"",IF(OR(E77=$O$1,E77=$P$1,E78=$O$1,E78=$P$1,E79=$O$1,E79=$P$1),1,0)))</f>
        <v/>
      </c>
      <c r="S77" s="381" t="str">
        <f>IF($A77&gt;='Regular Symbol'!H$16,"",IF(F77=0,"",IF(OR(F77=$O$1,F77=$P$1,F78=$O$1,F78=$P$1,F79=$O$1,F79=$P$1),1,0)))</f>
        <v/>
      </c>
    </row>
    <row r="78" spans="1:19" ht="16" thickBot="1">
      <c r="A78" s="382">
        <f>IF('[1]Regular Symbol'!L77="","",'[1]Regular Symbol'!L77)</f>
        <v>74</v>
      </c>
      <c r="B78" s="190" t="str">
        <f>IF('Regular Symbol'!M77="",
IF($A78-'Regular Symbol'!D$16&gt;='243way_RegularＸ_W(1)'!B$2-1,"",VLOOKUP($A78-'Regular Symbol'!D$16,'Regular Symbol'!$L$3:$Q$99,'243way_RegularＸ_W(1)'!B$3+1,FALSE)),
'Regular Symbol'!M77)</f>
        <v/>
      </c>
      <c r="C78" s="190" t="str">
        <f>IF('Regular Symbol'!N77="",
IF($A78-'Regular Symbol'!E$16&gt;='243way_RegularＸ_W(1)'!C$2-1,"",VLOOKUP($A78-'Regular Symbol'!E$16,'Regular Symbol'!$L$3:$Q$99,'243way_RegularＸ_W(1)'!C$3+1,FALSE)),
'Regular Symbol'!N77)</f>
        <v/>
      </c>
      <c r="D78" s="190" t="str">
        <f>IF('Regular Symbol'!O77="",
IF($A78-'Regular Symbol'!F$16&gt;='243way_RegularＸ_W(1)'!D$2-1,"",VLOOKUP($A78-'Regular Symbol'!F$16,'Regular Symbol'!$L$3:$Q$99,'243way_RegularＸ_W(1)'!D$3+1,FALSE)),
'Regular Symbol'!O77)</f>
        <v/>
      </c>
      <c r="E78" s="190" t="str">
        <f>IF('Regular Symbol'!P77="",
IF($A78-'Regular Symbol'!G$16&gt;='243way_RegularＸ_W(1)'!E$2-1,"",VLOOKUP($A78-'Regular Symbol'!G$16,'Regular Symbol'!$L$3:$Q$99,'243way_RegularＸ_W(1)'!E$3+1,FALSE)),
'Regular Symbol'!P77)</f>
        <v/>
      </c>
      <c r="F78" s="190" t="str">
        <f>IF('Regular Symbol'!Q77="",
IF($A78-'Regular Symbol'!H$16&gt;='243way_RegularＸ_W(1)'!F$2-1,"",VLOOKUP($A78-'Regular Symbol'!H$16,'Regular Symbol'!$L$3:$Q$99,'243way_RegularＸ_W(1)'!F$3+1,FALSE)),
'Regular Symbol'!Q77)</f>
        <v/>
      </c>
      <c r="H78" s="383"/>
      <c r="I78" s="383"/>
      <c r="J78" s="383"/>
      <c r="K78" s="383"/>
      <c r="L78" s="383"/>
      <c r="M78" s="383"/>
      <c r="O78" s="381" t="str">
        <f>IF($A78&gt;='Regular Symbol'!D$16,"",IF(B78=0,"",IF(OR(B78=$O$1,B78=$P$1,B79=$O$1,B79=$P$1,B80=$O$1,B80=$P$1),1,0)))</f>
        <v/>
      </c>
      <c r="P78" s="381" t="str">
        <f>IF($A78&gt;='Regular Symbol'!E$16,"",IF(C78=0,"",IF(OR(C78=$O$1,C78=$P$1,C79=$O$1,C79=$P$1,C80=$O$1,C80=$P$1),1,0)))</f>
        <v/>
      </c>
      <c r="Q78" s="381" t="str">
        <f>IF($A78&gt;='Regular Symbol'!F$16,"",IF(D78=0,"",IF(OR(D78=$O$1,D78=$P$1,D79=$O$1,D79=$P$1,D80=$O$1,D80=$P$1),1,0)))</f>
        <v/>
      </c>
      <c r="R78" s="381" t="str">
        <f>IF($A78&gt;='Regular Symbol'!G$16,"",IF(E78=0,"",IF(OR(E78=$O$1,E78=$P$1,E79=$O$1,E79=$P$1,E80=$O$1,E80=$P$1),1,0)))</f>
        <v/>
      </c>
      <c r="S78" s="381" t="str">
        <f>IF($A78&gt;='Regular Symbol'!H$16,"",IF(F78=0,"",IF(OR(F78=$O$1,F78=$P$1,F79=$O$1,F79=$P$1,F80=$O$1,F80=$P$1),1,0)))</f>
        <v/>
      </c>
    </row>
    <row r="79" spans="1:19">
      <c r="A79" s="382">
        <f>IF('[1]Regular Symbol'!L78="","",'[1]Regular Symbol'!L78)</f>
        <v>75</v>
      </c>
      <c r="B79" s="190" t="str">
        <f>IF('Regular Symbol'!M78="",
IF($A79-'Regular Symbol'!D$16&gt;='243way_RegularＸ_W(1)'!B$2-1,"",VLOOKUP($A79-'Regular Symbol'!D$16,'Regular Symbol'!$L$3:$Q$99,'243way_RegularＸ_W(1)'!B$3+1,FALSE)),
'Regular Symbol'!M78)</f>
        <v/>
      </c>
      <c r="C79" s="190" t="str">
        <f>IF('Regular Symbol'!N78="",
IF($A79-'Regular Symbol'!E$16&gt;='243way_RegularＸ_W(1)'!C$2-1,"",VLOOKUP($A79-'Regular Symbol'!E$16,'Regular Symbol'!$L$3:$Q$99,'243way_RegularＸ_W(1)'!C$3+1,FALSE)),
'Regular Symbol'!N78)</f>
        <v/>
      </c>
      <c r="D79" s="190" t="str">
        <f>IF('Regular Symbol'!O78="",
IF($A79-'Regular Symbol'!F$16&gt;='243way_RegularＸ_W(1)'!D$2-1,"",VLOOKUP($A79-'Regular Symbol'!F$16,'Regular Symbol'!$L$3:$Q$99,'243way_RegularＸ_W(1)'!D$3+1,FALSE)),
'Regular Symbol'!O78)</f>
        <v/>
      </c>
      <c r="E79" s="190" t="str">
        <f>IF('Regular Symbol'!P78="",
IF($A79-'Regular Symbol'!G$16&gt;='243way_RegularＸ_W(1)'!E$2-1,"",VLOOKUP($A79-'Regular Symbol'!G$16,'Regular Symbol'!$L$3:$Q$99,'243way_RegularＸ_W(1)'!E$3+1,FALSE)),
'Regular Symbol'!P78)</f>
        <v/>
      </c>
      <c r="F79" s="190" t="str">
        <f>IF('Regular Symbol'!Q78="",
IF($A79-'Regular Symbol'!H$16&gt;='243way_RegularＸ_W(1)'!F$2-1,"",VLOOKUP($A79-'Regular Symbol'!H$16,'Regular Symbol'!$L$3:$Q$99,'243way_RegularＸ_W(1)'!F$3+1,FALSE)),
'Regular Symbol'!Q78)</f>
        <v/>
      </c>
      <c r="O79" s="381" t="str">
        <f>IF($A79&gt;='Regular Symbol'!D$16,"",IF(B79=0,"",IF(OR(B79=$O$1,B79=$P$1,B80=$O$1,B80=$P$1,B81=$O$1,B81=$P$1),1,0)))</f>
        <v/>
      </c>
      <c r="P79" s="381" t="str">
        <f>IF($A79&gt;='Regular Symbol'!E$16,"",IF(C79=0,"",IF(OR(C79=$O$1,C79=$P$1,C80=$O$1,C80=$P$1,C81=$O$1,C81=$P$1),1,0)))</f>
        <v/>
      </c>
      <c r="Q79" s="381" t="str">
        <f>IF($A79&gt;='Regular Symbol'!F$16,"",IF(D79=0,"",IF(OR(D79=$O$1,D79=$P$1,D80=$O$1,D80=$P$1,D81=$O$1,D81=$P$1),1,0)))</f>
        <v/>
      </c>
      <c r="R79" s="381" t="str">
        <f>IF($A79&gt;='Regular Symbol'!G$16,"",IF(E79=0,"",IF(OR(E79=$O$1,E79=$P$1,E80=$O$1,E80=$P$1,E81=$O$1,E81=$P$1),1,0)))</f>
        <v/>
      </c>
      <c r="S79" s="381" t="str">
        <f>IF($A79&gt;='Regular Symbol'!H$16,"",IF(F79=0,"",IF(OR(F79=$O$1,F79=$P$1,F80=$O$1,F80=$P$1,F81=$O$1,F81=$P$1),1,0)))</f>
        <v/>
      </c>
    </row>
    <row r="80" spans="1:19">
      <c r="A80" s="382">
        <f>IF('[1]Regular Symbol'!L79="","",'[1]Regular Symbol'!L79)</f>
        <v>76</v>
      </c>
      <c r="B80" s="190" t="str">
        <f>IF('Regular Symbol'!M79="",
IF($A80-'Regular Symbol'!D$16&gt;='243way_RegularＸ_W(1)'!B$2-1,"",VLOOKUP($A80-'Regular Symbol'!D$16,'Regular Symbol'!$L$3:$Q$99,'243way_RegularＸ_W(1)'!B$3+1,FALSE)),
'Regular Symbol'!M79)</f>
        <v/>
      </c>
      <c r="C80" s="190" t="str">
        <f>IF('Regular Symbol'!N79="",
IF($A80-'Regular Symbol'!E$16&gt;='243way_RegularＸ_W(1)'!C$2-1,"",VLOOKUP($A80-'Regular Symbol'!E$16,'Regular Symbol'!$L$3:$Q$99,'243way_RegularＸ_W(1)'!C$3+1,FALSE)),
'Regular Symbol'!N79)</f>
        <v/>
      </c>
      <c r="D80" s="190" t="str">
        <f>IF('Regular Symbol'!O79="",
IF($A80-'Regular Symbol'!F$16&gt;='243way_RegularＸ_W(1)'!D$2-1,"",VLOOKUP($A80-'Regular Symbol'!F$16,'Regular Symbol'!$L$3:$Q$99,'243way_RegularＸ_W(1)'!D$3+1,FALSE)),
'Regular Symbol'!O79)</f>
        <v/>
      </c>
      <c r="E80" s="190" t="str">
        <f>IF('Regular Symbol'!P79="",
IF($A80-'Regular Symbol'!G$16&gt;='243way_RegularＸ_W(1)'!E$2-1,"",VLOOKUP($A80-'Regular Symbol'!G$16,'Regular Symbol'!$L$3:$Q$99,'243way_RegularＸ_W(1)'!E$3+1,FALSE)),
'Regular Symbol'!P79)</f>
        <v/>
      </c>
      <c r="F80" s="190" t="str">
        <f>IF('Regular Symbol'!Q79="",
IF($A80-'Regular Symbol'!H$16&gt;='243way_RegularＸ_W(1)'!F$2-1,"",VLOOKUP($A80-'Regular Symbol'!H$16,'Regular Symbol'!$L$3:$Q$99,'243way_RegularＸ_W(1)'!F$3+1,FALSE)),
'Regular Symbol'!Q79)</f>
        <v/>
      </c>
      <c r="O80" s="381" t="str">
        <f>IF($A80&gt;='Regular Symbol'!D$16,"",IF(B80=0,"",IF(OR(B80=$O$1,B80=$P$1,B81=$O$1,B81=$P$1,B82=$O$1,B82=$P$1),1,0)))</f>
        <v/>
      </c>
      <c r="P80" s="381" t="str">
        <f>IF($A80&gt;='Regular Symbol'!E$16,"",IF(C80=0,"",IF(OR(C80=$O$1,C80=$P$1,C81=$O$1,C81=$P$1,C82=$O$1,C82=$P$1),1,0)))</f>
        <v/>
      </c>
      <c r="Q80" s="381" t="str">
        <f>IF($A80&gt;='Regular Symbol'!F$16,"",IF(D80=0,"",IF(OR(D80=$O$1,D80=$P$1,D81=$O$1,D81=$P$1,D82=$O$1,D82=$P$1),1,0)))</f>
        <v/>
      </c>
      <c r="R80" s="381" t="str">
        <f>IF($A80&gt;='Regular Symbol'!G$16,"",IF(E80=0,"",IF(OR(E80=$O$1,E80=$P$1,E81=$O$1,E81=$P$1,E82=$O$1,E82=$P$1),1,0)))</f>
        <v/>
      </c>
      <c r="S80" s="381" t="str">
        <f>IF($A80&gt;='Regular Symbol'!H$16,"",IF(F80=0,"",IF(OR(F80=$O$1,F80=$P$1,F81=$O$1,F81=$P$1,F82=$O$1,F82=$P$1),1,0)))</f>
        <v/>
      </c>
    </row>
    <row r="81" spans="1:20">
      <c r="A81" s="382">
        <f>IF('[1]Regular Symbol'!L80="","",'[1]Regular Symbol'!L80)</f>
        <v>77</v>
      </c>
      <c r="B81" s="190" t="str">
        <f>IF('Regular Symbol'!M80="",
IF($A81-'Regular Symbol'!D$16&gt;='243way_RegularＸ_W(1)'!B$2-1,"",VLOOKUP($A81-'Regular Symbol'!D$16,'Regular Symbol'!$L$3:$Q$99,'243way_RegularＸ_W(1)'!B$3+1,FALSE)),
'Regular Symbol'!M80)</f>
        <v/>
      </c>
      <c r="C81" s="190" t="str">
        <f>IF('Regular Symbol'!N80="",
IF($A81-'Regular Symbol'!E$16&gt;='243way_RegularＸ_W(1)'!C$2-1,"",VLOOKUP($A81-'Regular Symbol'!E$16,'Regular Symbol'!$L$3:$Q$99,'243way_RegularＸ_W(1)'!C$3+1,FALSE)),
'Regular Symbol'!N80)</f>
        <v/>
      </c>
      <c r="D81" s="190" t="str">
        <f>IF('Regular Symbol'!O80="",
IF($A81-'Regular Symbol'!F$16&gt;='243way_RegularＸ_W(1)'!D$2-1,"",VLOOKUP($A81-'Regular Symbol'!F$16,'Regular Symbol'!$L$3:$Q$99,'243way_RegularＸ_W(1)'!D$3+1,FALSE)),
'Regular Symbol'!O80)</f>
        <v/>
      </c>
      <c r="E81" s="190" t="str">
        <f>IF('Regular Symbol'!P80="",
IF($A81-'Regular Symbol'!G$16&gt;='243way_RegularＸ_W(1)'!E$2-1,"",VLOOKUP($A81-'Regular Symbol'!G$16,'Regular Symbol'!$L$3:$Q$99,'243way_RegularＸ_W(1)'!E$3+1,FALSE)),
'Regular Symbol'!P80)</f>
        <v/>
      </c>
      <c r="F81" s="190" t="str">
        <f>IF('Regular Symbol'!Q80="",
IF($A81-'Regular Symbol'!H$16&gt;='243way_RegularＸ_W(1)'!F$2-1,"",VLOOKUP($A81-'Regular Symbol'!H$16,'Regular Symbol'!$L$3:$Q$99,'243way_RegularＸ_W(1)'!F$3+1,FALSE)),
'Regular Symbol'!Q80)</f>
        <v/>
      </c>
      <c r="O81" s="381" t="str">
        <f>IF($A81&gt;='Regular Symbol'!D$16,"",IF(B81=0,"",IF(OR(B81=$O$1,B81=$P$1,B82=$O$1,B82=$P$1,B83=$O$1,B83=$P$1),1,0)))</f>
        <v/>
      </c>
      <c r="P81" s="381" t="str">
        <f>IF($A81&gt;='Regular Symbol'!E$16,"",IF(C81=0,"",IF(OR(C81=$O$1,C81=$P$1,C82=$O$1,C82=$P$1,C83=$O$1,C83=$P$1),1,0)))</f>
        <v/>
      </c>
      <c r="Q81" s="381" t="str">
        <f>IF($A81&gt;='Regular Symbol'!F$16,"",IF(D81=0,"",IF(OR(D81=$O$1,D81=$P$1,D82=$O$1,D82=$P$1,D83=$O$1,D83=$P$1),1,0)))</f>
        <v/>
      </c>
      <c r="R81" s="381" t="str">
        <f>IF($A81&gt;='Regular Symbol'!G$16,"",IF(E81=0,"",IF(OR(E81=$O$1,E81=$P$1,E82=$O$1,E82=$P$1,E83=$O$1,E83=$P$1),1,0)))</f>
        <v/>
      </c>
      <c r="S81" s="381" t="str">
        <f>IF($A81&gt;='Regular Symbol'!H$16,"",IF(F81=0,"",IF(OR(F81=$O$1,F81=$P$1,F82=$O$1,F82=$P$1,F83=$O$1,F83=$P$1),1,0)))</f>
        <v/>
      </c>
    </row>
    <row r="82" spans="1:20">
      <c r="A82" s="382">
        <f>IF('[1]Regular Symbol'!L81="","",'[1]Regular Symbol'!L81)</f>
        <v>78</v>
      </c>
      <c r="B82" s="190" t="str">
        <f>IF('Regular Symbol'!M81="",
IF($A82-'Regular Symbol'!D$16&gt;='243way_RegularＸ_W(1)'!B$2-1,"",VLOOKUP($A82-'Regular Symbol'!D$16,'Regular Symbol'!$L$3:$Q$99,'243way_RegularＸ_W(1)'!B$3+1,FALSE)),
'Regular Symbol'!M81)</f>
        <v/>
      </c>
      <c r="C82" s="190" t="str">
        <f>IF('Regular Symbol'!N81="",
IF($A82-'Regular Symbol'!E$16&gt;='243way_RegularＸ_W(1)'!C$2-1,"",VLOOKUP($A82-'Regular Symbol'!E$16,'Regular Symbol'!$L$3:$Q$99,'243way_RegularＸ_W(1)'!C$3+1,FALSE)),
'Regular Symbol'!N81)</f>
        <v/>
      </c>
      <c r="D82" s="190" t="str">
        <f>IF('Regular Symbol'!O81="",
IF($A82-'Regular Symbol'!F$16&gt;='243way_RegularＸ_W(1)'!D$2-1,"",VLOOKUP($A82-'Regular Symbol'!F$16,'Regular Symbol'!$L$3:$Q$99,'243way_RegularＸ_W(1)'!D$3+1,FALSE)),
'Regular Symbol'!O81)</f>
        <v/>
      </c>
      <c r="E82" s="190" t="str">
        <f>IF('Regular Symbol'!P81="",
IF($A82-'Regular Symbol'!G$16&gt;='243way_RegularＸ_W(1)'!E$2-1,"",VLOOKUP($A82-'Regular Symbol'!G$16,'Regular Symbol'!$L$3:$Q$99,'243way_RegularＸ_W(1)'!E$3+1,FALSE)),
'Regular Symbol'!P81)</f>
        <v/>
      </c>
      <c r="F82" s="190" t="str">
        <f>IF('Regular Symbol'!Q81="",
IF($A82-'Regular Symbol'!H$16&gt;='243way_RegularＸ_W(1)'!F$2-1,"",VLOOKUP($A82-'Regular Symbol'!H$16,'Regular Symbol'!$L$3:$Q$99,'243way_RegularＸ_W(1)'!F$3+1,FALSE)),
'Regular Symbol'!Q81)</f>
        <v/>
      </c>
      <c r="O82" s="381" t="str">
        <f>IF($A82&gt;='Regular Symbol'!D$16,"",IF(B82=0,"",IF(OR(B82=$O$1,B82=$P$1,B83=$O$1,B83=$P$1,B84=$O$1,B84=$P$1),1,0)))</f>
        <v/>
      </c>
      <c r="P82" s="381" t="str">
        <f>IF($A82&gt;='Regular Symbol'!E$16,"",IF(C82=0,"",IF(OR(C82=$O$1,C82=$P$1,C83=$O$1,C83=$P$1,C84=$O$1,C84=$P$1),1,0)))</f>
        <v/>
      </c>
      <c r="Q82" s="381" t="str">
        <f>IF($A82&gt;='Regular Symbol'!F$16,"",IF(D82=0,"",IF(OR(D82=$O$1,D82=$P$1,D83=$O$1,D83=$P$1,D84=$O$1,D84=$P$1),1,0)))</f>
        <v/>
      </c>
      <c r="R82" s="381" t="str">
        <f>IF($A82&gt;='Regular Symbol'!G$16,"",IF(E82=0,"",IF(OR(E82=$O$1,E82=$P$1,E83=$O$1,E83=$P$1,E84=$O$1,E84=$P$1),1,0)))</f>
        <v/>
      </c>
      <c r="S82" s="381" t="str">
        <f>IF($A82&gt;='Regular Symbol'!H$16,"",IF(F82=0,"",IF(OR(F82=$O$1,F82=$P$1,F83=$O$1,F83=$P$1,F84=$O$1,F84=$P$1),1,0)))</f>
        <v/>
      </c>
    </row>
    <row r="83" spans="1:20">
      <c r="A83" s="382">
        <f>IF('[1]Regular Symbol'!L82="","",'[1]Regular Symbol'!L82)</f>
        <v>79</v>
      </c>
      <c r="B83" s="190" t="str">
        <f>IF('Regular Symbol'!M82="",
IF($A83-'Regular Symbol'!D$16&gt;='243way_RegularＸ_W(1)'!B$2-1,"",VLOOKUP($A83-'Regular Symbol'!D$16,'Regular Symbol'!$L$3:$Q$99,'243way_RegularＸ_W(1)'!B$3+1,FALSE)),
'Regular Symbol'!M82)</f>
        <v/>
      </c>
      <c r="C83" s="190" t="str">
        <f>IF('Regular Symbol'!N82="",
IF($A83-'Regular Symbol'!E$16&gt;='243way_RegularＸ_W(1)'!C$2-1,"",VLOOKUP($A83-'Regular Symbol'!E$16,'Regular Symbol'!$L$3:$Q$99,'243way_RegularＸ_W(1)'!C$3+1,FALSE)),
'Regular Symbol'!N82)</f>
        <v/>
      </c>
      <c r="D83" s="190" t="str">
        <f>IF('Regular Symbol'!O82="",
IF($A83-'Regular Symbol'!F$16&gt;='243way_RegularＸ_W(1)'!D$2-1,"",VLOOKUP($A83-'Regular Symbol'!F$16,'Regular Symbol'!$L$3:$Q$99,'243way_RegularＸ_W(1)'!D$3+1,FALSE)),
'Regular Symbol'!O82)</f>
        <v/>
      </c>
      <c r="E83" s="190" t="str">
        <f>IF('Regular Symbol'!P82="",
IF($A83-'Regular Symbol'!G$16&gt;='243way_RegularＸ_W(1)'!E$2-1,"",VLOOKUP($A83-'Regular Symbol'!G$16,'Regular Symbol'!$L$3:$Q$99,'243way_RegularＸ_W(1)'!E$3+1,FALSE)),
'Regular Symbol'!P82)</f>
        <v/>
      </c>
      <c r="F83" s="190" t="str">
        <f>IF('Regular Symbol'!Q82="",
IF($A83-'Regular Symbol'!H$16&gt;='243way_RegularＸ_W(1)'!F$2-1,"",VLOOKUP($A83-'Regular Symbol'!H$16,'Regular Symbol'!$L$3:$Q$99,'243way_RegularＸ_W(1)'!F$3+1,FALSE)),
'Regular Symbol'!Q82)</f>
        <v/>
      </c>
      <c r="O83" s="381" t="str">
        <f>IF($A83&gt;='Regular Symbol'!D$16,"",IF(B83=0,"",IF(OR(B83=$O$1,B83=$P$1,B84=$O$1,B84=$P$1,B85=$O$1,B85=$P$1),1,0)))</f>
        <v/>
      </c>
      <c r="P83" s="381" t="str">
        <f>IF($A83&gt;='Regular Symbol'!E$16,"",IF(C83=0,"",IF(OR(C83=$O$1,C83=$P$1,C84=$O$1,C84=$P$1,C85=$O$1,C85=$P$1),1,0)))</f>
        <v/>
      </c>
      <c r="Q83" s="381" t="str">
        <f>IF($A83&gt;='Regular Symbol'!F$16,"",IF(D83=0,"",IF(OR(D83=$O$1,D83=$P$1,D84=$O$1,D84=$P$1,D85=$O$1,D85=$P$1),1,0)))</f>
        <v/>
      </c>
      <c r="R83" s="381" t="str">
        <f>IF($A83&gt;='Regular Symbol'!G$16,"",IF(E83=0,"",IF(OR(E83=$O$1,E83=$P$1,E84=$O$1,E84=$P$1,E85=$O$1,E85=$P$1),1,0)))</f>
        <v/>
      </c>
      <c r="S83" s="381" t="str">
        <f>IF($A83&gt;='Regular Symbol'!H$16,"",IF(F83=0,"",IF(OR(F83=$O$1,F83=$P$1,F84=$O$1,F84=$P$1,F85=$O$1,F85=$P$1),1,0)))</f>
        <v/>
      </c>
    </row>
    <row r="84" spans="1:20">
      <c r="A84" s="382">
        <f>IF('[1]Regular Symbol'!L83="","",'[1]Regular Symbol'!L83)</f>
        <v>80</v>
      </c>
      <c r="B84" s="190" t="str">
        <f>IF('Regular Symbol'!M83="",
IF($A84-'Regular Symbol'!D$16&gt;='243way_RegularＸ_W(1)'!B$2-1,"",VLOOKUP($A84-'Regular Symbol'!D$16,'Regular Symbol'!$L$3:$Q$99,'243way_RegularＸ_W(1)'!B$3+1,FALSE)),
'Regular Symbol'!M83)</f>
        <v/>
      </c>
      <c r="C84" s="190" t="str">
        <f>IF('Regular Symbol'!N83="",
IF($A84-'Regular Symbol'!E$16&gt;='243way_RegularＸ_W(1)'!C$2-1,"",VLOOKUP($A84-'Regular Symbol'!E$16,'Regular Symbol'!$L$3:$Q$99,'243way_RegularＸ_W(1)'!C$3+1,FALSE)),
'Regular Symbol'!N83)</f>
        <v/>
      </c>
      <c r="D84" s="190" t="str">
        <f>IF('Regular Symbol'!O83="",
IF($A84-'Regular Symbol'!F$16&gt;='243way_RegularＸ_W(1)'!D$2-1,"",VLOOKUP($A84-'Regular Symbol'!F$16,'Regular Symbol'!$L$3:$Q$99,'243way_RegularＸ_W(1)'!D$3+1,FALSE)),
'Regular Symbol'!O83)</f>
        <v/>
      </c>
      <c r="E84" s="190" t="str">
        <f>IF('Regular Symbol'!P83="",
IF($A84-'Regular Symbol'!G$16&gt;='243way_RegularＸ_W(1)'!E$2-1,"",VLOOKUP($A84-'Regular Symbol'!G$16,'Regular Symbol'!$L$3:$Q$99,'243way_RegularＸ_W(1)'!E$3+1,FALSE)),
'Regular Symbol'!P83)</f>
        <v/>
      </c>
      <c r="F84" s="190" t="str">
        <f>IF('Regular Symbol'!Q83="",
IF($A84-'Regular Symbol'!H$16&gt;='243way_RegularＸ_W(1)'!F$2-1,"",VLOOKUP($A84-'Regular Symbol'!H$16,'Regular Symbol'!$L$3:$Q$99,'243way_RegularＸ_W(1)'!F$3+1,FALSE)),
'Regular Symbol'!Q83)</f>
        <v/>
      </c>
      <c r="O84" s="381" t="str">
        <f>IF($A84&gt;='Regular Symbol'!D$16,"",IF(B84=0,"",IF(OR(B84=$O$1,B84=$P$1,B85=$O$1,B85=$P$1,B86=$O$1,B86=$P$1),1,0)))</f>
        <v/>
      </c>
      <c r="P84" s="381" t="str">
        <f>IF($A84&gt;='Regular Symbol'!E$16,"",IF(C84=0,"",IF(OR(C84=$O$1,C84=$P$1,C85=$O$1,C85=$P$1,C86=$O$1,C86=$P$1),1,0)))</f>
        <v/>
      </c>
      <c r="Q84" s="381" t="str">
        <f>IF($A84&gt;='Regular Symbol'!F$16,"",IF(D84=0,"",IF(OR(D84=$O$1,D84=$P$1,D85=$O$1,D85=$P$1,D86=$O$1,D86=$P$1),1,0)))</f>
        <v/>
      </c>
      <c r="R84" s="381" t="str">
        <f>IF($A84&gt;='Regular Symbol'!G$16,"",IF(E84=0,"",IF(OR(E84=$O$1,E84=$P$1,E85=$O$1,E85=$P$1,E86=$O$1,E86=$P$1),1,0)))</f>
        <v/>
      </c>
      <c r="S84" s="381" t="str">
        <f>IF($A84&gt;='Regular Symbol'!H$16,"",IF(F84=0,"",IF(OR(F84=$O$1,F84=$P$1,F85=$O$1,F85=$P$1,F86=$O$1,F86=$P$1),1,0)))</f>
        <v/>
      </c>
    </row>
    <row r="85" spans="1:20" s="383" customFormat="1" ht="16" thickBot="1">
      <c r="A85" s="382">
        <f>IF('[1]Regular Symbol'!L84="","",'[1]Regular Symbol'!L84)</f>
        <v>81</v>
      </c>
      <c r="B85" s="190" t="str">
        <f>IF('Regular Symbol'!M84="",
IF($A85-'Regular Symbol'!D$16&gt;='243way_RegularＸ_W(1)'!B$2-1,"",VLOOKUP($A85-'Regular Symbol'!D$16,'Regular Symbol'!$L$3:$Q$99,'243way_RegularＸ_W(1)'!B$3+1,FALSE)),
'Regular Symbol'!M84)</f>
        <v/>
      </c>
      <c r="C85" s="190" t="str">
        <f>IF('Regular Symbol'!N84="",
IF($A85-'Regular Symbol'!E$16&gt;='243way_RegularＸ_W(1)'!C$2-1,"",VLOOKUP($A85-'Regular Symbol'!E$16,'Regular Symbol'!$L$3:$Q$99,'243way_RegularＸ_W(1)'!C$3+1,FALSE)),
'Regular Symbol'!N84)</f>
        <v/>
      </c>
      <c r="D85" s="190" t="str">
        <f>IF('Regular Symbol'!O84="",
IF($A85-'Regular Symbol'!F$16&gt;='243way_RegularＸ_W(1)'!D$2-1,"",VLOOKUP($A85-'Regular Symbol'!F$16,'Regular Symbol'!$L$3:$Q$99,'243way_RegularＸ_W(1)'!D$3+1,FALSE)),
'Regular Symbol'!O84)</f>
        <v/>
      </c>
      <c r="E85" s="190" t="str">
        <f>IF('Regular Symbol'!P84="",
IF($A85-'Regular Symbol'!G$16&gt;='243way_RegularＸ_W(1)'!E$2-1,"",VLOOKUP($A85-'Regular Symbol'!G$16,'Regular Symbol'!$L$3:$Q$99,'243way_RegularＸ_W(1)'!E$3+1,FALSE)),
'Regular Symbol'!P84)</f>
        <v/>
      </c>
      <c r="F85" s="190" t="str">
        <f>IF('Regular Symbol'!Q84="",
IF($A85-'Regular Symbol'!H$16&gt;='243way_RegularＸ_W(1)'!F$2-1,"",VLOOKUP($A85-'Regular Symbol'!H$16,'Regular Symbol'!$L$3:$Q$99,'243way_RegularＸ_W(1)'!F$3+1,FALSE)),
'Regular Symbol'!Q84)</f>
        <v/>
      </c>
      <c r="H85" s="221"/>
      <c r="I85" s="221"/>
      <c r="J85" s="221"/>
      <c r="K85" s="221"/>
      <c r="L85" s="221"/>
      <c r="M85" s="221"/>
      <c r="O85" s="381" t="str">
        <f>IF($A85&gt;='Regular Symbol'!D$16,"",IF(B85=0,"",IF(OR(B85=$O$1,B85=$P$1,B86=$O$1,B86=$P$1,B87=$O$1,B87=$P$1),1,0)))</f>
        <v/>
      </c>
      <c r="P85" s="381" t="str">
        <f>IF($A85&gt;='Regular Symbol'!E$16,"",IF(C85=0,"",IF(OR(C85=$O$1,C85=$P$1,C86=$O$1,C86=$P$1,C87=$O$1,C87=$P$1),1,0)))</f>
        <v/>
      </c>
      <c r="Q85" s="381" t="str">
        <f>IF($A85&gt;='Regular Symbol'!F$16,"",IF(D85=0,"",IF(OR(D85=$O$1,D85=$P$1,D86=$O$1,D86=$P$1,D87=$O$1,D87=$P$1),1,0)))</f>
        <v/>
      </c>
      <c r="R85" s="381" t="str">
        <f>IF($A85&gt;='Regular Symbol'!G$16,"",IF(E85=0,"",IF(OR(E85=$O$1,E85=$P$1,E86=$O$1,E86=$P$1,E87=$O$1,E87=$P$1),1,0)))</f>
        <v/>
      </c>
      <c r="S85" s="381" t="str">
        <f>IF($A85&gt;='Regular Symbol'!H$16,"",IF(F85=0,"",IF(OR(F85=$O$1,F85=$P$1,F86=$O$1,F86=$P$1,F87=$O$1,F87=$P$1),1,0)))</f>
        <v/>
      </c>
      <c r="T85" s="221"/>
    </row>
    <row r="86" spans="1:20">
      <c r="A86" s="382">
        <f>IF('[1]Regular Symbol'!L85="","",'[1]Regular Symbol'!L85)</f>
        <v>82</v>
      </c>
      <c r="B86" s="190" t="str">
        <f>IF('Regular Symbol'!M85="",
IF($A86-'Regular Symbol'!D$16&gt;='243way_RegularＸ_W(1)'!B$2-1,"",VLOOKUP($A86-'Regular Symbol'!D$16,'Regular Symbol'!$L$3:$Q$99,'243way_RegularＸ_W(1)'!B$3+1,FALSE)),
'Regular Symbol'!M85)</f>
        <v/>
      </c>
      <c r="C86" s="190" t="str">
        <f>IF('Regular Symbol'!N85="",
IF($A86-'Regular Symbol'!E$16&gt;='243way_RegularＸ_W(1)'!C$2-1,"",VLOOKUP($A86-'Regular Symbol'!E$16,'Regular Symbol'!$L$3:$Q$99,'243way_RegularＸ_W(1)'!C$3+1,FALSE)),
'Regular Symbol'!N85)</f>
        <v/>
      </c>
      <c r="D86" s="190" t="str">
        <f>IF('Regular Symbol'!O85="",
IF($A86-'Regular Symbol'!F$16&gt;='243way_RegularＸ_W(1)'!D$2-1,"",VLOOKUP($A86-'Regular Symbol'!F$16,'Regular Symbol'!$L$3:$Q$99,'243way_RegularＸ_W(1)'!D$3+1,FALSE)),
'Regular Symbol'!O85)</f>
        <v/>
      </c>
      <c r="E86" s="190" t="str">
        <f>IF('Regular Symbol'!P85="",
IF($A86-'Regular Symbol'!G$16&gt;='243way_RegularＸ_W(1)'!E$2-1,"",VLOOKUP($A86-'Regular Symbol'!G$16,'Regular Symbol'!$L$3:$Q$99,'243way_RegularＸ_W(1)'!E$3+1,FALSE)),
'Regular Symbol'!P85)</f>
        <v/>
      </c>
      <c r="F86" s="190" t="str">
        <f>IF('Regular Symbol'!Q85="",
IF($A86-'Regular Symbol'!H$16&gt;='243way_RegularＸ_W(1)'!F$2-1,"",VLOOKUP($A86-'Regular Symbol'!H$16,'Regular Symbol'!$L$3:$Q$99,'243way_RegularＸ_W(1)'!F$3+1,FALSE)),
'Regular Symbol'!Q85)</f>
        <v/>
      </c>
      <c r="O86" s="381" t="str">
        <f>IF($A86&gt;='Regular Symbol'!D$16,"",IF(B86=0,"",IF(OR(B86=$O$1,B86=$P$1,B87=$O$1,B87=$P$1,B88=$O$1,B88=$P$1),1,0)))</f>
        <v/>
      </c>
      <c r="P86" s="381" t="str">
        <f>IF($A86&gt;='Regular Symbol'!E$16,"",IF(C86=0,"",IF(OR(C86=$O$1,C86=$P$1,C87=$O$1,C87=$P$1,C88=$O$1,C88=$P$1),1,0)))</f>
        <v/>
      </c>
      <c r="Q86" s="381" t="str">
        <f>IF($A86&gt;='Regular Symbol'!F$16,"",IF(D86=0,"",IF(OR(D86=$O$1,D86=$P$1,D87=$O$1,D87=$P$1,D88=$O$1,D88=$P$1),1,0)))</f>
        <v/>
      </c>
      <c r="R86" s="381" t="str">
        <f>IF($A86&gt;='Regular Symbol'!G$16,"",IF(E86=0,"",IF(OR(E86=$O$1,E86=$P$1,E87=$O$1,E87=$P$1,E88=$O$1,E88=$P$1),1,0)))</f>
        <v/>
      </c>
      <c r="S86" s="381" t="str">
        <f>IF($A86&gt;='Regular Symbol'!H$16,"",IF(F86=0,"",IF(OR(F86=$O$1,F86=$P$1,F87=$O$1,F87=$P$1,F88=$O$1,F88=$P$1),1,0)))</f>
        <v/>
      </c>
    </row>
    <row r="87" spans="1:20">
      <c r="A87" s="382">
        <f>IF('[1]Regular Symbol'!L86="","",'[1]Regular Symbol'!L86)</f>
        <v>83</v>
      </c>
      <c r="B87" s="190" t="str">
        <f>IF('Regular Symbol'!M86="",
IF($A87-'Regular Symbol'!D$16&gt;='243way_RegularＸ_W(1)'!B$2-1,"",VLOOKUP($A87-'Regular Symbol'!D$16,'Regular Symbol'!$L$3:$Q$99,'243way_RegularＸ_W(1)'!B$3+1,FALSE)),
'Regular Symbol'!M86)</f>
        <v/>
      </c>
      <c r="C87" s="190" t="str">
        <f>IF('Regular Symbol'!N86="",
IF($A87-'Regular Symbol'!E$16&gt;='243way_RegularＸ_W(1)'!C$2-1,"",VLOOKUP($A87-'Regular Symbol'!E$16,'Regular Symbol'!$L$3:$Q$99,'243way_RegularＸ_W(1)'!C$3+1,FALSE)),
'Regular Symbol'!N86)</f>
        <v/>
      </c>
      <c r="D87" s="190" t="str">
        <f>IF('Regular Symbol'!O86="",
IF($A87-'Regular Symbol'!F$16&gt;='243way_RegularＸ_W(1)'!D$2-1,"",VLOOKUP($A87-'Regular Symbol'!F$16,'Regular Symbol'!$L$3:$Q$99,'243way_RegularＸ_W(1)'!D$3+1,FALSE)),
'Regular Symbol'!O86)</f>
        <v/>
      </c>
      <c r="E87" s="190" t="str">
        <f>IF('Regular Symbol'!P86="",
IF($A87-'Regular Symbol'!G$16&gt;='243way_RegularＸ_W(1)'!E$2-1,"",VLOOKUP($A87-'Regular Symbol'!G$16,'Regular Symbol'!$L$3:$Q$99,'243way_RegularＸ_W(1)'!E$3+1,FALSE)),
'Regular Symbol'!P86)</f>
        <v/>
      </c>
      <c r="F87" s="190" t="str">
        <f>IF('Regular Symbol'!Q86="",
IF($A87-'Regular Symbol'!H$16&gt;='243way_RegularＸ_W(1)'!F$2-1,"",VLOOKUP($A87-'Regular Symbol'!H$16,'Regular Symbol'!$L$3:$Q$99,'243way_RegularＸ_W(1)'!F$3+1,FALSE)),
'Regular Symbol'!Q86)</f>
        <v/>
      </c>
      <c r="O87" s="381" t="str">
        <f>IF($A87&gt;='Regular Symbol'!D$16,"",IF(B87=0,"",IF(OR(B87=$O$1,B87=$P$1,B88=$O$1,B88=$P$1,B89=$O$1,B89=$P$1),1,0)))</f>
        <v/>
      </c>
      <c r="P87" s="381" t="str">
        <f>IF($A87&gt;='Regular Symbol'!E$16,"",IF(C87=0,"",IF(OR(C87=$O$1,C87=$P$1,C88=$O$1,C88=$P$1,C89=$O$1,C89=$P$1),1,0)))</f>
        <v/>
      </c>
      <c r="Q87" s="381" t="str">
        <f>IF($A87&gt;='Regular Symbol'!F$16,"",IF(D87=0,"",IF(OR(D87=$O$1,D87=$P$1,D88=$O$1,D88=$P$1,D89=$O$1,D89=$P$1),1,0)))</f>
        <v/>
      </c>
      <c r="R87" s="381" t="str">
        <f>IF($A87&gt;='Regular Symbol'!G$16,"",IF(E87=0,"",IF(OR(E87=$O$1,E87=$P$1,E88=$O$1,E88=$P$1,E89=$O$1,E89=$P$1),1,0)))</f>
        <v/>
      </c>
      <c r="S87" s="381" t="str">
        <f>IF($A87&gt;='Regular Symbol'!H$16,"",IF(F87=0,"",IF(OR(F87=$O$1,F87=$P$1,F88=$O$1,F88=$P$1,F89=$O$1,F89=$P$1),1,0)))</f>
        <v/>
      </c>
    </row>
    <row r="88" spans="1:20">
      <c r="A88" s="382">
        <f>IF('[1]Regular Symbol'!L87="","",'[1]Regular Symbol'!L87)</f>
        <v>84</v>
      </c>
      <c r="B88" s="190" t="str">
        <f>IF('Regular Symbol'!M87="",
IF($A88-'Regular Symbol'!D$16&gt;='243way_RegularＸ_W(1)'!B$2-1,"",VLOOKUP($A88-'Regular Symbol'!D$16,'Regular Symbol'!$L$3:$Q$99,'243way_RegularＸ_W(1)'!B$3+1,FALSE)),
'Regular Symbol'!M87)</f>
        <v/>
      </c>
      <c r="C88" s="190" t="str">
        <f>IF('Regular Symbol'!N87="",
IF($A88-'Regular Symbol'!E$16&gt;='243way_RegularＸ_W(1)'!C$2-1,"",VLOOKUP($A88-'Regular Symbol'!E$16,'Regular Symbol'!$L$3:$Q$99,'243way_RegularＸ_W(1)'!C$3+1,FALSE)),
'Regular Symbol'!N87)</f>
        <v/>
      </c>
      <c r="D88" s="190" t="str">
        <f>IF('Regular Symbol'!O87="",
IF($A88-'Regular Symbol'!F$16&gt;='243way_RegularＸ_W(1)'!D$2-1,"",VLOOKUP($A88-'Regular Symbol'!F$16,'Regular Symbol'!$L$3:$Q$99,'243way_RegularＸ_W(1)'!D$3+1,FALSE)),
'Regular Symbol'!O87)</f>
        <v/>
      </c>
      <c r="E88" s="190" t="str">
        <f>IF('Regular Symbol'!P87="",
IF($A88-'Regular Symbol'!G$16&gt;='243way_RegularＸ_W(1)'!E$2-1,"",VLOOKUP($A88-'Regular Symbol'!G$16,'Regular Symbol'!$L$3:$Q$99,'243way_RegularＸ_W(1)'!E$3+1,FALSE)),
'Regular Symbol'!P87)</f>
        <v/>
      </c>
      <c r="F88" s="190" t="str">
        <f>IF('Regular Symbol'!Q87="",
IF($A88-'Regular Symbol'!H$16&gt;='243way_RegularＸ_W(1)'!F$2-1,"",VLOOKUP($A88-'Regular Symbol'!H$16,'Regular Symbol'!$L$3:$Q$99,'243way_RegularＸ_W(1)'!F$3+1,FALSE)),
'Regular Symbol'!Q87)</f>
        <v/>
      </c>
      <c r="O88" s="381" t="str">
        <f>IF($A88&gt;='Regular Symbol'!D$16,"",IF(B88=0,"",IF(OR(B88=$O$1,B88=$P$1,B89=$O$1,B89=$P$1,B90=$O$1,B90=$P$1),1,0)))</f>
        <v/>
      </c>
      <c r="P88" s="381" t="str">
        <f>IF($A88&gt;='Regular Symbol'!E$16,"",IF(C88=0,"",IF(OR(C88=$O$1,C88=$P$1,C89=$O$1,C89=$P$1,C90=$O$1,C90=$P$1),1,0)))</f>
        <v/>
      </c>
      <c r="Q88" s="381" t="str">
        <f>IF($A88&gt;='Regular Symbol'!F$16,"",IF(D88=0,"",IF(OR(D88=$O$1,D88=$P$1,D89=$O$1,D89=$P$1,D90=$O$1,D90=$P$1),1,0)))</f>
        <v/>
      </c>
      <c r="R88" s="381" t="str">
        <f>IF($A88&gt;='Regular Symbol'!G$16,"",IF(E88=0,"",IF(OR(E88=$O$1,E88=$P$1,E89=$O$1,E89=$P$1,E90=$O$1,E90=$P$1),1,0)))</f>
        <v/>
      </c>
      <c r="S88" s="381" t="str">
        <f>IF($A88&gt;='Regular Symbol'!H$16,"",IF(F88=0,"",IF(OR(F88=$O$1,F88=$P$1,F89=$O$1,F89=$P$1,F90=$O$1,F90=$P$1),1,0)))</f>
        <v/>
      </c>
    </row>
    <row r="89" spans="1:20">
      <c r="A89" s="382">
        <f>IF('[1]Regular Symbol'!L88="","",'[1]Regular Symbol'!L88)</f>
        <v>85</v>
      </c>
      <c r="B89" s="190" t="str">
        <f>IF('Regular Symbol'!M88="",
IF($A89-'Regular Symbol'!D$16&gt;='243way_RegularＸ_W(1)'!B$2-1,"",VLOOKUP($A89-'Regular Symbol'!D$16,'Regular Symbol'!$L$3:$Q$99,'243way_RegularＸ_W(1)'!B$3+1,FALSE)),
'Regular Symbol'!M88)</f>
        <v/>
      </c>
      <c r="C89" s="190" t="str">
        <f>IF('Regular Symbol'!N88="",
IF($A89-'Regular Symbol'!E$16&gt;='243way_RegularＸ_W(1)'!C$2-1,"",VLOOKUP($A89-'Regular Symbol'!E$16,'Regular Symbol'!$L$3:$Q$99,'243way_RegularＸ_W(1)'!C$3+1,FALSE)),
'Regular Symbol'!N88)</f>
        <v/>
      </c>
      <c r="D89" s="190" t="str">
        <f>IF('Regular Symbol'!O88="",
IF($A89-'Regular Symbol'!F$16&gt;='243way_RegularＸ_W(1)'!D$2-1,"",VLOOKUP($A89-'Regular Symbol'!F$16,'Regular Symbol'!$L$3:$Q$99,'243way_RegularＸ_W(1)'!D$3+1,FALSE)),
'Regular Symbol'!O88)</f>
        <v/>
      </c>
      <c r="E89" s="190" t="str">
        <f>IF('Regular Symbol'!P88="",
IF($A89-'Regular Symbol'!G$16&gt;='243way_RegularＸ_W(1)'!E$2-1,"",VLOOKUP($A89-'Regular Symbol'!G$16,'Regular Symbol'!$L$3:$Q$99,'243way_RegularＸ_W(1)'!E$3+1,FALSE)),
'Regular Symbol'!P88)</f>
        <v/>
      </c>
      <c r="F89" s="190" t="str">
        <f>IF('Regular Symbol'!Q88="",
IF($A89-'Regular Symbol'!H$16&gt;='243way_RegularＸ_W(1)'!F$2-1,"",VLOOKUP($A89-'Regular Symbol'!H$16,'Regular Symbol'!$L$3:$Q$99,'243way_RegularＸ_W(1)'!F$3+1,FALSE)),
'Regular Symbol'!Q88)</f>
        <v/>
      </c>
      <c r="O89" s="381" t="str">
        <f>IF($A89&gt;='Regular Symbol'!D$16,"",IF(B89=0,"",IF(OR(B89=$O$1,B89=$P$1,B90=$O$1,B90=$P$1,B91=$O$1,B91=$P$1),1,0)))</f>
        <v/>
      </c>
      <c r="P89" s="381" t="str">
        <f>IF($A89&gt;='Regular Symbol'!E$16,"",IF(C89=0,"",IF(OR(C89=$O$1,C89=$P$1,C90=$O$1,C90=$P$1,C91=$O$1,C91=$P$1),1,0)))</f>
        <v/>
      </c>
      <c r="Q89" s="381" t="str">
        <f>IF($A89&gt;='Regular Symbol'!F$16,"",IF(D89=0,"",IF(OR(D89=$O$1,D89=$P$1,D90=$O$1,D90=$P$1,D91=$O$1,D91=$P$1),1,0)))</f>
        <v/>
      </c>
      <c r="R89" s="381" t="str">
        <f>IF($A89&gt;='Regular Symbol'!G$16,"",IF(E89=0,"",IF(OR(E89=$O$1,E89=$P$1,E90=$O$1,E90=$P$1,E91=$O$1,E91=$P$1),1,0)))</f>
        <v/>
      </c>
      <c r="S89" s="381" t="str">
        <f>IF($A89&gt;='Regular Symbol'!H$16,"",IF(F89=0,"",IF(OR(F89=$O$1,F89=$P$1,F90=$O$1,F90=$P$1,F91=$O$1,F91=$P$1),1,0)))</f>
        <v/>
      </c>
    </row>
    <row r="90" spans="1:20">
      <c r="A90" s="382">
        <f>IF('[1]Regular Symbol'!L89="","",'[1]Regular Symbol'!L89)</f>
        <v>86</v>
      </c>
      <c r="B90" s="190" t="str">
        <f>IF('Regular Symbol'!M89="",
IF($A90-'Regular Symbol'!D$16&gt;='243way_RegularＸ_W(1)'!B$2-1,"",VLOOKUP($A90-'Regular Symbol'!D$16,'Regular Symbol'!$L$3:$Q$99,'243way_RegularＸ_W(1)'!B$3+1,FALSE)),
'Regular Symbol'!M89)</f>
        <v/>
      </c>
      <c r="C90" s="190" t="str">
        <f>IF('Regular Symbol'!N89="",
IF($A90-'Regular Symbol'!E$16&gt;='243way_RegularＸ_W(1)'!C$2-1,"",VLOOKUP($A90-'Regular Symbol'!E$16,'Regular Symbol'!$L$3:$Q$99,'243way_RegularＸ_W(1)'!C$3+1,FALSE)),
'Regular Symbol'!N89)</f>
        <v/>
      </c>
      <c r="D90" s="190" t="str">
        <f>IF('Regular Symbol'!O89="",
IF($A90-'Regular Symbol'!F$16&gt;='243way_RegularＸ_W(1)'!D$2-1,"",VLOOKUP($A90-'Regular Symbol'!F$16,'Regular Symbol'!$L$3:$Q$99,'243way_RegularＸ_W(1)'!D$3+1,FALSE)),
'Regular Symbol'!O89)</f>
        <v/>
      </c>
      <c r="E90" s="190" t="str">
        <f>IF('Regular Symbol'!P89="",
IF($A90-'Regular Symbol'!G$16&gt;='243way_RegularＸ_W(1)'!E$2-1,"",VLOOKUP($A90-'Regular Symbol'!G$16,'Regular Symbol'!$L$3:$Q$99,'243way_RegularＸ_W(1)'!E$3+1,FALSE)),
'Regular Symbol'!P89)</f>
        <v/>
      </c>
      <c r="F90" s="190" t="str">
        <f>IF('Regular Symbol'!Q89="",
IF($A90-'Regular Symbol'!H$16&gt;='243way_RegularＸ_W(1)'!F$2-1,"",VLOOKUP($A90-'Regular Symbol'!H$16,'Regular Symbol'!$L$3:$Q$99,'243way_RegularＸ_W(1)'!F$3+1,FALSE)),
'Regular Symbol'!Q89)</f>
        <v/>
      </c>
      <c r="O90" s="381" t="str">
        <f>IF($A90&gt;='Regular Symbol'!D$16,"",IF(B90=0,"",IF(OR(B90=$O$1,B90=$P$1,B91=$O$1,B91=$P$1,B92=$O$1,B92=$P$1),1,0)))</f>
        <v/>
      </c>
      <c r="P90" s="381" t="str">
        <f>IF($A90&gt;='Regular Symbol'!E$16,"",IF(C90=0,"",IF(OR(C90=$O$1,C90=$P$1,C91=$O$1,C91=$P$1,C92=$O$1,C92=$P$1),1,0)))</f>
        <v/>
      </c>
      <c r="Q90" s="381" t="str">
        <f>IF($A90&gt;='Regular Symbol'!F$16,"",IF(D90=0,"",IF(OR(D90=$O$1,D90=$P$1,D91=$O$1,D91=$P$1,D92=$O$1,D92=$P$1),1,0)))</f>
        <v/>
      </c>
      <c r="R90" s="381" t="str">
        <f>IF($A90&gt;='Regular Symbol'!G$16,"",IF(E90=0,"",IF(OR(E90=$O$1,E90=$P$1,E91=$O$1,E91=$P$1,E92=$O$1,E92=$P$1),1,0)))</f>
        <v/>
      </c>
      <c r="S90" s="381" t="str">
        <f>IF($A90&gt;='Regular Symbol'!H$16,"",IF(F90=0,"",IF(OR(F90=$O$1,F90=$P$1,F91=$O$1,F91=$P$1,F92=$O$1,F92=$P$1),1,0)))</f>
        <v/>
      </c>
    </row>
    <row r="91" spans="1:20">
      <c r="A91" s="382">
        <f>IF('[1]Regular Symbol'!L90="","",'[1]Regular Symbol'!L90)</f>
        <v>87</v>
      </c>
      <c r="B91" s="190" t="str">
        <f>IF('Regular Symbol'!M90="",
IF($A91-'Regular Symbol'!D$16&gt;='243way_RegularＸ_W(1)'!B$2-1,"",VLOOKUP($A91-'Regular Symbol'!D$16,'Regular Symbol'!$L$3:$Q$99,'243way_RegularＸ_W(1)'!B$3+1,FALSE)),
'Regular Symbol'!M90)</f>
        <v/>
      </c>
      <c r="C91" s="190" t="str">
        <f>IF('Regular Symbol'!N90="",
IF($A91-'Regular Symbol'!E$16&gt;='243way_RegularＸ_W(1)'!C$2-1,"",VLOOKUP($A91-'Regular Symbol'!E$16,'Regular Symbol'!$L$3:$Q$99,'243way_RegularＸ_W(1)'!C$3+1,FALSE)),
'Regular Symbol'!N90)</f>
        <v/>
      </c>
      <c r="D91" s="190" t="str">
        <f>IF('Regular Symbol'!O90="",
IF($A91-'Regular Symbol'!F$16&gt;='243way_RegularＸ_W(1)'!D$2-1,"",VLOOKUP($A91-'Regular Symbol'!F$16,'Regular Symbol'!$L$3:$Q$99,'243way_RegularＸ_W(1)'!D$3+1,FALSE)),
'Regular Symbol'!O90)</f>
        <v/>
      </c>
      <c r="E91" s="190" t="str">
        <f>IF('Regular Symbol'!P90="",
IF($A91-'Regular Symbol'!G$16&gt;='243way_RegularＸ_W(1)'!E$2-1,"",VLOOKUP($A91-'Regular Symbol'!G$16,'Regular Symbol'!$L$3:$Q$99,'243way_RegularＸ_W(1)'!E$3+1,FALSE)),
'Regular Symbol'!P90)</f>
        <v/>
      </c>
      <c r="F91" s="190" t="str">
        <f>IF('Regular Symbol'!Q90="",
IF($A91-'Regular Symbol'!H$16&gt;='243way_RegularＸ_W(1)'!F$2-1,"",VLOOKUP($A91-'Regular Symbol'!H$16,'Regular Symbol'!$L$3:$Q$99,'243way_RegularＸ_W(1)'!F$3+1,FALSE)),
'Regular Symbol'!Q90)</f>
        <v/>
      </c>
      <c r="O91" s="381" t="str">
        <f>IF($A91&gt;='Regular Symbol'!D$16,"",IF(B91=0,"",IF(OR(B91=$O$1,B91=$P$1,B92=$O$1,B92=$P$1,B93=$O$1,B93=$P$1),1,0)))</f>
        <v/>
      </c>
      <c r="P91" s="381" t="str">
        <f>IF($A91&gt;='Regular Symbol'!E$16,"",IF(C91=0,"",IF(OR(C91=$O$1,C91=$P$1,C92=$O$1,C92=$P$1,C93=$O$1,C93=$P$1),1,0)))</f>
        <v/>
      </c>
      <c r="Q91" s="381" t="str">
        <f>IF($A91&gt;='Regular Symbol'!F$16,"",IF(D91=0,"",IF(OR(D91=$O$1,D91=$P$1,D92=$O$1,D92=$P$1,D93=$O$1,D93=$P$1),1,0)))</f>
        <v/>
      </c>
      <c r="R91" s="381" t="str">
        <f>IF($A91&gt;='Regular Symbol'!G$16,"",IF(E91=0,"",IF(OR(E91=$O$1,E91=$P$1,E92=$O$1,E92=$P$1,E93=$O$1,E93=$P$1),1,0)))</f>
        <v/>
      </c>
      <c r="S91" s="381" t="str">
        <f>IF($A91&gt;='Regular Symbol'!H$16,"",IF(F91=0,"",IF(OR(F91=$O$1,F91=$P$1,F92=$O$1,F92=$P$1,F93=$O$1,F93=$P$1),1,0)))</f>
        <v/>
      </c>
    </row>
    <row r="92" spans="1:20">
      <c r="A92" s="382">
        <f>IF('[1]Regular Symbol'!L91="","",'[1]Regular Symbol'!L91)</f>
        <v>88</v>
      </c>
      <c r="B92" s="190" t="str">
        <f>IF('Regular Symbol'!M91="",
IF($A92-'Regular Symbol'!D$16&gt;='243way_RegularＸ_W(1)'!B$2-1,"",VLOOKUP($A92-'Regular Symbol'!D$16,'Regular Symbol'!$L$3:$Q$99,'243way_RegularＸ_W(1)'!B$3+1,FALSE)),
'Regular Symbol'!M91)</f>
        <v/>
      </c>
      <c r="C92" s="190" t="str">
        <f>IF('Regular Symbol'!N91="",
IF($A92-'Regular Symbol'!E$16&gt;='243way_RegularＸ_W(1)'!C$2-1,"",VLOOKUP($A92-'Regular Symbol'!E$16,'Regular Symbol'!$L$3:$Q$99,'243way_RegularＸ_W(1)'!C$3+1,FALSE)),
'Regular Symbol'!N91)</f>
        <v/>
      </c>
      <c r="D92" s="190" t="str">
        <f>IF('Regular Symbol'!O91="",
IF($A92-'Regular Symbol'!F$16&gt;='243way_RegularＸ_W(1)'!D$2-1,"",VLOOKUP($A92-'Regular Symbol'!F$16,'Regular Symbol'!$L$3:$Q$99,'243way_RegularＸ_W(1)'!D$3+1,FALSE)),
'Regular Symbol'!O91)</f>
        <v/>
      </c>
      <c r="E92" s="190" t="str">
        <f>IF('Regular Symbol'!P91="",
IF($A92-'Regular Symbol'!G$16&gt;='243way_RegularＸ_W(1)'!E$2-1,"",VLOOKUP($A92-'Regular Symbol'!G$16,'Regular Symbol'!$L$3:$Q$99,'243way_RegularＸ_W(1)'!E$3+1,FALSE)),
'Regular Symbol'!P91)</f>
        <v/>
      </c>
      <c r="F92" s="190" t="str">
        <f>IF('Regular Symbol'!Q91="",
IF($A92-'Regular Symbol'!H$16&gt;='243way_RegularＸ_W(1)'!F$2-1,"",VLOOKUP($A92-'Regular Symbol'!H$16,'Regular Symbol'!$L$3:$Q$99,'243way_RegularＸ_W(1)'!F$3+1,FALSE)),
'Regular Symbol'!Q91)</f>
        <v/>
      </c>
      <c r="O92" s="381" t="str">
        <f>IF($A92&gt;='Regular Symbol'!D$16,"",IF(B92=0,"",IF(OR(B92=$O$1,B92=$P$1,B93=$O$1,B93=$P$1,B94=$O$1,B94=$P$1),1,0)))</f>
        <v/>
      </c>
      <c r="P92" s="381" t="str">
        <f>IF($A92&gt;='Regular Symbol'!E$16,"",IF(C92=0,"",IF(OR(C92=$O$1,C92=$P$1,C93=$O$1,C93=$P$1,C94=$O$1,C94=$P$1),1,0)))</f>
        <v/>
      </c>
      <c r="Q92" s="381" t="str">
        <f>IF($A92&gt;='Regular Symbol'!F$16,"",IF(D92=0,"",IF(OR(D92=$O$1,D92=$P$1,D93=$O$1,D93=$P$1,D94=$O$1,D94=$P$1),1,0)))</f>
        <v/>
      </c>
      <c r="R92" s="381" t="str">
        <f>IF($A92&gt;='Regular Symbol'!G$16,"",IF(E92=0,"",IF(OR(E92=$O$1,E92=$P$1,E93=$O$1,E93=$P$1,E94=$O$1,E94=$P$1),1,0)))</f>
        <v/>
      </c>
      <c r="S92" s="381" t="str">
        <f>IF($A92&gt;='Regular Symbol'!H$16,"",IF(F92=0,"",IF(OR(F92=$O$1,F92=$P$1,F93=$O$1,F93=$P$1,F94=$O$1,F94=$P$1),1,0)))</f>
        <v/>
      </c>
    </row>
    <row r="93" spans="1:20">
      <c r="A93" s="382">
        <f>IF('[1]Regular Symbol'!L92="","",'[1]Regular Symbol'!L92)</f>
        <v>89</v>
      </c>
      <c r="B93" s="190" t="str">
        <f>IF('Regular Symbol'!M92="",
IF($A93-'Regular Symbol'!D$16&gt;='243way_RegularＸ_W(1)'!B$2-1,"",VLOOKUP($A93-'Regular Symbol'!D$16,'Regular Symbol'!$L$3:$Q$99,'243way_RegularＸ_W(1)'!B$3+1,FALSE)),
'Regular Symbol'!M92)</f>
        <v/>
      </c>
      <c r="C93" s="190" t="str">
        <f>IF('Regular Symbol'!N92="",
IF($A93-'Regular Symbol'!E$16&gt;='243way_RegularＸ_W(1)'!C$2-1,"",VLOOKUP($A93-'Regular Symbol'!E$16,'Regular Symbol'!$L$3:$Q$99,'243way_RegularＸ_W(1)'!C$3+1,FALSE)),
'Regular Symbol'!N92)</f>
        <v/>
      </c>
      <c r="D93" s="190" t="str">
        <f>IF('Regular Symbol'!O92="",
IF($A93-'Regular Symbol'!F$16&gt;='243way_RegularＸ_W(1)'!D$2-1,"",VLOOKUP($A93-'Regular Symbol'!F$16,'Regular Symbol'!$L$3:$Q$99,'243way_RegularＸ_W(1)'!D$3+1,FALSE)),
'Regular Symbol'!O92)</f>
        <v/>
      </c>
      <c r="E93" s="190" t="str">
        <f>IF('Regular Symbol'!P92="",
IF($A93-'Regular Symbol'!G$16&gt;='243way_RegularＸ_W(1)'!E$2-1,"",VLOOKUP($A93-'Regular Symbol'!G$16,'Regular Symbol'!$L$3:$Q$99,'243way_RegularＸ_W(1)'!E$3+1,FALSE)),
'Regular Symbol'!P92)</f>
        <v/>
      </c>
      <c r="F93" s="190" t="str">
        <f>IF('Regular Symbol'!Q92="",
IF($A93-'Regular Symbol'!H$16&gt;='243way_RegularＸ_W(1)'!F$2-1,"",VLOOKUP($A93-'Regular Symbol'!H$16,'Regular Symbol'!$L$3:$Q$99,'243way_RegularＸ_W(1)'!F$3+1,FALSE)),
'Regular Symbol'!Q92)</f>
        <v/>
      </c>
      <c r="O93" s="381" t="str">
        <f>IF($A93&gt;='Regular Symbol'!D$16,"",IF(B93=0,"",IF(OR(B93=$O$1,B93=$P$1,B94=$O$1,B94=$P$1,B95=$O$1,B95=$P$1),1,0)))</f>
        <v/>
      </c>
      <c r="P93" s="381" t="str">
        <f>IF($A93&gt;='Regular Symbol'!E$16,"",IF(C93=0,"",IF(OR(C93=$O$1,C93=$P$1,C94=$O$1,C94=$P$1,C95=$O$1,C95=$P$1),1,0)))</f>
        <v/>
      </c>
      <c r="Q93" s="381" t="str">
        <f>IF($A93&gt;='Regular Symbol'!F$16,"",IF(D93=0,"",IF(OR(D93=$O$1,D93=$P$1,D94=$O$1,D94=$P$1,D95=$O$1,D95=$P$1),1,0)))</f>
        <v/>
      </c>
      <c r="R93" s="381" t="str">
        <f>IF($A93&gt;='Regular Symbol'!G$16,"",IF(E93=0,"",IF(OR(E93=$O$1,E93=$P$1,E94=$O$1,E94=$P$1,E95=$O$1,E95=$P$1),1,0)))</f>
        <v/>
      </c>
      <c r="S93" s="381" t="str">
        <f>IF($A93&gt;='Regular Symbol'!H$16,"",IF(F93=0,"",IF(OR(F93=$O$1,F93=$P$1,F94=$O$1,F94=$P$1,F95=$O$1,F95=$P$1),1,0)))</f>
        <v/>
      </c>
    </row>
    <row r="94" spans="1:20">
      <c r="A94" s="382">
        <f>IF('[1]Regular Symbol'!L93="","",'[1]Regular Symbol'!L93)</f>
        <v>90</v>
      </c>
      <c r="B94" s="190" t="str">
        <f>IF('Regular Symbol'!M93="",
IF($A94-'Regular Symbol'!D$16&gt;='243way_RegularＸ_W(1)'!B$2-1,"",VLOOKUP($A94-'Regular Symbol'!D$16,'Regular Symbol'!$L$3:$Q$99,'243way_RegularＸ_W(1)'!B$3+1,FALSE)),
'Regular Symbol'!M93)</f>
        <v/>
      </c>
      <c r="C94" s="190" t="str">
        <f>IF('Regular Symbol'!N93="",
IF($A94-'Regular Symbol'!E$16&gt;='243way_RegularＸ_W(1)'!C$2-1,"",VLOOKUP($A94-'Regular Symbol'!E$16,'Regular Symbol'!$L$3:$Q$99,'243way_RegularＸ_W(1)'!C$3+1,FALSE)),
'Regular Symbol'!N93)</f>
        <v/>
      </c>
      <c r="D94" s="190" t="str">
        <f>IF('Regular Symbol'!O93="",
IF($A94-'Regular Symbol'!F$16&gt;='243way_RegularＸ_W(1)'!D$2-1,"",VLOOKUP($A94-'Regular Symbol'!F$16,'Regular Symbol'!$L$3:$Q$99,'243way_RegularＸ_W(1)'!D$3+1,FALSE)),
'Regular Symbol'!O93)</f>
        <v/>
      </c>
      <c r="E94" s="190" t="str">
        <f>IF('Regular Symbol'!P93="",
IF($A94-'Regular Symbol'!G$16&gt;='243way_RegularＸ_W(1)'!E$2-1,"",VLOOKUP($A94-'Regular Symbol'!G$16,'Regular Symbol'!$L$3:$Q$99,'243way_RegularＸ_W(1)'!E$3+1,FALSE)),
'Regular Symbol'!P93)</f>
        <v/>
      </c>
      <c r="F94" s="190" t="str">
        <f>IF('Regular Symbol'!Q93="",
IF($A94-'Regular Symbol'!H$16&gt;='243way_RegularＸ_W(1)'!F$2-1,"",VLOOKUP($A94-'Regular Symbol'!H$16,'Regular Symbol'!$L$3:$Q$99,'243way_RegularＸ_W(1)'!F$3+1,FALSE)),
'Regular Symbol'!Q93)</f>
        <v/>
      </c>
      <c r="O94" s="381" t="str">
        <f>IF($A94&gt;='Regular Symbol'!D$16,"",IF(B94=0,"",IF(OR(B94=$O$1,B94=$P$1,B95=$O$1,B95=$P$1,B96=$O$1,B96=$P$1),1,0)))</f>
        <v/>
      </c>
      <c r="P94" s="381" t="str">
        <f>IF($A94&gt;='Regular Symbol'!E$16,"",IF(C94=0,"",IF(OR(C94=$O$1,C94=$P$1,C95=$O$1,C95=$P$1,C96=$O$1,C96=$P$1),1,0)))</f>
        <v/>
      </c>
      <c r="Q94" s="381" t="str">
        <f>IF($A94&gt;='Regular Symbol'!F$16,"",IF(D94=0,"",IF(OR(D94=$O$1,D94=$P$1,D95=$O$1,D95=$P$1,D96=$O$1,D96=$P$1),1,0)))</f>
        <v/>
      </c>
      <c r="R94" s="381" t="str">
        <f>IF($A94&gt;='Regular Symbol'!G$16,"",IF(E94=0,"",IF(OR(E94=$O$1,E94=$P$1,E95=$O$1,E95=$P$1,E96=$O$1,E96=$P$1),1,0)))</f>
        <v/>
      </c>
      <c r="S94" s="381" t="str">
        <f>IF($A94&gt;='Regular Symbol'!H$16,"",IF(F94=0,"",IF(OR(F94=$O$1,F94=$P$1,F95=$O$1,F95=$P$1,F96=$O$1,F96=$P$1),1,0)))</f>
        <v/>
      </c>
    </row>
    <row r="95" spans="1:20">
      <c r="A95" s="382">
        <f>IF('[1]Regular Symbol'!L94="","",'[1]Regular Symbol'!L94)</f>
        <v>91</v>
      </c>
      <c r="B95" s="190" t="str">
        <f>IF('Regular Symbol'!M94="",
IF($A95-'Regular Symbol'!D$16&gt;='243way_RegularＸ_W(1)'!B$2-1,"",VLOOKUP($A95-'Regular Symbol'!D$16,'Regular Symbol'!$L$3:$Q$99,'243way_RegularＸ_W(1)'!B$3+1,FALSE)),
'Regular Symbol'!M94)</f>
        <v/>
      </c>
      <c r="C95" s="190" t="str">
        <f>IF('Regular Symbol'!N94="",
IF($A95-'Regular Symbol'!E$16&gt;='243way_RegularＸ_W(1)'!C$2-1,"",VLOOKUP($A95-'Regular Symbol'!E$16,'Regular Symbol'!$L$3:$Q$99,'243way_RegularＸ_W(1)'!C$3+1,FALSE)),
'Regular Symbol'!N94)</f>
        <v/>
      </c>
      <c r="D95" s="190" t="str">
        <f>IF('Regular Symbol'!O94="",
IF($A95-'Regular Symbol'!F$16&gt;='243way_RegularＸ_W(1)'!D$2-1,"",VLOOKUP($A95-'Regular Symbol'!F$16,'Regular Symbol'!$L$3:$Q$99,'243way_RegularＸ_W(1)'!D$3+1,FALSE)),
'Regular Symbol'!O94)</f>
        <v/>
      </c>
      <c r="E95" s="190" t="str">
        <f>IF('Regular Symbol'!P94="",
IF($A95-'Regular Symbol'!G$16&gt;='243way_RegularＸ_W(1)'!E$2-1,"",VLOOKUP($A95-'Regular Symbol'!G$16,'Regular Symbol'!$L$3:$Q$99,'243way_RegularＸ_W(1)'!E$3+1,FALSE)),
'Regular Symbol'!P94)</f>
        <v/>
      </c>
      <c r="F95" s="190" t="str">
        <f>IF('Regular Symbol'!Q94="",
IF($A95-'Regular Symbol'!H$16&gt;='243way_RegularＸ_W(1)'!F$2-1,"",VLOOKUP($A95-'Regular Symbol'!H$16,'Regular Symbol'!$L$3:$Q$99,'243way_RegularＸ_W(1)'!F$3+1,FALSE)),
'Regular Symbol'!Q94)</f>
        <v/>
      </c>
      <c r="O95" s="381" t="str">
        <f>IF($A95&gt;='Regular Symbol'!D$16,"",IF(B95=0,"",IF(OR(B95=$O$1,B95=$P$1,B96=$O$1,B96=$P$1,B97=$O$1,B97=$P$1),1,0)))</f>
        <v/>
      </c>
      <c r="P95" s="381" t="str">
        <f>IF($A95&gt;='Regular Symbol'!E$16,"",IF(C95=0,"",IF(OR(C95=$O$1,C95=$P$1,C96=$O$1,C96=$P$1,C97=$O$1,C97=$P$1),1,0)))</f>
        <v/>
      </c>
      <c r="Q95" s="381" t="str">
        <f>IF($A95&gt;='Regular Symbol'!F$16,"",IF(D95=0,"",IF(OR(D95=$O$1,D95=$P$1,D96=$O$1,D96=$P$1,D97=$O$1,D97=$P$1),1,0)))</f>
        <v/>
      </c>
      <c r="R95" s="381" t="str">
        <f>IF($A95&gt;='Regular Symbol'!G$16,"",IF(E95=0,"",IF(OR(E95=$O$1,E95=$P$1,E96=$O$1,E96=$P$1,E97=$O$1,E97=$P$1),1,0)))</f>
        <v/>
      </c>
      <c r="S95" s="381" t="str">
        <f>IF($A95&gt;='Regular Symbol'!H$16,"",IF(F95=0,"",IF(OR(F95=$O$1,F95=$P$1,F96=$O$1,F96=$P$1,F97=$O$1,F97=$P$1),1,0)))</f>
        <v/>
      </c>
    </row>
    <row r="96" spans="1:20">
      <c r="A96" s="382">
        <f>IF('[1]Regular Symbol'!L95="","",'[1]Regular Symbol'!L95)</f>
        <v>92</v>
      </c>
      <c r="B96" s="190" t="str">
        <f>IF('Regular Symbol'!M95="",
IF($A96-'Regular Symbol'!D$16&gt;='243way_RegularＸ_W(1)'!B$2-1,"",VLOOKUP($A96-'Regular Symbol'!D$16,'Regular Symbol'!$L$3:$Q$99,'243way_RegularＸ_W(1)'!B$3+1,FALSE)),
'Regular Symbol'!M95)</f>
        <v/>
      </c>
      <c r="C96" s="190" t="str">
        <f>IF('Regular Symbol'!N95="",
IF($A96-'Regular Symbol'!E$16&gt;='243way_RegularＸ_W(1)'!C$2-1,"",VLOOKUP($A96-'Regular Symbol'!E$16,'Regular Symbol'!$L$3:$Q$99,'243way_RegularＸ_W(1)'!C$3+1,FALSE)),
'Regular Symbol'!N95)</f>
        <v/>
      </c>
      <c r="D96" s="190" t="str">
        <f>IF('Regular Symbol'!O95="",
IF($A96-'Regular Symbol'!F$16&gt;='243way_RegularＸ_W(1)'!D$2-1,"",VLOOKUP($A96-'Regular Symbol'!F$16,'Regular Symbol'!$L$3:$Q$99,'243way_RegularＸ_W(1)'!D$3+1,FALSE)),
'Regular Symbol'!O95)</f>
        <v/>
      </c>
      <c r="E96" s="190" t="str">
        <f>IF('Regular Symbol'!P95="",
IF($A96-'Regular Symbol'!G$16&gt;='243way_RegularＸ_W(1)'!E$2-1,"",VLOOKUP($A96-'Regular Symbol'!G$16,'Regular Symbol'!$L$3:$Q$99,'243way_RegularＸ_W(1)'!E$3+1,FALSE)),
'Regular Symbol'!P95)</f>
        <v/>
      </c>
      <c r="F96" s="190" t="str">
        <f>IF('Regular Symbol'!Q95="",
IF($A96-'Regular Symbol'!H$16&gt;='243way_RegularＸ_W(1)'!F$2-1,"",VLOOKUP($A96-'Regular Symbol'!H$16,'Regular Symbol'!$L$3:$Q$99,'243way_RegularＸ_W(1)'!F$3+1,FALSE)),
'Regular Symbol'!Q95)</f>
        <v/>
      </c>
      <c r="O96" s="381" t="str">
        <f>IF($A96&gt;='Regular Symbol'!D$16,"",IF(B96=0,"",IF(OR(B96=$O$1,B96=$P$1,B97=$O$1,B97=$P$1,B98=$O$1,B98=$P$1),1,0)))</f>
        <v/>
      </c>
      <c r="P96" s="381" t="str">
        <f>IF($A96&gt;='Regular Symbol'!E$16,"",IF(C96=0,"",IF(OR(C96=$O$1,C96=$P$1,C97=$O$1,C97=$P$1,C98=$O$1,C98=$P$1),1,0)))</f>
        <v/>
      </c>
      <c r="Q96" s="381" t="str">
        <f>IF($A96&gt;='Regular Symbol'!F$16,"",IF(D96=0,"",IF(OR(D96=$O$1,D96=$P$1,D97=$O$1,D97=$P$1,D98=$O$1,D98=$P$1),1,0)))</f>
        <v/>
      </c>
      <c r="R96" s="381" t="str">
        <f>IF($A96&gt;='Regular Symbol'!G$16,"",IF(E96=0,"",IF(OR(E96=$O$1,E96=$P$1,E97=$O$1,E97=$P$1,E98=$O$1,E98=$P$1),1,0)))</f>
        <v/>
      </c>
      <c r="S96" s="381" t="str">
        <f>IF($A96&gt;='Regular Symbol'!H$16,"",IF(F96=0,"",IF(OR(F96=$O$1,F96=$P$1,F97=$O$1,F97=$P$1,F98=$O$1,F98=$P$1),1,0)))</f>
        <v/>
      </c>
    </row>
    <row r="97" spans="1:19">
      <c r="A97" s="382">
        <f>IF('[1]Regular Symbol'!L96="","",'[1]Regular Symbol'!L96)</f>
        <v>93</v>
      </c>
      <c r="B97" s="190" t="str">
        <f>IF('Regular Symbol'!M96="",
IF($A97-'Regular Symbol'!D$16&gt;='243way_RegularＸ_W(1)'!B$2-1,"",VLOOKUP($A97-'Regular Symbol'!D$16,'Regular Symbol'!$L$3:$Q$99,'243way_RegularＸ_W(1)'!B$3+1,FALSE)),
'Regular Symbol'!M96)</f>
        <v/>
      </c>
      <c r="C97" s="190" t="str">
        <f>IF('Regular Symbol'!N96="",
IF($A97-'Regular Symbol'!E$16&gt;='243way_RegularＸ_W(1)'!C$2-1,"",VLOOKUP($A97-'Regular Symbol'!E$16,'Regular Symbol'!$L$3:$Q$99,'243way_RegularＸ_W(1)'!C$3+1,FALSE)),
'Regular Symbol'!N96)</f>
        <v/>
      </c>
      <c r="D97" s="190" t="str">
        <f>IF('Regular Symbol'!O96="",
IF($A97-'Regular Symbol'!F$16&gt;='243way_RegularＸ_W(1)'!D$2-1,"",VLOOKUP($A97-'Regular Symbol'!F$16,'Regular Symbol'!$L$3:$Q$99,'243way_RegularＸ_W(1)'!D$3+1,FALSE)),
'Regular Symbol'!O96)</f>
        <v/>
      </c>
      <c r="E97" s="190" t="str">
        <f>IF('Regular Symbol'!P96="",
IF($A97-'Regular Symbol'!G$16&gt;='243way_RegularＸ_W(1)'!E$2-1,"",VLOOKUP($A97-'Regular Symbol'!G$16,'Regular Symbol'!$L$3:$Q$99,'243way_RegularＸ_W(1)'!E$3+1,FALSE)),
'Regular Symbol'!P96)</f>
        <v/>
      </c>
      <c r="F97" s="190" t="str">
        <f>IF('Regular Symbol'!Q96="",
IF($A97-'Regular Symbol'!H$16&gt;='243way_RegularＸ_W(1)'!F$2-1,"",VLOOKUP($A97-'Regular Symbol'!H$16,'Regular Symbol'!$L$3:$Q$99,'243way_RegularＸ_W(1)'!F$3+1,FALSE)),
'Regular Symbol'!Q96)</f>
        <v/>
      </c>
      <c r="O97" s="381" t="str">
        <f>IF($A97&gt;='Regular Symbol'!D$16,"",IF(B97=0,"",IF(OR(B97=$O$1,B97=$P$1,B98=$O$1,B98=$P$1,B99=$O$1,B99=$P$1),1,0)))</f>
        <v/>
      </c>
      <c r="P97" s="381" t="str">
        <f>IF($A97&gt;='Regular Symbol'!E$16,"",IF(C97=0,"",IF(OR(C97=$O$1,C97=$P$1,C98=$O$1,C98=$P$1,C99=$O$1,C99=$P$1),1,0)))</f>
        <v/>
      </c>
      <c r="Q97" s="381" t="str">
        <f>IF($A97&gt;='Regular Symbol'!F$16,"",IF(D97=0,"",IF(OR(D97=$O$1,D97=$P$1,D98=$O$1,D98=$P$1,D99=$O$1,D99=$P$1),1,0)))</f>
        <v/>
      </c>
      <c r="R97" s="381" t="str">
        <f>IF($A97&gt;='Regular Symbol'!G$16,"",IF(E97=0,"",IF(OR(E97=$O$1,E97=$P$1,E98=$O$1,E98=$P$1,E99=$O$1,E99=$P$1),1,0)))</f>
        <v/>
      </c>
      <c r="S97" s="381" t="str">
        <f>IF($A97&gt;='Regular Symbol'!H$16,"",IF(F97=0,"",IF(OR(F97=$O$1,F97=$P$1,F98=$O$1,F98=$P$1,F99=$O$1,F99=$P$1),1,0)))</f>
        <v/>
      </c>
    </row>
    <row r="98" spans="1:19">
      <c r="A98" s="382">
        <f>IF('[1]Regular Symbol'!L97="","",'[1]Regular Symbol'!L97)</f>
        <v>94</v>
      </c>
      <c r="B98" s="190" t="str">
        <f>IF('Regular Symbol'!M97="",
IF($A98-'Regular Symbol'!D$16&gt;='243way_RegularＸ_W(1)'!B$2-1,"",VLOOKUP($A98-'Regular Symbol'!D$16,'Regular Symbol'!$L$3:$Q$99,'243way_RegularＸ_W(1)'!B$3+1,FALSE)),
'Regular Symbol'!M97)</f>
        <v/>
      </c>
      <c r="C98" s="190" t="str">
        <f>IF('Regular Symbol'!N97="",
IF($A98-'Regular Symbol'!E$16&gt;='243way_RegularＸ_W(1)'!C$2-1,"",VLOOKUP($A98-'Regular Symbol'!E$16,'Regular Symbol'!$L$3:$Q$99,'243way_RegularＸ_W(1)'!C$3+1,FALSE)),
'Regular Symbol'!N97)</f>
        <v/>
      </c>
      <c r="D98" s="190" t="str">
        <f>IF('Regular Symbol'!O97="",
IF($A98-'Regular Symbol'!F$16&gt;='243way_RegularＸ_W(1)'!D$2-1,"",VLOOKUP($A98-'Regular Symbol'!F$16,'Regular Symbol'!$L$3:$Q$99,'243way_RegularＸ_W(1)'!D$3+1,FALSE)),
'Regular Symbol'!O97)</f>
        <v/>
      </c>
      <c r="E98" s="190" t="str">
        <f>IF('Regular Symbol'!P97="",
IF($A98-'Regular Symbol'!G$16&gt;='243way_RegularＸ_W(1)'!E$2-1,"",VLOOKUP($A98-'Regular Symbol'!G$16,'Regular Symbol'!$L$3:$Q$99,'243way_RegularＸ_W(1)'!E$3+1,FALSE)),
'Regular Symbol'!P97)</f>
        <v/>
      </c>
      <c r="F98" s="190" t="str">
        <f>IF('Regular Symbol'!Q97="",
IF($A98-'Regular Symbol'!H$16&gt;='243way_RegularＸ_W(1)'!F$2-1,"",VLOOKUP($A98-'Regular Symbol'!H$16,'Regular Symbol'!$L$3:$Q$99,'243way_RegularＸ_W(1)'!F$3+1,FALSE)),
'Regular Symbol'!Q97)</f>
        <v/>
      </c>
      <c r="O98" s="381" t="str">
        <f>IF($A98&gt;='Regular Symbol'!D$16,"",IF(B98=0,"",IF(OR(B98=$O$1,B98=$P$1,B99=$O$1,B99=$P$1,B100=$O$1,B100=$P$1),1,0)))</f>
        <v/>
      </c>
      <c r="P98" s="381" t="str">
        <f>IF($A98&gt;='Regular Symbol'!E$16,"",IF(C98=0,"",IF(OR(C98=$O$1,C98=$P$1,C99=$O$1,C99=$P$1,C100=$O$1,C100=$P$1),1,0)))</f>
        <v/>
      </c>
      <c r="Q98" s="381" t="str">
        <f>IF($A98&gt;='Regular Symbol'!F$16,"",IF(D98=0,"",IF(OR(D98=$O$1,D98=$P$1,D99=$O$1,D99=$P$1,D100=$O$1,D100=$P$1),1,0)))</f>
        <v/>
      </c>
      <c r="R98" s="381" t="str">
        <f>IF($A98&gt;='Regular Symbol'!G$16,"",IF(E98=0,"",IF(OR(E98=$O$1,E98=$P$1,E99=$O$1,E99=$P$1,E100=$O$1,E100=$P$1),1,0)))</f>
        <v/>
      </c>
      <c r="S98" s="381" t="str">
        <f>IF($A98&gt;='Regular Symbol'!H$16,"",IF(F98=0,"",IF(OR(F98=$O$1,F98=$P$1,F99=$O$1,F99=$P$1,F100=$O$1,F100=$P$1),1,0)))</f>
        <v/>
      </c>
    </row>
    <row r="99" spans="1:19">
      <c r="A99" s="382">
        <f>IF('[1]Regular Symbol'!L98="","",'[1]Regular Symbol'!L98)</f>
        <v>95</v>
      </c>
      <c r="B99" s="190" t="str">
        <f>IF('Regular Symbol'!M98="",
IF($A99-'Regular Symbol'!D$16&gt;='243way_RegularＸ_W(1)'!B$2-1,"",VLOOKUP($A99-'Regular Symbol'!D$16,'Regular Symbol'!$L$3:$Q$99,'243way_RegularＸ_W(1)'!B$3+1,FALSE)),
'Regular Symbol'!M98)</f>
        <v/>
      </c>
      <c r="C99" s="190" t="str">
        <f>IF('Regular Symbol'!N98="",
IF($A99-'Regular Symbol'!E$16&gt;='243way_RegularＸ_W(1)'!C$2-1,"",VLOOKUP($A99-'Regular Symbol'!E$16,'Regular Symbol'!$L$3:$Q$99,'243way_RegularＸ_W(1)'!C$3+1,FALSE)),
'Regular Symbol'!N98)</f>
        <v/>
      </c>
      <c r="D99" s="190" t="str">
        <f>IF('Regular Symbol'!O98="",
IF($A99-'Regular Symbol'!F$16&gt;='243way_RegularＸ_W(1)'!D$2-1,"",VLOOKUP($A99-'Regular Symbol'!F$16,'Regular Symbol'!$L$3:$Q$99,'243way_RegularＸ_W(1)'!D$3+1,FALSE)),
'Regular Symbol'!O98)</f>
        <v/>
      </c>
      <c r="E99" s="190" t="str">
        <f>IF('Regular Symbol'!P98="",
IF($A99-'Regular Symbol'!G$16&gt;='243way_RegularＸ_W(1)'!E$2-1,"",VLOOKUP($A99-'Regular Symbol'!G$16,'Regular Symbol'!$L$3:$Q$99,'243way_RegularＸ_W(1)'!E$3+1,FALSE)),
'Regular Symbol'!P98)</f>
        <v/>
      </c>
      <c r="F99" s="190" t="str">
        <f>IF('Regular Symbol'!Q98="",
IF($A99-'Regular Symbol'!H$16&gt;='243way_RegularＸ_W(1)'!F$2-1,"",VLOOKUP($A99-'Regular Symbol'!H$16,'Regular Symbol'!$L$3:$Q$99,'243way_RegularＸ_W(1)'!F$3+1,FALSE)),
'Regular Symbol'!Q98)</f>
        <v/>
      </c>
      <c r="O99" s="381" t="str">
        <f>IF($A99&gt;='Regular Symbol'!D$16,"",IF(B99=0,"",IF(OR(B99=$O$1,B99=$P$1,B100=$O$1,B100=$P$1,B101=$O$1,B101=$P$1),1,0)))</f>
        <v/>
      </c>
      <c r="P99" s="381" t="str">
        <f>IF($A99&gt;='Regular Symbol'!E$16,"",IF(C99=0,"",IF(OR(C99=$O$1,C99=$P$1,C100=$O$1,C100=$P$1,C101=$O$1,C101=$P$1),1,0)))</f>
        <v/>
      </c>
      <c r="Q99" s="381" t="str">
        <f>IF($A99&gt;='Regular Symbol'!F$16,"",IF(D99=0,"",IF(OR(D99=$O$1,D99=$P$1,D100=$O$1,D100=$P$1,D101=$O$1,D101=$P$1),1,0)))</f>
        <v/>
      </c>
      <c r="R99" s="381" t="str">
        <f>IF($A99&gt;='Regular Symbol'!G$16,"",IF(E99=0,"",IF(OR(E99=$O$1,E99=$P$1,E100=$O$1,E100=$P$1,E101=$O$1,E101=$P$1),1,0)))</f>
        <v/>
      </c>
      <c r="S99" s="381" t="str">
        <f>IF($A99&gt;='Regular Symbol'!H$16,"",IF(F99=0,"",IF(OR(F99=$O$1,F99=$P$1,F100=$O$1,F100=$P$1,F101=$O$1,F101=$P$1),1,0)))</f>
        <v/>
      </c>
    </row>
    <row r="100" spans="1:19">
      <c r="A100" s="382">
        <f>IF('[1]Regular Symbol'!L99="","",'[1]Regular Symbol'!L99)</f>
        <v>96</v>
      </c>
      <c r="B100" s="190" t="str">
        <f>IF('Regular Symbol'!M99="",
IF($A100-'Regular Symbol'!D$16&gt;='243way_RegularＸ_W(1)'!B$2-1,"",VLOOKUP($A100-'Regular Symbol'!D$16,'Regular Symbol'!$L$3:$Q$99,'243way_RegularＸ_W(1)'!B$3+1,FALSE)),
'Regular Symbol'!M99)</f>
        <v/>
      </c>
      <c r="C100" s="190" t="str">
        <f>IF('Regular Symbol'!N99="",
IF($A100-'Regular Symbol'!E$16&gt;='243way_RegularＸ_W(1)'!C$2-1,"",VLOOKUP($A100-'Regular Symbol'!E$16,'Regular Symbol'!$L$3:$Q$99,'243way_RegularＸ_W(1)'!C$3+1,FALSE)),
'Regular Symbol'!N99)</f>
        <v/>
      </c>
      <c r="D100" s="190" t="str">
        <f>IF('Regular Symbol'!O99="",
IF($A100-'Regular Symbol'!F$16&gt;='243way_RegularＸ_W(1)'!D$2-1,"",VLOOKUP($A100-'Regular Symbol'!F$16,'Regular Symbol'!$L$3:$Q$99,'243way_RegularＸ_W(1)'!D$3+1,FALSE)),
'Regular Symbol'!O99)</f>
        <v/>
      </c>
      <c r="E100" s="190" t="str">
        <f>IF('Regular Symbol'!P99="",
IF($A100-'Regular Symbol'!G$16&gt;='243way_RegularＸ_W(1)'!E$2-1,"",VLOOKUP($A100-'Regular Symbol'!G$16,'Regular Symbol'!$L$3:$Q$99,'243way_RegularＸ_W(1)'!E$3+1,FALSE)),
'Regular Symbol'!P99)</f>
        <v/>
      </c>
      <c r="F100" s="190" t="str">
        <f>IF('Regular Symbol'!Q99="",
IF($A100-'Regular Symbol'!H$16&gt;='243way_RegularＸ_W(1)'!F$2-1,"",VLOOKUP($A100-'Regular Symbol'!H$16,'Regular Symbol'!$L$3:$Q$99,'243way_RegularＸ_W(1)'!F$3+1,FALSE)),
'Regular Symbol'!Q99)</f>
        <v/>
      </c>
      <c r="O100" s="381" t="str">
        <f>IF($A100&gt;='Regular Symbol'!D$16,"",IF(B100=0,"",IF(OR(B100=$O$1,B100=$P$1,B101=$O$1,B101=$P$1,B102=$O$1,B102=$P$1),1,0)))</f>
        <v/>
      </c>
      <c r="P100" s="381" t="str">
        <f>IF($A100&gt;='Regular Symbol'!E$16,"",IF(C100=0,"",IF(OR(C100=$O$1,C100=$P$1,C101=$O$1,C101=$P$1,C102=$O$1,C102=$P$1),1,0)))</f>
        <v/>
      </c>
      <c r="Q100" s="381" t="str">
        <f>IF($A100&gt;='Regular Symbol'!F$16,"",IF(D100=0,"",IF(OR(D100=$O$1,D100=$P$1,D101=$O$1,D101=$P$1,D102=$O$1,D102=$P$1),1,0)))</f>
        <v/>
      </c>
      <c r="R100" s="381" t="str">
        <f>IF($A100&gt;='Regular Symbol'!G$16,"",IF(E100=0,"",IF(OR(E100=$O$1,E100=$P$1,E101=$O$1,E101=$P$1,E102=$O$1,E102=$P$1),1,0)))</f>
        <v/>
      </c>
      <c r="S100" s="381" t="str">
        <f>IF($A100&gt;='Regular Symbol'!H$16,"",IF(F100=0,"",IF(OR(F100=$O$1,F100=$P$1,F101=$O$1,F101=$P$1,F102=$O$1,F102=$P$1),1,0)))</f>
        <v/>
      </c>
    </row>
    <row r="101" spans="1:19">
      <c r="A101" s="382">
        <f>IF('[1]Regular Symbol'!L100="","",'[1]Regular Symbol'!L100)</f>
        <v>97</v>
      </c>
      <c r="B101" s="190" t="str">
        <f>IF('Regular Symbol'!M100="",
IF($A101-'Regular Symbol'!D$16&gt;='243way_RegularＸ_W(1)'!B$2-1,"",VLOOKUP($A101-'Regular Symbol'!D$16,'Regular Symbol'!$L$3:$Q$99,'243way_RegularＸ_W(1)'!B$3+1,FALSE)),
'Regular Symbol'!M100)</f>
        <v/>
      </c>
      <c r="C101" s="190" t="str">
        <f>IF('Regular Symbol'!N100="",
IF($A101-'Regular Symbol'!E$16&gt;='243way_RegularＸ_W(1)'!C$2-1,"",VLOOKUP($A101-'Regular Symbol'!E$16,'Regular Symbol'!$L$3:$Q$99,'243way_RegularＸ_W(1)'!C$3+1,FALSE)),
'Regular Symbol'!N100)</f>
        <v/>
      </c>
      <c r="D101" s="190" t="str">
        <f>IF('Regular Symbol'!O100="",
IF($A101-'Regular Symbol'!F$16&gt;='243way_RegularＸ_W(1)'!D$2-1,"",VLOOKUP($A101-'Regular Symbol'!F$16,'Regular Symbol'!$L$3:$Q$99,'243way_RegularＸ_W(1)'!D$3+1,FALSE)),
'Regular Symbol'!O100)</f>
        <v/>
      </c>
      <c r="E101" s="190" t="str">
        <f>IF('Regular Symbol'!P100="",
IF($A101-'Regular Symbol'!G$16&gt;='243way_RegularＸ_W(1)'!E$2-1,"",VLOOKUP($A101-'Regular Symbol'!G$16,'Regular Symbol'!$L$3:$Q$99,'243way_RegularＸ_W(1)'!E$3+1,FALSE)),
'Regular Symbol'!P100)</f>
        <v/>
      </c>
      <c r="F101" s="190" t="str">
        <f>IF('Regular Symbol'!Q100="",
IF($A101-'Regular Symbol'!H$16&gt;='243way_RegularＸ_W(1)'!F$2-1,"",VLOOKUP($A101-'Regular Symbol'!H$16,'Regular Symbol'!$L$3:$Q$99,'243way_RegularＸ_W(1)'!F$3+1,FALSE)),
'Regular Symbol'!Q100)</f>
        <v/>
      </c>
      <c r="O101" s="381" t="str">
        <f>IF($A101&gt;='Regular Symbol'!D$16,"",IF(B101=0,"",IF(OR(B101=$O$1,B101=$P$1,B102=$O$1,B102=$P$1,B103=$O$1,B103=$P$1),1,0)))</f>
        <v/>
      </c>
      <c r="P101" s="381" t="str">
        <f>IF($A101&gt;='Regular Symbol'!E$16,"",IF(C101=0,"",IF(OR(C101=$O$1,C101=$P$1,C102=$O$1,C102=$P$1,C103=$O$1,C103=$P$1),1,0)))</f>
        <v/>
      </c>
      <c r="Q101" s="381" t="str">
        <f>IF($A101&gt;='Regular Symbol'!F$16,"",IF(D101=0,"",IF(OR(D101=$O$1,D101=$P$1,D102=$O$1,D102=$P$1,D103=$O$1,D103=$P$1),1,0)))</f>
        <v/>
      </c>
      <c r="R101" s="381" t="str">
        <f>IF($A101&gt;='Regular Symbol'!G$16,"",IF(E101=0,"",IF(OR(E101=$O$1,E101=$P$1,E102=$O$1,E102=$P$1,E103=$O$1,E103=$P$1),1,0)))</f>
        <v/>
      </c>
      <c r="S101" s="381" t="str">
        <f>IF($A101&gt;='Regular Symbol'!H$16,"",IF(F101=0,"",IF(OR(F101=$O$1,F101=$P$1,F102=$O$1,F102=$P$1,F103=$O$1,F103=$P$1),1,0)))</f>
        <v/>
      </c>
    </row>
    <row r="102" spans="1:19">
      <c r="A102" s="382">
        <f>IF('[1]Regular Symbol'!L101="","",'[1]Regular Symbol'!L101)</f>
        <v>98</v>
      </c>
      <c r="B102" s="190" t="str">
        <f>IF('Regular Symbol'!M101="",
IF($A102-'Regular Symbol'!D$16&gt;='243way_RegularＸ_W(1)'!B$2-1,"",VLOOKUP($A102-'Regular Symbol'!D$16,'Regular Symbol'!$L$3:$Q$99,'243way_RegularＸ_W(1)'!B$3+1,FALSE)),
'Regular Symbol'!M101)</f>
        <v/>
      </c>
      <c r="C102" s="190" t="str">
        <f>IF('Regular Symbol'!N101="",
IF($A102-'Regular Symbol'!E$16&gt;='243way_RegularＸ_W(1)'!C$2-1,"",VLOOKUP($A102-'Regular Symbol'!E$16,'Regular Symbol'!$L$3:$Q$99,'243way_RegularＸ_W(1)'!C$3+1,FALSE)),
'Regular Symbol'!N101)</f>
        <v/>
      </c>
      <c r="D102" s="190" t="str">
        <f>IF('Regular Symbol'!O101="",
IF($A102-'Regular Symbol'!F$16&gt;='243way_RegularＸ_W(1)'!D$2-1,"",VLOOKUP($A102-'Regular Symbol'!F$16,'Regular Symbol'!$L$3:$Q$99,'243way_RegularＸ_W(1)'!D$3+1,FALSE)),
'Regular Symbol'!O101)</f>
        <v/>
      </c>
      <c r="E102" s="190" t="str">
        <f>IF('Regular Symbol'!P101="",
IF($A102-'Regular Symbol'!G$16&gt;='243way_RegularＸ_W(1)'!E$2-1,"",VLOOKUP($A102-'Regular Symbol'!G$16,'Regular Symbol'!$L$3:$Q$99,'243way_RegularＸ_W(1)'!E$3+1,FALSE)),
'Regular Symbol'!P101)</f>
        <v/>
      </c>
      <c r="F102" s="190" t="str">
        <f>IF('Regular Symbol'!Q101="",
IF($A102-'Regular Symbol'!H$16&gt;='243way_RegularＸ_W(1)'!F$2-1,"",VLOOKUP($A102-'Regular Symbol'!H$16,'Regular Symbol'!$L$3:$Q$99,'243way_RegularＸ_W(1)'!F$3+1,FALSE)),
'Regular Symbol'!Q101)</f>
        <v/>
      </c>
      <c r="O102" s="381" t="str">
        <f>IF($A102&gt;='Regular Symbol'!D$16,"",IF(B102=0,"",IF(OR(B102=$O$1,B102=$P$1,B103=$O$1,B103=$P$1,B104=$O$1,B104=$P$1),1,0)))</f>
        <v/>
      </c>
      <c r="P102" s="381" t="str">
        <f>IF($A102&gt;='Regular Symbol'!E$16,"",IF(C102=0,"",IF(OR(C102=$O$1,C102=$P$1,C103=$O$1,C103=$P$1,C104=$O$1,C104=$P$1),1,0)))</f>
        <v/>
      </c>
      <c r="Q102" s="381" t="str">
        <f>IF($A102&gt;='Regular Symbol'!F$16,"",IF(D102=0,"",IF(OR(D102=$O$1,D102=$P$1,D103=$O$1,D103=$P$1,D104=$O$1,D104=$P$1),1,0)))</f>
        <v/>
      </c>
      <c r="R102" s="381" t="str">
        <f>IF($A102&gt;='Regular Symbol'!G$16,"",IF(E102=0,"",IF(OR(E102=$O$1,E102=$P$1,E103=$O$1,E103=$P$1,E104=$O$1,E104=$P$1),1,0)))</f>
        <v/>
      </c>
      <c r="S102" s="381" t="str">
        <f>IF($A102&gt;='Regular Symbol'!H$16,"",IF(F102=0,"",IF(OR(F102=$O$1,F102=$P$1,F103=$O$1,F103=$P$1,F104=$O$1,F104=$P$1),1,0)))</f>
        <v/>
      </c>
    </row>
    <row r="103" spans="1:19">
      <c r="A103" s="382">
        <f>IF('[1]Regular Symbol'!L102="","",'[1]Regular Symbol'!L102)</f>
        <v>99</v>
      </c>
      <c r="B103" s="190" t="str">
        <f>IF('Regular Symbol'!M102="",
IF($A103-'Regular Symbol'!D$16&gt;='243way_RegularＸ_W(1)'!B$2-1,"",VLOOKUP($A103-'Regular Symbol'!D$16,'Regular Symbol'!$L$3:$Q$99,'243way_RegularＸ_W(1)'!B$3+1,FALSE)),
'Regular Symbol'!M102)</f>
        <v/>
      </c>
      <c r="C103" s="190" t="str">
        <f>IF('Regular Symbol'!N102="",
IF($A103-'Regular Symbol'!E$16&gt;='243way_RegularＸ_W(1)'!C$2-1,"",VLOOKUP($A103-'Regular Symbol'!E$16,'Regular Symbol'!$L$3:$Q$99,'243way_RegularＸ_W(1)'!C$3+1,FALSE)),
'Regular Symbol'!N102)</f>
        <v/>
      </c>
      <c r="D103" s="190" t="str">
        <f>IF('Regular Symbol'!O102="",
IF($A103-'Regular Symbol'!F$16&gt;='243way_RegularＸ_W(1)'!D$2-1,"",VLOOKUP($A103-'Regular Symbol'!F$16,'Regular Symbol'!$L$3:$Q$99,'243way_RegularＸ_W(1)'!D$3+1,FALSE)),
'Regular Symbol'!O102)</f>
        <v/>
      </c>
      <c r="E103" s="190" t="str">
        <f>IF('Regular Symbol'!P102="",
IF($A103-'Regular Symbol'!G$16&gt;='243way_RegularＸ_W(1)'!E$2-1,"",VLOOKUP($A103-'Regular Symbol'!G$16,'Regular Symbol'!$L$3:$Q$99,'243way_RegularＸ_W(1)'!E$3+1,FALSE)),
'Regular Symbol'!P102)</f>
        <v/>
      </c>
      <c r="F103" s="190" t="str">
        <f>IF('Regular Symbol'!Q102="",
IF($A103-'Regular Symbol'!H$16&gt;='243way_RegularＸ_W(1)'!F$2-1,"",VLOOKUP($A103-'Regular Symbol'!H$16,'Regular Symbol'!$L$3:$Q$99,'243way_RegularＸ_W(1)'!F$3+1,FALSE)),
'Regular Symbol'!Q102)</f>
        <v/>
      </c>
      <c r="O103" s="381" t="str">
        <f>IF($A103&gt;='Regular Symbol'!D$16,"",IF(B103=0,"",IF(OR(B103=$O$1,B103=$P$1,B104=$O$1,B104=$P$1,B105=$O$1,B105=$P$1),1,0)))</f>
        <v/>
      </c>
      <c r="P103" s="381" t="str">
        <f>IF($A103&gt;='Regular Symbol'!E$16,"",IF(C103=0,"",IF(OR(C103=$O$1,C103=$P$1,C104=$O$1,C104=$P$1,C105=$O$1,C105=$P$1),1,0)))</f>
        <v/>
      </c>
      <c r="Q103" s="381" t="str">
        <f>IF($A103&gt;='Regular Symbol'!F$16,"",IF(D103=0,"",IF(OR(D103=$O$1,D103=$P$1,D104=$O$1,D104=$P$1,D105=$O$1,D105=$P$1),1,0)))</f>
        <v/>
      </c>
      <c r="R103" s="381" t="str">
        <f>IF($A103&gt;='Regular Symbol'!G$16,"",IF(E103=0,"",IF(OR(E103=$O$1,E103=$P$1,E104=$O$1,E104=$P$1,E105=$O$1,E105=$P$1),1,0)))</f>
        <v/>
      </c>
      <c r="S103" s="381" t="str">
        <f>IF($A103&gt;='Regular Symbol'!H$16,"",IF(F103=0,"",IF(OR(F103=$O$1,F103=$P$1,F104=$O$1,F104=$P$1,F105=$O$1,F105=$P$1),1,0)))</f>
        <v/>
      </c>
    </row>
    <row r="104" spans="1:19">
      <c r="A104" s="382">
        <f>IF('[1]Regular Symbol'!L103="","",'[1]Regular Symbol'!L103)</f>
        <v>100</v>
      </c>
      <c r="B104" s="190" t="str">
        <f>IF('Regular Symbol'!M103="",
IF($A104-'Regular Symbol'!D$16&gt;='243way_RegularＸ_W(1)'!B$2-1,"",VLOOKUP($A104-'Regular Symbol'!D$16,'Regular Symbol'!$L$3:$Q$99,'243way_RegularＸ_W(1)'!B$3+1,FALSE)),
'Regular Symbol'!M103)</f>
        <v/>
      </c>
      <c r="C104" s="190" t="str">
        <f>IF('Regular Symbol'!N103="",
IF($A104-'Regular Symbol'!E$16&gt;='243way_RegularＸ_W(1)'!C$2-1,"",VLOOKUP($A104-'Regular Symbol'!E$16,'Regular Symbol'!$L$3:$Q$99,'243way_RegularＸ_W(1)'!C$3+1,FALSE)),
'Regular Symbol'!N103)</f>
        <v/>
      </c>
      <c r="D104" s="190" t="str">
        <f>IF('Regular Symbol'!O103="",
IF($A104-'Regular Symbol'!F$16&gt;='243way_RegularＸ_W(1)'!D$2-1,"",VLOOKUP($A104-'Regular Symbol'!F$16,'Regular Symbol'!$L$3:$Q$99,'243way_RegularＸ_W(1)'!D$3+1,FALSE)),
'Regular Symbol'!O103)</f>
        <v/>
      </c>
      <c r="E104" s="190" t="str">
        <f>IF('Regular Symbol'!P103="",
IF($A104-'Regular Symbol'!G$16&gt;='243way_RegularＸ_W(1)'!E$2-1,"",VLOOKUP($A104-'Regular Symbol'!G$16,'Regular Symbol'!$L$3:$Q$99,'243way_RegularＸ_W(1)'!E$3+1,FALSE)),
'Regular Symbol'!P103)</f>
        <v/>
      </c>
      <c r="F104" s="190" t="str">
        <f>IF('Regular Symbol'!Q103="",
IF($A104-'Regular Symbol'!H$16&gt;='243way_RegularＸ_W(1)'!F$2-1,"",VLOOKUP($A104-'Regular Symbol'!H$16,'Regular Symbol'!$L$3:$Q$99,'243way_RegularＸ_W(1)'!F$3+1,FALSE)),
'Regular Symbol'!Q103)</f>
        <v/>
      </c>
      <c r="O104" s="381" t="str">
        <f>IF($A104&gt;='Regular Symbol'!D$16,"",IF(B104=0,"",IF(OR(B104=$O$1,B104=$P$1,B105=$O$1,B105=$P$1,B106=$O$1,B106=$P$1),1,0)))</f>
        <v/>
      </c>
      <c r="P104" s="381" t="str">
        <f>IF($A104&gt;='Regular Symbol'!E$16,"",IF(C104=0,"",IF(OR(C104=$O$1,C104=$P$1,C105=$O$1,C105=$P$1,C106=$O$1,C106=$P$1),1,0)))</f>
        <v/>
      </c>
      <c r="Q104" s="381" t="str">
        <f>IF($A104&gt;='Regular Symbol'!F$16,"",IF(D104=0,"",IF(OR(D104=$O$1,D104=$P$1,D105=$O$1,D105=$P$1,D106=$O$1,D106=$P$1),1,0)))</f>
        <v/>
      </c>
      <c r="R104" s="381" t="str">
        <f>IF($A104&gt;='Regular Symbol'!G$16,"",IF(E104=0,"",IF(OR(E104=$O$1,E104=$P$1,E105=$O$1,E105=$P$1,E106=$O$1,E106=$P$1),1,0)))</f>
        <v/>
      </c>
      <c r="S104" s="381" t="str">
        <f>IF($A104&gt;='Regular Symbol'!H$16,"",IF(F104=0,"",IF(OR(F104=$O$1,F104=$P$1,F105=$O$1,F105=$P$1,F106=$O$1,F106=$P$1),1,0)))</f>
        <v/>
      </c>
    </row>
    <row r="105" spans="1:19">
      <c r="A105" s="382">
        <f>IF('[1]Regular Symbol'!L104="","",'[1]Regular Symbol'!L104)</f>
        <v>101</v>
      </c>
      <c r="B105" s="190" t="str">
        <f>IF('Regular Symbol'!M104="",
IF($A105-'Regular Symbol'!D$16&gt;='243way_RegularＸ_W(1)'!B$2-1,"",VLOOKUP($A105-'Regular Symbol'!D$16,'Regular Symbol'!$L$3:$Q$99,'243way_RegularＸ_W(1)'!B$3+1,FALSE)),
'Regular Symbol'!M104)</f>
        <v/>
      </c>
      <c r="C105" s="190" t="str">
        <f>IF('Regular Symbol'!N104="",
IF($A105-'Regular Symbol'!E$16&gt;='243way_RegularＸ_W(1)'!C$2-1,"",VLOOKUP($A105-'Regular Symbol'!E$16,'Regular Symbol'!$L$3:$Q$99,'243way_RegularＸ_W(1)'!C$3+1,FALSE)),
'Regular Symbol'!N104)</f>
        <v/>
      </c>
      <c r="D105" s="190" t="str">
        <f>IF('Regular Symbol'!O104="",
IF($A105-'Regular Symbol'!F$16&gt;='243way_RegularＸ_W(1)'!D$2-1,"",VLOOKUP($A105-'Regular Symbol'!F$16,'Regular Symbol'!$L$3:$Q$99,'243way_RegularＸ_W(1)'!D$3+1,FALSE)),
'Regular Symbol'!O104)</f>
        <v/>
      </c>
      <c r="E105" s="190" t="str">
        <f>IF('Regular Symbol'!P104="",
IF($A105-'Regular Symbol'!G$16&gt;='243way_RegularＸ_W(1)'!E$2-1,"",VLOOKUP($A105-'Regular Symbol'!G$16,'Regular Symbol'!$L$3:$Q$99,'243way_RegularＸ_W(1)'!E$3+1,FALSE)),
'Regular Symbol'!P104)</f>
        <v/>
      </c>
      <c r="F105" s="190" t="str">
        <f>IF('Regular Symbol'!Q104="",
IF($A105-'Regular Symbol'!H$16&gt;='243way_RegularＸ_W(1)'!F$2-1,"",VLOOKUP($A105-'Regular Symbol'!H$16,'Regular Symbol'!$L$3:$Q$99,'243way_RegularＸ_W(1)'!F$3+1,FALSE)),
'Regular Symbol'!Q104)</f>
        <v/>
      </c>
      <c r="O105" s="381" t="str">
        <f>IF($A105&gt;='Regular Symbol'!D$16,"",IF(B105=0,"",IF(OR(B105=$O$1,B105=$P$1,B106=$O$1,B106=$P$1,B107=$O$1,B107=$P$1),1,0)))</f>
        <v/>
      </c>
      <c r="P105" s="381" t="str">
        <f>IF($A105&gt;='Regular Symbol'!E$16,"",IF(C105=0,"",IF(OR(C105=$O$1,C105=$P$1,C106=$O$1,C106=$P$1,C107=$O$1,C107=$P$1),1,0)))</f>
        <v/>
      </c>
      <c r="Q105" s="381" t="str">
        <f>IF($A105&gt;='Regular Symbol'!F$16,"",IF(D105=0,"",IF(OR(D105=$O$1,D105=$P$1,D106=$O$1,D106=$P$1,D107=$O$1,D107=$P$1),1,0)))</f>
        <v/>
      </c>
      <c r="R105" s="381" t="str">
        <f>IF($A105&gt;='Regular Symbol'!G$16,"",IF(E105=0,"",IF(OR(E105=$O$1,E105=$P$1,E106=$O$1,E106=$P$1,E107=$O$1,E107=$P$1),1,0)))</f>
        <v/>
      </c>
      <c r="S105" s="381" t="str">
        <f>IF($A105&gt;='Regular Symbol'!H$16,"",IF(F105=0,"",IF(OR(F105=$O$1,F105=$P$1,F106=$O$1,F106=$P$1,F107=$O$1,F107=$P$1),1,0)))</f>
        <v/>
      </c>
    </row>
    <row r="106" spans="1:19">
      <c r="A106" s="382">
        <f>IF('[1]Regular Symbol'!L105="","",'[1]Regular Symbol'!L105)</f>
        <v>102</v>
      </c>
      <c r="B106" s="190" t="str">
        <f>IF('Regular Symbol'!M105="",
IF($A106-'Regular Symbol'!D$16&gt;='243way_RegularＸ_W(1)'!B$2-1,"",VLOOKUP($A106-'Regular Symbol'!D$16,'Regular Symbol'!$L$3:$Q$99,'243way_RegularＸ_W(1)'!B$3+1,FALSE)),
'Regular Symbol'!M105)</f>
        <v/>
      </c>
      <c r="C106" s="190" t="str">
        <f>IF('Regular Symbol'!N105="",
IF($A106-'Regular Symbol'!E$16&gt;='243way_RegularＸ_W(1)'!C$2-1,"",VLOOKUP($A106-'Regular Symbol'!E$16,'Regular Symbol'!$L$3:$Q$99,'243way_RegularＸ_W(1)'!C$3+1,FALSE)),
'Regular Symbol'!N105)</f>
        <v/>
      </c>
      <c r="D106" s="190" t="str">
        <f>IF('Regular Symbol'!O105="",
IF($A106-'Regular Symbol'!F$16&gt;='243way_RegularＸ_W(1)'!D$2-1,"",VLOOKUP($A106-'Regular Symbol'!F$16,'Regular Symbol'!$L$3:$Q$99,'243way_RegularＸ_W(1)'!D$3+1,FALSE)),
'Regular Symbol'!O105)</f>
        <v/>
      </c>
      <c r="E106" s="190" t="str">
        <f>IF('Regular Symbol'!P105="",
IF($A106-'Regular Symbol'!G$16&gt;='243way_RegularＸ_W(1)'!E$2-1,"",VLOOKUP($A106-'Regular Symbol'!G$16,'Regular Symbol'!$L$3:$Q$99,'243way_RegularＸ_W(1)'!E$3+1,FALSE)),
'Regular Symbol'!P105)</f>
        <v/>
      </c>
      <c r="F106" s="190" t="str">
        <f>IF('Regular Symbol'!Q105="",
IF($A106-'Regular Symbol'!H$16&gt;='243way_RegularＸ_W(1)'!F$2-1,"",VLOOKUP($A106-'Regular Symbol'!H$16,'Regular Symbol'!$L$3:$Q$99,'243way_RegularＸ_W(1)'!F$3+1,FALSE)),
'Regular Symbol'!Q105)</f>
        <v/>
      </c>
      <c r="O106" s="381" t="str">
        <f>IF($A106&gt;='Regular Symbol'!D$16,"",IF(B106=0,"",IF(OR(B106=$O$1,B106=$P$1,B107=$O$1,B107=$P$1,B108=$O$1,B108=$P$1),1,0)))</f>
        <v/>
      </c>
      <c r="P106" s="381" t="str">
        <f>IF($A106&gt;='Regular Symbol'!E$16,"",IF(C106=0,"",IF(OR(C106=$O$1,C106=$P$1,C107=$O$1,C107=$P$1,C108=$O$1,C108=$P$1),1,0)))</f>
        <v/>
      </c>
      <c r="Q106" s="381" t="str">
        <f>IF($A106&gt;='Regular Symbol'!F$16,"",IF(D106=0,"",IF(OR(D106=$O$1,D106=$P$1,D107=$O$1,D107=$P$1,D108=$O$1,D108=$P$1),1,0)))</f>
        <v/>
      </c>
      <c r="R106" s="381" t="str">
        <f>IF($A106&gt;='Regular Symbol'!G$16,"",IF(E106=0,"",IF(OR(E106=$O$1,E106=$P$1,E107=$O$1,E107=$P$1,E108=$O$1,E108=$P$1),1,0)))</f>
        <v/>
      </c>
      <c r="S106" s="381" t="str">
        <f>IF($A106&gt;='Regular Symbol'!H$16,"",IF(F106=0,"",IF(OR(F106=$O$1,F106=$P$1,F107=$O$1,F107=$P$1,F108=$O$1,F108=$P$1),1,0)))</f>
        <v/>
      </c>
    </row>
    <row r="107" spans="1:19">
      <c r="A107" s="382">
        <f>IF('[1]Regular Symbol'!L106="","",'[1]Regular Symbol'!L106)</f>
        <v>103</v>
      </c>
      <c r="B107" s="190" t="str">
        <f>IF('Regular Symbol'!M106="",
IF($A107-'Regular Symbol'!D$16&gt;='243way_RegularＸ_W(1)'!B$2-1,"",VLOOKUP($A107-'Regular Symbol'!D$16,'Regular Symbol'!$L$3:$Q$99,'243way_RegularＸ_W(1)'!B$3+1,FALSE)),
'Regular Symbol'!M106)</f>
        <v/>
      </c>
      <c r="C107" s="190" t="str">
        <f>IF('Regular Symbol'!N106="",
IF($A107-'Regular Symbol'!E$16&gt;='243way_RegularＸ_W(1)'!C$2-1,"",VLOOKUP($A107-'Regular Symbol'!E$16,'Regular Symbol'!$L$3:$Q$99,'243way_RegularＸ_W(1)'!C$3+1,FALSE)),
'Regular Symbol'!N106)</f>
        <v/>
      </c>
      <c r="D107" s="190" t="str">
        <f>IF('Regular Symbol'!O106="",
IF($A107-'Regular Symbol'!F$16&gt;='243way_RegularＸ_W(1)'!D$2-1,"",VLOOKUP($A107-'Regular Symbol'!F$16,'Regular Symbol'!$L$3:$Q$99,'243way_RegularＸ_W(1)'!D$3+1,FALSE)),
'Regular Symbol'!O106)</f>
        <v/>
      </c>
      <c r="E107" s="190" t="str">
        <f>IF('Regular Symbol'!P106="",
IF($A107-'Regular Symbol'!G$16&gt;='243way_RegularＸ_W(1)'!E$2-1,"",VLOOKUP($A107-'Regular Symbol'!G$16,'Regular Symbol'!$L$3:$Q$99,'243way_RegularＸ_W(1)'!E$3+1,FALSE)),
'Regular Symbol'!P106)</f>
        <v/>
      </c>
      <c r="F107" s="190" t="str">
        <f>IF('Regular Symbol'!Q106="",
IF($A107-'Regular Symbol'!H$16&gt;='243way_RegularＸ_W(1)'!F$2-1,"",VLOOKUP($A107-'Regular Symbol'!H$16,'Regular Symbol'!$L$3:$Q$99,'243way_RegularＸ_W(1)'!F$3+1,FALSE)),
'Regular Symbol'!Q106)</f>
        <v/>
      </c>
      <c r="O107" s="381" t="str">
        <f>IF($A107&gt;='Regular Symbol'!D$16,"",IF(B107=0,"",IF(OR(B107=$O$1,B107=$P$1,B108=$O$1,B108=$P$1,B109=$O$1,B109=$P$1),1,0)))</f>
        <v/>
      </c>
      <c r="P107" s="381" t="str">
        <f>IF($A107&gt;='Regular Symbol'!E$16,"",IF(C107=0,"",IF(OR(C107=$O$1,C107=$P$1,C108=$O$1,C108=$P$1,C109=$O$1,C109=$P$1),1,0)))</f>
        <v/>
      </c>
      <c r="Q107" s="381" t="str">
        <f>IF($A107&gt;='Regular Symbol'!F$16,"",IF(D107=0,"",IF(OR(D107=$O$1,D107=$P$1,D108=$O$1,D108=$P$1,D109=$O$1,D109=$P$1),1,0)))</f>
        <v/>
      </c>
      <c r="R107" s="381" t="str">
        <f>IF($A107&gt;='Regular Symbol'!G$16,"",IF(E107=0,"",IF(OR(E107=$O$1,E107=$P$1,E108=$O$1,E108=$P$1,E109=$O$1,E109=$P$1),1,0)))</f>
        <v/>
      </c>
      <c r="S107" s="381" t="str">
        <f>IF($A107&gt;='Regular Symbol'!H$16,"",IF(F107=0,"",IF(OR(F107=$O$1,F107=$P$1,F108=$O$1,F108=$P$1,F109=$O$1,F109=$P$1),1,0)))</f>
        <v/>
      </c>
    </row>
    <row r="108" spans="1:19">
      <c r="A108" s="382">
        <f>IF('[1]Regular Symbol'!L107="","",'[1]Regular Symbol'!L107)</f>
        <v>104</v>
      </c>
      <c r="B108" s="190" t="str">
        <f>IF('Regular Symbol'!M107="",
IF($A108-'Regular Symbol'!D$16&gt;='243way_RegularＸ_W(1)'!B$2-1,"",VLOOKUP($A108-'Regular Symbol'!D$16,'Regular Symbol'!$L$3:$Q$99,'243way_RegularＸ_W(1)'!B$3+1,FALSE)),
'Regular Symbol'!M107)</f>
        <v/>
      </c>
      <c r="C108" s="190" t="str">
        <f>IF('Regular Symbol'!N107="",
IF($A108-'Regular Symbol'!E$16&gt;='243way_RegularＸ_W(1)'!C$2-1,"",VLOOKUP($A108-'Regular Symbol'!E$16,'Regular Symbol'!$L$3:$Q$99,'243way_RegularＸ_W(1)'!C$3+1,FALSE)),
'Regular Symbol'!N107)</f>
        <v/>
      </c>
      <c r="D108" s="190" t="str">
        <f>IF('Regular Symbol'!O107="",
IF($A108-'Regular Symbol'!F$16&gt;='243way_RegularＸ_W(1)'!D$2-1,"",VLOOKUP($A108-'Regular Symbol'!F$16,'Regular Symbol'!$L$3:$Q$99,'243way_RegularＸ_W(1)'!D$3+1,FALSE)),
'Regular Symbol'!O107)</f>
        <v/>
      </c>
      <c r="E108" s="190" t="str">
        <f>IF('Regular Symbol'!P107="",
IF($A108-'Regular Symbol'!G$16&gt;='243way_RegularＸ_W(1)'!E$2-1,"",VLOOKUP($A108-'Regular Symbol'!G$16,'Regular Symbol'!$L$3:$Q$99,'243way_RegularＸ_W(1)'!E$3+1,FALSE)),
'Regular Symbol'!P107)</f>
        <v/>
      </c>
      <c r="F108" s="190" t="str">
        <f>IF('Regular Symbol'!Q107="",
IF($A108-'Regular Symbol'!H$16&gt;='243way_RegularＸ_W(1)'!F$2-1,"",VLOOKUP($A108-'Regular Symbol'!H$16,'Regular Symbol'!$L$3:$Q$99,'243way_RegularＸ_W(1)'!F$3+1,FALSE)),
'Regular Symbol'!Q107)</f>
        <v/>
      </c>
      <c r="O108" s="381" t="str">
        <f>IF($A108&gt;='Regular Symbol'!D$16,"",IF(B108=0,"",IF(OR(B108=$O$1,B108=$P$1,B109=$O$1,B109=$P$1,B110=$O$1,B110=$P$1),1,0)))</f>
        <v/>
      </c>
      <c r="P108" s="381" t="str">
        <f>IF($A108&gt;='Regular Symbol'!E$16,"",IF(C108=0,"",IF(OR(C108=$O$1,C108=$P$1,C109=$O$1,C109=$P$1,C110=$O$1,C110=$P$1),1,0)))</f>
        <v/>
      </c>
      <c r="Q108" s="381" t="str">
        <f>IF($A108&gt;='Regular Symbol'!F$16,"",IF(D108=0,"",IF(OR(D108=$O$1,D108=$P$1,D109=$O$1,D109=$P$1,D110=$O$1,D110=$P$1),1,0)))</f>
        <v/>
      </c>
      <c r="R108" s="381" t="str">
        <f>IF($A108&gt;='Regular Symbol'!G$16,"",IF(E108=0,"",IF(OR(E108=$O$1,E108=$P$1,E109=$O$1,E109=$P$1,E110=$O$1,E110=$P$1),1,0)))</f>
        <v/>
      </c>
      <c r="S108" s="381" t="str">
        <f>IF($A108&gt;='Regular Symbol'!H$16,"",IF(F108=0,"",IF(OR(F108=$O$1,F108=$P$1,F109=$O$1,F109=$P$1,F110=$O$1,F110=$P$1),1,0)))</f>
        <v/>
      </c>
    </row>
    <row r="109" spans="1:19">
      <c r="A109" s="382">
        <f>IF('[1]Regular Symbol'!L108="","",'[1]Regular Symbol'!L108)</f>
        <v>105</v>
      </c>
      <c r="B109" s="190" t="str">
        <f>IF('Regular Symbol'!M108="",
IF($A109-'Regular Symbol'!D$16&gt;='243way_RegularＸ_W(1)'!B$2-1,"",VLOOKUP($A109-'Regular Symbol'!D$16,'Regular Symbol'!$L$3:$Q$99,'243way_RegularＸ_W(1)'!B$3+1,FALSE)),
'Regular Symbol'!M108)</f>
        <v/>
      </c>
      <c r="C109" s="190" t="str">
        <f>IF('Regular Symbol'!N108="",
IF($A109-'Regular Symbol'!E$16&gt;='243way_RegularＸ_W(1)'!C$2-1,"",VLOOKUP($A109-'Regular Symbol'!E$16,'Regular Symbol'!$L$3:$Q$99,'243way_RegularＸ_W(1)'!C$3+1,FALSE)),
'Regular Symbol'!N108)</f>
        <v/>
      </c>
      <c r="D109" s="190" t="str">
        <f>IF('Regular Symbol'!O108="",
IF($A109-'Regular Symbol'!F$16&gt;='243way_RegularＸ_W(1)'!D$2-1,"",VLOOKUP($A109-'Regular Symbol'!F$16,'Regular Symbol'!$L$3:$Q$99,'243way_RegularＸ_W(1)'!D$3+1,FALSE)),
'Regular Symbol'!O108)</f>
        <v/>
      </c>
      <c r="E109" s="190" t="str">
        <f>IF('Regular Symbol'!P108="",
IF($A109-'Regular Symbol'!G$16&gt;='243way_RegularＸ_W(1)'!E$2-1,"",VLOOKUP($A109-'Regular Symbol'!G$16,'Regular Symbol'!$L$3:$Q$99,'243way_RegularＸ_W(1)'!E$3+1,FALSE)),
'Regular Symbol'!P108)</f>
        <v/>
      </c>
      <c r="F109" s="190" t="str">
        <f>IF('Regular Symbol'!Q108="",
IF($A109-'Regular Symbol'!H$16&gt;='243way_RegularＸ_W(1)'!F$2-1,"",VLOOKUP($A109-'Regular Symbol'!H$16,'Regular Symbol'!$L$3:$Q$99,'243way_RegularＸ_W(1)'!F$3+1,FALSE)),
'Regular Symbol'!Q108)</f>
        <v/>
      </c>
      <c r="O109" s="381" t="str">
        <f>IF($A109&gt;='Regular Symbol'!D$16,"",IF(B109=0,"",IF(OR(B109=$O$1,B109=$P$1,B110=$O$1,B110=$P$1,B111=$O$1,B111=$P$1),1,0)))</f>
        <v/>
      </c>
      <c r="P109" s="381" t="str">
        <f>IF($A109&gt;='Regular Symbol'!E$16,"",IF(C109=0,"",IF(OR(C109=$O$1,C109=$P$1,C110=$O$1,C110=$P$1,C111=$O$1,C111=$P$1),1,0)))</f>
        <v/>
      </c>
      <c r="Q109" s="381" t="str">
        <f>IF($A109&gt;='Regular Symbol'!F$16,"",IF(D109=0,"",IF(OR(D109=$O$1,D109=$P$1,D110=$O$1,D110=$P$1,D111=$O$1,D111=$P$1),1,0)))</f>
        <v/>
      </c>
      <c r="R109" s="381" t="str">
        <f>IF($A109&gt;='Regular Symbol'!G$16,"",IF(E109=0,"",IF(OR(E109=$O$1,E109=$P$1,E110=$O$1,E110=$P$1,E111=$O$1,E111=$P$1),1,0)))</f>
        <v/>
      </c>
      <c r="S109" s="381" t="str">
        <f>IF($A109&gt;='Regular Symbol'!H$16,"",IF(F109=0,"",IF(OR(F109=$O$1,F109=$P$1,F110=$O$1,F110=$P$1,F111=$O$1,F111=$P$1),1,0)))</f>
        <v/>
      </c>
    </row>
    <row r="110" spans="1:19">
      <c r="A110" s="382">
        <f>IF('[1]Regular Symbol'!L109="","",'[1]Regular Symbol'!L109)</f>
        <v>106</v>
      </c>
      <c r="B110" s="190" t="str">
        <f>IF('Regular Symbol'!M109="",
IF($A110-'Regular Symbol'!D$16&gt;='243way_RegularＸ_W(1)'!B$2-1,"",VLOOKUP($A110-'Regular Symbol'!D$16,'Regular Symbol'!$L$3:$Q$99,'243way_RegularＸ_W(1)'!B$3+1,FALSE)),
'Regular Symbol'!M109)</f>
        <v/>
      </c>
      <c r="C110" s="190" t="str">
        <f>IF('Regular Symbol'!N109="",
IF($A110-'Regular Symbol'!E$16&gt;='243way_RegularＸ_W(1)'!C$2-1,"",VLOOKUP($A110-'Regular Symbol'!E$16,'Regular Symbol'!$L$3:$Q$99,'243way_RegularＸ_W(1)'!C$3+1,FALSE)),
'Regular Symbol'!N109)</f>
        <v/>
      </c>
      <c r="D110" s="190" t="str">
        <f>IF('Regular Symbol'!O109="",
IF($A110-'Regular Symbol'!F$16&gt;='243way_RegularＸ_W(1)'!D$2-1,"",VLOOKUP($A110-'Regular Symbol'!F$16,'Regular Symbol'!$L$3:$Q$99,'243way_RegularＸ_W(1)'!D$3+1,FALSE)),
'Regular Symbol'!O109)</f>
        <v/>
      </c>
      <c r="E110" s="190" t="str">
        <f>IF('Regular Symbol'!P109="",
IF($A110-'Regular Symbol'!G$16&gt;='243way_RegularＸ_W(1)'!E$2-1,"",VLOOKUP($A110-'Regular Symbol'!G$16,'Regular Symbol'!$L$3:$Q$99,'243way_RegularＸ_W(1)'!E$3+1,FALSE)),
'Regular Symbol'!P109)</f>
        <v/>
      </c>
      <c r="F110" s="190" t="str">
        <f>IF('Regular Symbol'!Q109="",
IF($A110-'Regular Symbol'!H$16&gt;='243way_RegularＸ_W(1)'!F$2-1,"",VLOOKUP($A110-'Regular Symbol'!H$16,'Regular Symbol'!$L$3:$Q$99,'243way_RegularＸ_W(1)'!F$3+1,FALSE)),
'Regular Symbol'!Q109)</f>
        <v/>
      </c>
      <c r="O110" s="381" t="str">
        <f>IF($A110&gt;='Regular Symbol'!D$16,"",IF(B110=0,"",IF(OR(B110=$O$1,B110=$P$1,B111=$O$1,B111=$P$1,B112=$O$1,B112=$P$1),1,0)))</f>
        <v/>
      </c>
      <c r="P110" s="381" t="str">
        <f>IF($A110&gt;='Regular Symbol'!E$16,"",IF(C110=0,"",IF(OR(C110=$O$1,C110=$P$1,C111=$O$1,C111=$P$1,C112=$O$1,C112=$P$1),1,0)))</f>
        <v/>
      </c>
      <c r="Q110" s="381" t="str">
        <f>IF($A110&gt;='Regular Symbol'!F$16,"",IF(D110=0,"",IF(OR(D110=$O$1,D110=$P$1,D111=$O$1,D111=$P$1,D112=$O$1,D112=$P$1),1,0)))</f>
        <v/>
      </c>
      <c r="R110" s="381" t="str">
        <f>IF($A110&gt;='Regular Symbol'!G$16,"",IF(E110=0,"",IF(OR(E110=$O$1,E110=$P$1,E111=$O$1,E111=$P$1,E112=$O$1,E112=$P$1),1,0)))</f>
        <v/>
      </c>
      <c r="S110" s="381" t="str">
        <f>IF($A110&gt;='Regular Symbol'!H$16,"",IF(F110=0,"",IF(OR(F110=$O$1,F110=$P$1,F111=$O$1,F111=$P$1,F112=$O$1,F112=$P$1),1,0)))</f>
        <v/>
      </c>
    </row>
    <row r="111" spans="1:19">
      <c r="A111" s="382">
        <f>IF('[1]Regular Symbol'!L110="","",'[1]Regular Symbol'!L110)</f>
        <v>107</v>
      </c>
      <c r="B111" s="190" t="str">
        <f>IF('Regular Symbol'!M110="",
IF($A111-'Regular Symbol'!D$16&gt;='243way_RegularＸ_W(1)'!B$2-1,"",VLOOKUP($A111-'Regular Symbol'!D$16,'Regular Symbol'!$L$3:$Q$99,'243way_RegularＸ_W(1)'!B$3+1,FALSE)),
'Regular Symbol'!M110)</f>
        <v/>
      </c>
      <c r="C111" s="190" t="str">
        <f>IF('Regular Symbol'!N110="",
IF($A111-'Regular Symbol'!E$16&gt;='243way_RegularＸ_W(1)'!C$2-1,"",VLOOKUP($A111-'Regular Symbol'!E$16,'Regular Symbol'!$L$3:$Q$99,'243way_RegularＸ_W(1)'!C$3+1,FALSE)),
'Regular Symbol'!N110)</f>
        <v/>
      </c>
      <c r="D111" s="190" t="str">
        <f>IF('Regular Symbol'!O110="",
IF($A111-'Regular Symbol'!F$16&gt;='243way_RegularＸ_W(1)'!D$2-1,"",VLOOKUP($A111-'Regular Symbol'!F$16,'Regular Symbol'!$L$3:$Q$99,'243way_RegularＸ_W(1)'!D$3+1,FALSE)),
'Regular Symbol'!O110)</f>
        <v/>
      </c>
      <c r="E111" s="190" t="str">
        <f>IF('Regular Symbol'!P110="",
IF($A111-'Regular Symbol'!G$16&gt;='243way_RegularＸ_W(1)'!E$2-1,"",VLOOKUP($A111-'Regular Symbol'!G$16,'Regular Symbol'!$L$3:$Q$99,'243way_RegularＸ_W(1)'!E$3+1,FALSE)),
'Regular Symbol'!P110)</f>
        <v/>
      </c>
      <c r="F111" s="190" t="str">
        <f>IF('Regular Symbol'!Q110="",
IF($A111-'Regular Symbol'!H$16&gt;='243way_RegularＸ_W(1)'!F$2-1,"",VLOOKUP($A111-'Regular Symbol'!H$16,'Regular Symbol'!$L$3:$Q$99,'243way_RegularＸ_W(1)'!F$3+1,FALSE)),
'Regular Symbol'!Q110)</f>
        <v/>
      </c>
      <c r="O111" s="381" t="str">
        <f>IF($A111&gt;='Regular Symbol'!D$16,"",IF(B111=0,"",IF(OR(B111=$O$1,B111=$P$1,B112=$O$1,B112=$P$1,B113=$O$1,B113=$P$1),1,0)))</f>
        <v/>
      </c>
      <c r="P111" s="381" t="str">
        <f>IF($A111&gt;='Regular Symbol'!E$16,"",IF(C111=0,"",IF(OR(C111=$O$1,C111=$P$1,C112=$O$1,C112=$P$1,C113=$O$1,C113=$P$1),1,0)))</f>
        <v/>
      </c>
      <c r="Q111" s="381" t="str">
        <f>IF($A111&gt;='Regular Symbol'!F$16,"",IF(D111=0,"",IF(OR(D111=$O$1,D111=$P$1,D112=$O$1,D112=$P$1,D113=$O$1,D113=$P$1),1,0)))</f>
        <v/>
      </c>
      <c r="R111" s="381" t="str">
        <f>IF($A111&gt;='Regular Symbol'!G$16,"",IF(E111=0,"",IF(OR(E111=$O$1,E111=$P$1,E112=$O$1,E112=$P$1,E113=$O$1,E113=$P$1),1,0)))</f>
        <v/>
      </c>
      <c r="S111" s="381" t="str">
        <f>IF($A111&gt;='Regular Symbol'!H$16,"",IF(F111=0,"",IF(OR(F111=$O$1,F111=$P$1,F112=$O$1,F112=$P$1,F113=$O$1,F113=$P$1),1,0)))</f>
        <v/>
      </c>
    </row>
    <row r="112" spans="1:19">
      <c r="A112" s="382">
        <f>IF('[1]Regular Symbol'!L111="","",'[1]Regular Symbol'!L111)</f>
        <v>108</v>
      </c>
      <c r="B112" s="190" t="str">
        <f>IF('Regular Symbol'!M111="",
IF($A112-'Regular Symbol'!D$16&gt;='243way_RegularＸ_W(1)'!B$2-1,"",VLOOKUP($A112-'Regular Symbol'!D$16,'Regular Symbol'!$L$3:$Q$99,'243way_RegularＸ_W(1)'!B$3+1,FALSE)),
'Regular Symbol'!M111)</f>
        <v/>
      </c>
      <c r="C112" s="190" t="str">
        <f>IF('Regular Symbol'!N111="",
IF($A112-'Regular Symbol'!E$16&gt;='243way_RegularＸ_W(1)'!C$2-1,"",VLOOKUP($A112-'Regular Symbol'!E$16,'Regular Symbol'!$L$3:$Q$99,'243way_RegularＸ_W(1)'!C$3+1,FALSE)),
'Regular Symbol'!N111)</f>
        <v/>
      </c>
      <c r="D112" s="190" t="str">
        <f>IF('Regular Symbol'!O111="",
IF($A112-'Regular Symbol'!F$16&gt;='243way_RegularＸ_W(1)'!D$2-1,"",VLOOKUP($A112-'Regular Symbol'!F$16,'Regular Symbol'!$L$3:$Q$99,'243way_RegularＸ_W(1)'!D$3+1,FALSE)),
'Regular Symbol'!O111)</f>
        <v/>
      </c>
      <c r="E112" s="190" t="str">
        <f>IF('Regular Symbol'!P111="",
IF($A112-'Regular Symbol'!G$16&gt;='243way_RegularＸ_W(1)'!E$2-1,"",VLOOKUP($A112-'Regular Symbol'!G$16,'Regular Symbol'!$L$3:$Q$99,'243way_RegularＸ_W(1)'!E$3+1,FALSE)),
'Regular Symbol'!P111)</f>
        <v/>
      </c>
      <c r="F112" s="190" t="str">
        <f>IF('Regular Symbol'!Q111="",
IF($A112-'Regular Symbol'!H$16&gt;='243way_RegularＸ_W(1)'!F$2-1,"",VLOOKUP($A112-'Regular Symbol'!H$16,'Regular Symbol'!$L$3:$Q$99,'243way_RegularＸ_W(1)'!F$3+1,FALSE)),
'Regular Symbol'!Q111)</f>
        <v/>
      </c>
      <c r="O112" s="381" t="str">
        <f>IF($A112&gt;='Regular Symbol'!D$16,"",IF(B112=0,"",IF(OR(B112=$O$1,B112=$P$1,B113=$O$1,B113=$P$1,B114=$O$1,B114=$P$1),1,0)))</f>
        <v/>
      </c>
      <c r="P112" s="381" t="str">
        <f>IF($A112&gt;='Regular Symbol'!E$16,"",IF(C112=0,"",IF(OR(C112=$O$1,C112=$P$1,C113=$O$1,C113=$P$1,C114=$O$1,C114=$P$1),1,0)))</f>
        <v/>
      </c>
      <c r="Q112" s="381" t="str">
        <f>IF($A112&gt;='Regular Symbol'!F$16,"",IF(D112=0,"",IF(OR(D112=$O$1,D112=$P$1,D113=$O$1,D113=$P$1,D114=$O$1,D114=$P$1),1,0)))</f>
        <v/>
      </c>
      <c r="R112" s="381" t="str">
        <f>IF($A112&gt;='Regular Symbol'!G$16,"",IF(E112=0,"",IF(OR(E112=$O$1,E112=$P$1,E113=$O$1,E113=$P$1,E114=$O$1,E114=$P$1),1,0)))</f>
        <v/>
      </c>
      <c r="S112" s="381" t="str">
        <f>IF($A112&gt;='Regular Symbol'!H$16,"",IF(F112=0,"",IF(OR(F112=$O$1,F112=$P$1,F113=$O$1,F113=$P$1,F114=$O$1,F114=$P$1),1,0)))</f>
        <v/>
      </c>
    </row>
    <row r="113" spans="1:19">
      <c r="A113" s="382">
        <f>IF('[1]Regular Symbol'!L112="","",'[1]Regular Symbol'!L112)</f>
        <v>109</v>
      </c>
      <c r="B113" s="190" t="str">
        <f>IF('Regular Symbol'!M112="",
IF($A113-'Regular Symbol'!D$16&gt;='243way_RegularＸ_W(1)'!B$2-1,"",VLOOKUP($A113-'Regular Symbol'!D$16,'Regular Symbol'!$L$3:$Q$99,'243way_RegularＸ_W(1)'!B$3+1,FALSE)),
'Regular Symbol'!M112)</f>
        <v/>
      </c>
      <c r="C113" s="190" t="str">
        <f>IF('Regular Symbol'!N112="",
IF($A113-'Regular Symbol'!E$16&gt;='243way_RegularＸ_W(1)'!C$2-1,"",VLOOKUP($A113-'Regular Symbol'!E$16,'Regular Symbol'!$L$3:$Q$99,'243way_RegularＸ_W(1)'!C$3+1,FALSE)),
'Regular Symbol'!N112)</f>
        <v/>
      </c>
      <c r="D113" s="190" t="str">
        <f>IF('Regular Symbol'!O112="",
IF($A113-'Regular Symbol'!F$16&gt;='243way_RegularＸ_W(1)'!D$2-1,"",VLOOKUP($A113-'Regular Symbol'!F$16,'Regular Symbol'!$L$3:$Q$99,'243way_RegularＸ_W(1)'!D$3+1,FALSE)),
'Regular Symbol'!O112)</f>
        <v/>
      </c>
      <c r="E113" s="190" t="str">
        <f>IF('Regular Symbol'!P112="",
IF($A113-'Regular Symbol'!G$16&gt;='243way_RegularＸ_W(1)'!E$2-1,"",VLOOKUP($A113-'Regular Symbol'!G$16,'Regular Symbol'!$L$3:$Q$99,'243way_RegularＸ_W(1)'!E$3+1,FALSE)),
'Regular Symbol'!P112)</f>
        <v/>
      </c>
      <c r="F113" s="190" t="str">
        <f>IF('Regular Symbol'!Q112="",
IF($A113-'Regular Symbol'!H$16&gt;='243way_RegularＸ_W(1)'!F$2-1,"",VLOOKUP($A113-'Regular Symbol'!H$16,'Regular Symbol'!$L$3:$Q$99,'243way_RegularＸ_W(1)'!F$3+1,FALSE)),
'Regular Symbol'!Q112)</f>
        <v/>
      </c>
      <c r="O113" s="381" t="str">
        <f>IF($A113&gt;='Regular Symbol'!D$16,"",IF(B113=0,"",IF(OR(B113=$O$1,B113=$P$1,B114=$O$1,B114=$P$1,B115=$O$1,B115=$P$1),1,0)))</f>
        <v/>
      </c>
      <c r="P113" s="381" t="str">
        <f>IF($A113&gt;='Regular Symbol'!E$16,"",IF(C113=0,"",IF(OR(C113=$O$1,C113=$P$1,C114=$O$1,C114=$P$1,C115=$O$1,C115=$P$1),1,0)))</f>
        <v/>
      </c>
      <c r="Q113" s="381" t="str">
        <f>IF($A113&gt;='Regular Symbol'!F$16,"",IF(D113=0,"",IF(OR(D113=$O$1,D113=$P$1,D114=$O$1,D114=$P$1,D115=$O$1,D115=$P$1),1,0)))</f>
        <v/>
      </c>
      <c r="R113" s="381" t="str">
        <f>IF($A113&gt;='Regular Symbol'!G$16,"",IF(E113=0,"",IF(OR(E113=$O$1,E113=$P$1,E114=$O$1,E114=$P$1,E115=$O$1,E115=$P$1),1,0)))</f>
        <v/>
      </c>
      <c r="S113" s="381" t="str">
        <f>IF($A113&gt;='Regular Symbol'!H$16,"",IF(F113=0,"",IF(OR(F113=$O$1,F113=$P$1,F114=$O$1,F114=$P$1,F115=$O$1,F115=$P$1),1,0)))</f>
        <v/>
      </c>
    </row>
    <row r="114" spans="1:19">
      <c r="A114" s="382">
        <f>IF('[1]Regular Symbol'!L113="","",'[1]Regular Symbol'!L113)</f>
        <v>110</v>
      </c>
      <c r="B114" s="190" t="str">
        <f>IF('Regular Symbol'!M113="",
IF($A114-'Regular Symbol'!D$16&gt;='243way_RegularＸ_W(1)'!B$2-1,"",VLOOKUP($A114-'Regular Symbol'!D$16,'Regular Symbol'!$L$3:$Q$99,'243way_RegularＸ_W(1)'!B$3+1,FALSE)),
'Regular Symbol'!M113)</f>
        <v/>
      </c>
      <c r="C114" s="190" t="str">
        <f>IF('Regular Symbol'!N113="",
IF($A114-'Regular Symbol'!E$16&gt;='243way_RegularＸ_W(1)'!C$2-1,"",VLOOKUP($A114-'Regular Symbol'!E$16,'Regular Symbol'!$L$3:$Q$99,'243way_RegularＸ_W(1)'!C$3+1,FALSE)),
'Regular Symbol'!N113)</f>
        <v/>
      </c>
      <c r="D114" s="190" t="str">
        <f>IF('Regular Symbol'!O113="",
IF($A114-'Regular Symbol'!F$16&gt;='243way_RegularＸ_W(1)'!D$2-1,"",VLOOKUP($A114-'Regular Symbol'!F$16,'Regular Symbol'!$L$3:$Q$99,'243way_RegularＸ_W(1)'!D$3+1,FALSE)),
'Regular Symbol'!O113)</f>
        <v/>
      </c>
      <c r="E114" s="190" t="str">
        <f>IF('Regular Symbol'!P113="",
IF($A114-'Regular Symbol'!G$16&gt;='243way_RegularＸ_W(1)'!E$2-1,"",VLOOKUP($A114-'Regular Symbol'!G$16,'Regular Symbol'!$L$3:$Q$99,'243way_RegularＸ_W(1)'!E$3+1,FALSE)),
'Regular Symbol'!P113)</f>
        <v/>
      </c>
      <c r="F114" s="190" t="str">
        <f>IF('Regular Symbol'!Q113="",
IF($A114-'Regular Symbol'!H$16&gt;='243way_RegularＸ_W(1)'!F$2-1,"",VLOOKUP($A114-'Regular Symbol'!H$16,'Regular Symbol'!$L$3:$Q$99,'243way_RegularＸ_W(1)'!F$3+1,FALSE)),
'Regular Symbol'!Q113)</f>
        <v/>
      </c>
      <c r="O114" s="381" t="str">
        <f>IF($A114&gt;='Regular Symbol'!D$16,"",IF(B114=0,"",IF(OR(B114=$O$1,B114=$P$1,B115=$O$1,B115=$P$1,B116=$O$1,B116=$P$1),1,0)))</f>
        <v/>
      </c>
      <c r="P114" s="381" t="str">
        <f>IF($A114&gt;='Regular Symbol'!E$16,"",IF(C114=0,"",IF(OR(C114=$O$1,C114=$P$1,C115=$O$1,C115=$P$1,C116=$O$1,C116=$P$1),1,0)))</f>
        <v/>
      </c>
      <c r="Q114" s="381" t="str">
        <f>IF($A114&gt;='Regular Symbol'!F$16,"",IF(D114=0,"",IF(OR(D114=$O$1,D114=$P$1,D115=$O$1,D115=$P$1,D116=$O$1,D116=$P$1),1,0)))</f>
        <v/>
      </c>
      <c r="R114" s="381" t="str">
        <f>IF($A114&gt;='Regular Symbol'!G$16,"",IF(E114=0,"",IF(OR(E114=$O$1,E114=$P$1,E115=$O$1,E115=$P$1,E116=$O$1,E116=$P$1),1,0)))</f>
        <v/>
      </c>
      <c r="S114" s="381" t="str">
        <f>IF($A114&gt;='Regular Symbol'!H$16,"",IF(F114=0,"",IF(OR(F114=$O$1,F114=$P$1,F115=$O$1,F115=$P$1,F116=$O$1,F116=$P$1),1,0)))</f>
        <v/>
      </c>
    </row>
    <row r="115" spans="1:19">
      <c r="A115" s="382">
        <f>IF('[1]Regular Symbol'!L114="","",'[1]Regular Symbol'!L114)</f>
        <v>111</v>
      </c>
      <c r="B115" s="190" t="str">
        <f>IF('Regular Symbol'!M114="",
IF($A115-'Regular Symbol'!D$16&gt;='243way_RegularＸ_W(1)'!B$2-1,"",VLOOKUP($A115-'Regular Symbol'!D$16,'Regular Symbol'!$L$3:$Q$99,'243way_RegularＸ_W(1)'!B$3+1,FALSE)),
'Regular Symbol'!M114)</f>
        <v/>
      </c>
      <c r="C115" s="190" t="str">
        <f>IF('Regular Symbol'!N114="",
IF($A115-'Regular Symbol'!E$16&gt;='243way_RegularＸ_W(1)'!C$2-1,"",VLOOKUP($A115-'Regular Symbol'!E$16,'Regular Symbol'!$L$3:$Q$99,'243way_RegularＸ_W(1)'!C$3+1,FALSE)),
'Regular Symbol'!N114)</f>
        <v/>
      </c>
      <c r="D115" s="190" t="str">
        <f>IF('Regular Symbol'!O114="",
IF($A115-'Regular Symbol'!F$16&gt;='243way_RegularＸ_W(1)'!D$2-1,"",VLOOKUP($A115-'Regular Symbol'!F$16,'Regular Symbol'!$L$3:$Q$99,'243way_RegularＸ_W(1)'!D$3+1,FALSE)),
'Regular Symbol'!O114)</f>
        <v/>
      </c>
      <c r="E115" s="190" t="str">
        <f>IF('Regular Symbol'!P114="",
IF($A115-'Regular Symbol'!G$16&gt;='243way_RegularＸ_W(1)'!E$2-1,"",VLOOKUP($A115-'Regular Symbol'!G$16,'Regular Symbol'!$L$3:$Q$99,'243way_RegularＸ_W(1)'!E$3+1,FALSE)),
'Regular Symbol'!P114)</f>
        <v/>
      </c>
      <c r="F115" s="190" t="str">
        <f>IF('Regular Symbol'!Q114="",
IF($A115-'Regular Symbol'!H$16&gt;='243way_RegularＸ_W(1)'!F$2-1,"",VLOOKUP($A115-'Regular Symbol'!H$16,'Regular Symbol'!$L$3:$Q$99,'243way_RegularＸ_W(1)'!F$3+1,FALSE)),
'Regular Symbol'!Q114)</f>
        <v/>
      </c>
      <c r="O115" s="381" t="str">
        <f>IF($A115&gt;='Regular Symbol'!D$16,"",IF(B115=0,"",IF(OR(B115=$O$1,B115=$P$1,B116=$O$1,B116=$P$1,B117=$O$1,B117=$P$1),1,0)))</f>
        <v/>
      </c>
      <c r="P115" s="381" t="str">
        <f>IF($A115&gt;='Regular Symbol'!E$16,"",IF(C115=0,"",IF(OR(C115=$O$1,C115=$P$1,C116=$O$1,C116=$P$1,C117=$O$1,C117=$P$1),1,0)))</f>
        <v/>
      </c>
      <c r="Q115" s="381" t="str">
        <f>IF($A115&gt;='Regular Symbol'!F$16,"",IF(D115=0,"",IF(OR(D115=$O$1,D115=$P$1,D116=$O$1,D116=$P$1,D117=$O$1,D117=$P$1),1,0)))</f>
        <v/>
      </c>
      <c r="R115" s="381" t="str">
        <f>IF($A115&gt;='Regular Symbol'!G$16,"",IF(E115=0,"",IF(OR(E115=$O$1,E115=$P$1,E116=$O$1,E116=$P$1,E117=$O$1,E117=$P$1),1,0)))</f>
        <v/>
      </c>
      <c r="S115" s="381" t="str">
        <f>IF($A115&gt;='Regular Symbol'!H$16,"",IF(F115=0,"",IF(OR(F115=$O$1,F115=$P$1,F116=$O$1,F116=$P$1,F117=$O$1,F117=$P$1),1,0)))</f>
        <v/>
      </c>
    </row>
    <row r="116" spans="1:19">
      <c r="A116" s="382">
        <f>IF('[1]Regular Symbol'!L115="","",'[1]Regular Symbol'!L115)</f>
        <v>112</v>
      </c>
      <c r="B116" s="190" t="str">
        <f>IF('Regular Symbol'!M115="",
IF($A116-'Regular Symbol'!D$16&gt;='243way_RegularＸ_W(1)'!B$2-1,"",VLOOKUP($A116-'Regular Symbol'!D$16,'Regular Symbol'!$L$3:$Q$99,'243way_RegularＸ_W(1)'!B$3+1,FALSE)),
'Regular Symbol'!M115)</f>
        <v/>
      </c>
      <c r="C116" s="190" t="str">
        <f>IF('Regular Symbol'!N115="",
IF($A116-'Regular Symbol'!E$16&gt;='243way_RegularＸ_W(1)'!C$2-1,"",VLOOKUP($A116-'Regular Symbol'!E$16,'Regular Symbol'!$L$3:$Q$99,'243way_RegularＸ_W(1)'!C$3+1,FALSE)),
'Regular Symbol'!N115)</f>
        <v/>
      </c>
      <c r="D116" s="190" t="str">
        <f>IF('Regular Symbol'!O115="",
IF($A116-'Regular Symbol'!F$16&gt;='243way_RegularＸ_W(1)'!D$2-1,"",VLOOKUP($A116-'Regular Symbol'!F$16,'Regular Symbol'!$L$3:$Q$99,'243way_RegularＸ_W(1)'!D$3+1,FALSE)),
'Regular Symbol'!O115)</f>
        <v/>
      </c>
      <c r="E116" s="190" t="str">
        <f>IF('Regular Symbol'!P115="",
IF($A116-'Regular Symbol'!G$16&gt;='243way_RegularＸ_W(1)'!E$2-1,"",VLOOKUP($A116-'Regular Symbol'!G$16,'Regular Symbol'!$L$3:$Q$99,'243way_RegularＸ_W(1)'!E$3+1,FALSE)),
'Regular Symbol'!P115)</f>
        <v/>
      </c>
      <c r="F116" s="190" t="str">
        <f>IF('Regular Symbol'!Q115="",
IF($A116-'Regular Symbol'!H$16&gt;='243way_RegularＸ_W(1)'!F$2-1,"",VLOOKUP($A116-'Regular Symbol'!H$16,'Regular Symbol'!$L$3:$Q$99,'243way_RegularＸ_W(1)'!F$3+1,FALSE)),
'Regular Symbol'!Q115)</f>
        <v/>
      </c>
      <c r="O116" s="381" t="str">
        <f>IF($A116&gt;='Regular Symbol'!D$16,"",IF(B116=0,"",IF(OR(B116=$O$1,B116=$P$1,B117=$O$1,B117=$P$1,B118=$O$1,B118=$P$1),1,0)))</f>
        <v/>
      </c>
      <c r="P116" s="381" t="str">
        <f>IF($A116&gt;='Regular Symbol'!E$16,"",IF(C116=0,"",IF(OR(C116=$O$1,C116=$P$1,C117=$O$1,C117=$P$1,C118=$O$1,C118=$P$1),1,0)))</f>
        <v/>
      </c>
      <c r="Q116" s="381" t="str">
        <f>IF($A116&gt;='Regular Symbol'!F$16,"",IF(D116=0,"",IF(OR(D116=$O$1,D116=$P$1,D117=$O$1,D117=$P$1,D118=$O$1,D118=$P$1),1,0)))</f>
        <v/>
      </c>
      <c r="R116" s="381" t="str">
        <f>IF($A116&gt;='Regular Symbol'!G$16,"",IF(E116=0,"",IF(OR(E116=$O$1,E116=$P$1,E117=$O$1,E117=$P$1,E118=$O$1,E118=$P$1),1,0)))</f>
        <v/>
      </c>
      <c r="S116" s="381" t="str">
        <f>IF($A116&gt;='Regular Symbol'!H$16,"",IF(F116=0,"",IF(OR(F116=$O$1,F116=$P$1,F117=$O$1,F117=$P$1,F118=$O$1,F118=$P$1),1,0)))</f>
        <v/>
      </c>
    </row>
    <row r="117" spans="1:19">
      <c r="A117" s="382">
        <f>IF('[1]Regular Symbol'!L116="","",'[1]Regular Symbol'!L116)</f>
        <v>113</v>
      </c>
      <c r="B117" s="190" t="str">
        <f>IF('Regular Symbol'!M116="",
IF($A117-'Regular Symbol'!D$16&gt;='243way_RegularＸ_W(1)'!B$2-1,"",VLOOKUP($A117-'Regular Symbol'!D$16,'Regular Symbol'!$L$3:$Q$99,'243way_RegularＸ_W(1)'!B$3+1,FALSE)),
'Regular Symbol'!M116)</f>
        <v/>
      </c>
      <c r="C117" s="190" t="str">
        <f>IF('Regular Symbol'!N116="",
IF($A117-'Regular Symbol'!E$16&gt;='243way_RegularＸ_W(1)'!C$2-1,"",VLOOKUP($A117-'Regular Symbol'!E$16,'Regular Symbol'!$L$3:$Q$99,'243way_RegularＸ_W(1)'!C$3+1,FALSE)),
'Regular Symbol'!N116)</f>
        <v/>
      </c>
      <c r="D117" s="190" t="str">
        <f>IF('Regular Symbol'!O116="",
IF($A117-'Regular Symbol'!F$16&gt;='243way_RegularＸ_W(1)'!D$2-1,"",VLOOKUP($A117-'Regular Symbol'!F$16,'Regular Symbol'!$L$3:$Q$99,'243way_RegularＸ_W(1)'!D$3+1,FALSE)),
'Regular Symbol'!O116)</f>
        <v/>
      </c>
      <c r="E117" s="190" t="str">
        <f>IF('Regular Symbol'!P116="",
IF($A117-'Regular Symbol'!G$16&gt;='243way_RegularＸ_W(1)'!E$2-1,"",VLOOKUP($A117-'Regular Symbol'!G$16,'Regular Symbol'!$L$3:$Q$99,'243way_RegularＸ_W(1)'!E$3+1,FALSE)),
'Regular Symbol'!P116)</f>
        <v/>
      </c>
      <c r="F117" s="190" t="str">
        <f>IF('Regular Symbol'!Q116="",
IF($A117-'Regular Symbol'!H$16&gt;='243way_RegularＸ_W(1)'!F$2-1,"",VLOOKUP($A117-'Regular Symbol'!H$16,'Regular Symbol'!$L$3:$Q$99,'243way_RegularＸ_W(1)'!F$3+1,FALSE)),
'Regular Symbol'!Q116)</f>
        <v/>
      </c>
      <c r="O117" s="381" t="str">
        <f>IF($A117&gt;='Regular Symbol'!D$16,"",IF(B117=0,"",IF(OR(B117=$O$1,B117=$P$1,B118=$O$1,B118=$P$1,B119=$O$1,B119=$P$1),1,0)))</f>
        <v/>
      </c>
      <c r="P117" s="381" t="str">
        <f>IF($A117&gt;='Regular Symbol'!E$16,"",IF(C117=0,"",IF(OR(C117=$O$1,C117=$P$1,C118=$O$1,C118=$P$1,C119=$O$1,C119=$P$1),1,0)))</f>
        <v/>
      </c>
      <c r="Q117" s="381" t="str">
        <f>IF($A117&gt;='Regular Symbol'!F$16,"",IF(D117=0,"",IF(OR(D117=$O$1,D117=$P$1,D118=$O$1,D118=$P$1,D119=$O$1,D119=$P$1),1,0)))</f>
        <v/>
      </c>
      <c r="R117" s="381" t="str">
        <f>IF($A117&gt;='Regular Symbol'!G$16,"",IF(E117=0,"",IF(OR(E117=$O$1,E117=$P$1,E118=$O$1,E118=$P$1,E119=$O$1,E119=$P$1),1,0)))</f>
        <v/>
      </c>
      <c r="S117" s="381" t="str">
        <f>IF($A117&gt;='Regular Symbol'!H$16,"",IF(F117=0,"",IF(OR(F117=$O$1,F117=$P$1,F118=$O$1,F118=$P$1,F119=$O$1,F119=$P$1),1,0)))</f>
        <v/>
      </c>
    </row>
    <row r="118" spans="1:19">
      <c r="A118" s="382">
        <f>IF('[1]Regular Symbol'!L117="","",'[1]Regular Symbol'!L117)</f>
        <v>114</v>
      </c>
      <c r="B118" s="190" t="str">
        <f>IF('Regular Symbol'!M117="",
IF($A118-'Regular Symbol'!D$16&gt;='243way_RegularＸ_W(1)'!B$2-1,"",VLOOKUP($A118-'Regular Symbol'!D$16,'Regular Symbol'!$L$3:$Q$99,'243way_RegularＸ_W(1)'!B$3+1,FALSE)),
'Regular Symbol'!M117)</f>
        <v/>
      </c>
      <c r="C118" s="190" t="str">
        <f>IF('Regular Symbol'!N117="",
IF($A118-'Regular Symbol'!E$16&gt;='243way_RegularＸ_W(1)'!C$2-1,"",VLOOKUP($A118-'Regular Symbol'!E$16,'Regular Symbol'!$L$3:$Q$99,'243way_RegularＸ_W(1)'!C$3+1,FALSE)),
'Regular Symbol'!N117)</f>
        <v/>
      </c>
      <c r="D118" s="190" t="str">
        <f>IF('Regular Symbol'!O117="",
IF($A118-'Regular Symbol'!F$16&gt;='243way_RegularＸ_W(1)'!D$2-1,"",VLOOKUP($A118-'Regular Symbol'!F$16,'Regular Symbol'!$L$3:$Q$99,'243way_RegularＸ_W(1)'!D$3+1,FALSE)),
'Regular Symbol'!O117)</f>
        <v/>
      </c>
      <c r="E118" s="190" t="str">
        <f>IF('Regular Symbol'!P117="",
IF($A118-'Regular Symbol'!G$16&gt;='243way_RegularＸ_W(1)'!E$2-1,"",VLOOKUP($A118-'Regular Symbol'!G$16,'Regular Symbol'!$L$3:$Q$99,'243way_RegularＸ_W(1)'!E$3+1,FALSE)),
'Regular Symbol'!P117)</f>
        <v/>
      </c>
      <c r="F118" s="190" t="str">
        <f>IF('Regular Symbol'!Q117="",
IF($A118-'Regular Symbol'!H$16&gt;='243way_RegularＸ_W(1)'!F$2-1,"",VLOOKUP($A118-'Regular Symbol'!H$16,'Regular Symbol'!$L$3:$Q$99,'243way_RegularＸ_W(1)'!F$3+1,FALSE)),
'Regular Symbol'!Q117)</f>
        <v/>
      </c>
      <c r="O118" s="381" t="str">
        <f>IF($A118&gt;='Regular Symbol'!D$16,"",IF(B118=0,"",IF(OR(B118=$O$1,B118=$P$1,B119=$O$1,B119=$P$1,B120=$O$1,B120=$P$1),1,0)))</f>
        <v/>
      </c>
      <c r="P118" s="381" t="str">
        <f>IF($A118&gt;='Regular Symbol'!E$16,"",IF(C118=0,"",IF(OR(C118=$O$1,C118=$P$1,C119=$O$1,C119=$P$1,C120=$O$1,C120=$P$1),1,0)))</f>
        <v/>
      </c>
      <c r="Q118" s="381" t="str">
        <f>IF($A118&gt;='Regular Symbol'!F$16,"",IF(D118=0,"",IF(OR(D118=$O$1,D118=$P$1,D119=$O$1,D119=$P$1,D120=$O$1,D120=$P$1),1,0)))</f>
        <v/>
      </c>
      <c r="R118" s="381" t="str">
        <f>IF($A118&gt;='Regular Symbol'!G$16,"",IF(E118=0,"",IF(OR(E118=$O$1,E118=$P$1,E119=$O$1,E119=$P$1,E120=$O$1,E120=$P$1),1,0)))</f>
        <v/>
      </c>
      <c r="S118" s="381" t="str">
        <f>IF($A118&gt;='Regular Symbol'!H$16,"",IF(F118=0,"",IF(OR(F118=$O$1,F118=$P$1,F119=$O$1,F119=$P$1,F120=$O$1,F120=$P$1),1,0)))</f>
        <v/>
      </c>
    </row>
    <row r="119" spans="1:19">
      <c r="A119" s="382">
        <f>IF('[1]Regular Symbol'!L118="","",'[1]Regular Symbol'!L118)</f>
        <v>115</v>
      </c>
      <c r="B119" s="190" t="str">
        <f>IF('Regular Symbol'!M118="",
IF($A119-'Regular Symbol'!D$16&gt;='243way_RegularＸ_W(1)'!B$2-1,"",VLOOKUP($A119-'Regular Symbol'!D$16,'Regular Symbol'!$L$3:$Q$99,'243way_RegularＸ_W(1)'!B$3+1,FALSE)),
'Regular Symbol'!M118)</f>
        <v/>
      </c>
      <c r="C119" s="190" t="str">
        <f>IF('Regular Symbol'!N118="",
IF($A119-'Regular Symbol'!E$16&gt;='243way_RegularＸ_W(1)'!C$2-1,"",VLOOKUP($A119-'Regular Symbol'!E$16,'Regular Symbol'!$L$3:$Q$99,'243way_RegularＸ_W(1)'!C$3+1,FALSE)),
'Regular Symbol'!N118)</f>
        <v/>
      </c>
      <c r="D119" s="190" t="str">
        <f>IF('Regular Symbol'!O118="",
IF($A119-'Regular Symbol'!F$16&gt;='243way_RegularＸ_W(1)'!D$2-1,"",VLOOKUP($A119-'Regular Symbol'!F$16,'Regular Symbol'!$L$3:$Q$99,'243way_RegularＸ_W(1)'!D$3+1,FALSE)),
'Regular Symbol'!O118)</f>
        <v/>
      </c>
      <c r="E119" s="190" t="str">
        <f>IF('Regular Symbol'!P118="",
IF($A119-'Regular Symbol'!G$16&gt;='243way_RegularＸ_W(1)'!E$2-1,"",VLOOKUP($A119-'Regular Symbol'!G$16,'Regular Symbol'!$L$3:$Q$99,'243way_RegularＸ_W(1)'!E$3+1,FALSE)),
'Regular Symbol'!P118)</f>
        <v/>
      </c>
      <c r="F119" s="190" t="str">
        <f>IF('Regular Symbol'!Q118="",
IF($A119-'Regular Symbol'!H$16&gt;='243way_RegularＸ_W(1)'!F$2-1,"",VLOOKUP($A119-'Regular Symbol'!H$16,'Regular Symbol'!$L$3:$Q$99,'243way_RegularＸ_W(1)'!F$3+1,FALSE)),
'Regular Symbol'!Q118)</f>
        <v/>
      </c>
      <c r="O119" s="381" t="str">
        <f>IF($A119&gt;='Regular Symbol'!D$16,"",IF(B119=0,"",IF(OR(B119=$O$1,B119=$P$1,B120=$O$1,B120=$P$1,B121=$O$1,B121=$P$1),1,0)))</f>
        <v/>
      </c>
      <c r="P119" s="381" t="str">
        <f>IF($A119&gt;='Regular Symbol'!E$16,"",IF(C119=0,"",IF(OR(C119=$O$1,C119=$P$1,C120=$O$1,C120=$P$1,C121=$O$1,C121=$P$1),1,0)))</f>
        <v/>
      </c>
      <c r="Q119" s="381" t="str">
        <f>IF($A119&gt;='Regular Symbol'!F$16,"",IF(D119=0,"",IF(OR(D119=$O$1,D119=$P$1,D120=$O$1,D120=$P$1,D121=$O$1,D121=$P$1),1,0)))</f>
        <v/>
      </c>
      <c r="R119" s="381" t="str">
        <f>IF($A119&gt;='Regular Symbol'!G$16,"",IF(E119=0,"",IF(OR(E119=$O$1,E119=$P$1,E120=$O$1,E120=$P$1,E121=$O$1,E121=$P$1),1,0)))</f>
        <v/>
      </c>
      <c r="S119" s="381" t="str">
        <f>IF($A119&gt;='Regular Symbol'!H$16,"",IF(F119=0,"",IF(OR(F119=$O$1,F119=$P$1,F120=$O$1,F120=$P$1,F121=$O$1,F121=$P$1),1,0)))</f>
        <v/>
      </c>
    </row>
    <row r="120" spans="1:19">
      <c r="A120" s="382">
        <f>IF('[1]Regular Symbol'!L119="","",'[1]Regular Symbol'!L119)</f>
        <v>116</v>
      </c>
      <c r="B120" s="190" t="str">
        <f>IF('Regular Symbol'!M119="",
IF($A120-'Regular Symbol'!D$16&gt;='243way_RegularＸ_W(1)'!B$2-1,"",VLOOKUP($A120-'Regular Symbol'!D$16,'Regular Symbol'!$L$3:$Q$99,'243way_RegularＸ_W(1)'!B$3+1,FALSE)),
'Regular Symbol'!M119)</f>
        <v/>
      </c>
      <c r="C120" s="190" t="str">
        <f>IF('Regular Symbol'!N119="",
IF($A120-'Regular Symbol'!E$16&gt;='243way_RegularＸ_W(1)'!C$2-1,"",VLOOKUP($A120-'Regular Symbol'!E$16,'Regular Symbol'!$L$3:$Q$99,'243way_RegularＸ_W(1)'!C$3+1,FALSE)),
'Regular Symbol'!N119)</f>
        <v/>
      </c>
      <c r="D120" s="190" t="str">
        <f>IF('Regular Symbol'!O119="",
IF($A120-'Regular Symbol'!F$16&gt;='243way_RegularＸ_W(1)'!D$2-1,"",VLOOKUP($A120-'Regular Symbol'!F$16,'Regular Symbol'!$L$3:$Q$99,'243way_RegularＸ_W(1)'!D$3+1,FALSE)),
'Regular Symbol'!O119)</f>
        <v/>
      </c>
      <c r="E120" s="190" t="str">
        <f>IF('Regular Symbol'!P119="",
IF($A120-'Regular Symbol'!G$16&gt;='243way_RegularＸ_W(1)'!E$2-1,"",VLOOKUP($A120-'Regular Symbol'!G$16,'Regular Symbol'!$L$3:$Q$99,'243way_RegularＸ_W(1)'!E$3+1,FALSE)),
'Regular Symbol'!P119)</f>
        <v/>
      </c>
      <c r="F120" s="190" t="str">
        <f>IF('Regular Symbol'!Q119="",
IF($A120-'Regular Symbol'!H$16&gt;='243way_RegularＸ_W(1)'!F$2-1,"",VLOOKUP($A120-'Regular Symbol'!H$16,'Regular Symbol'!$L$3:$Q$99,'243way_RegularＸ_W(1)'!F$3+1,FALSE)),
'Regular Symbol'!Q119)</f>
        <v/>
      </c>
      <c r="O120" s="381" t="str">
        <f>IF($A120&gt;='Regular Symbol'!D$16,"",IF(B120=0,"",IF(OR(B120=$O$1,B120=$P$1,B121=$O$1,B121=$P$1,B122=$O$1,B122=$P$1),1,0)))</f>
        <v/>
      </c>
      <c r="P120" s="381" t="str">
        <f>IF($A120&gt;='Regular Symbol'!E$16,"",IF(C120=0,"",IF(OR(C120=$O$1,C120=$P$1,C121=$O$1,C121=$P$1,C122=$O$1,C122=$P$1),1,0)))</f>
        <v/>
      </c>
      <c r="Q120" s="381" t="str">
        <f>IF($A120&gt;='Regular Symbol'!F$16,"",IF(D120=0,"",IF(OR(D120=$O$1,D120=$P$1,D121=$O$1,D121=$P$1,D122=$O$1,D122=$P$1),1,0)))</f>
        <v/>
      </c>
      <c r="R120" s="381" t="str">
        <f>IF($A120&gt;='Regular Symbol'!G$16,"",IF(E120=0,"",IF(OR(E120=$O$1,E120=$P$1,E121=$O$1,E121=$P$1,E122=$O$1,E122=$P$1),1,0)))</f>
        <v/>
      </c>
      <c r="S120" s="381" t="str">
        <f>IF($A120&gt;='Regular Symbol'!H$16,"",IF(F120=0,"",IF(OR(F120=$O$1,F120=$P$1,F121=$O$1,F121=$P$1,F122=$O$1,F122=$P$1),1,0)))</f>
        <v/>
      </c>
    </row>
    <row r="121" spans="1:19">
      <c r="A121" s="382">
        <f>IF('[1]Regular Symbol'!L120="","",'[1]Regular Symbol'!L120)</f>
        <v>117</v>
      </c>
      <c r="B121" s="190" t="str">
        <f>IF('Regular Symbol'!M120="",
IF($A121-'Regular Symbol'!D$16&gt;='243way_RegularＸ_W(1)'!B$2-1,"",VLOOKUP($A121-'Regular Symbol'!D$16,'Regular Symbol'!$L$3:$Q$99,'243way_RegularＸ_W(1)'!B$3+1,FALSE)),
'Regular Symbol'!M120)</f>
        <v/>
      </c>
      <c r="C121" s="190" t="str">
        <f>IF('Regular Symbol'!N120="",
IF($A121-'Regular Symbol'!E$16&gt;='243way_RegularＸ_W(1)'!C$2-1,"",VLOOKUP($A121-'Regular Symbol'!E$16,'Regular Symbol'!$L$3:$Q$99,'243way_RegularＸ_W(1)'!C$3+1,FALSE)),
'Regular Symbol'!N120)</f>
        <v/>
      </c>
      <c r="D121" s="190" t="str">
        <f>IF('Regular Symbol'!O120="",
IF($A121-'Regular Symbol'!F$16&gt;='243way_RegularＸ_W(1)'!D$2-1,"",VLOOKUP($A121-'Regular Symbol'!F$16,'Regular Symbol'!$L$3:$Q$99,'243way_RegularＸ_W(1)'!D$3+1,FALSE)),
'Regular Symbol'!O120)</f>
        <v/>
      </c>
      <c r="E121" s="190" t="str">
        <f>IF('Regular Symbol'!P120="",
IF($A121-'Regular Symbol'!G$16&gt;='243way_RegularＸ_W(1)'!E$2-1,"",VLOOKUP($A121-'Regular Symbol'!G$16,'Regular Symbol'!$L$3:$Q$99,'243way_RegularＸ_W(1)'!E$3+1,FALSE)),
'Regular Symbol'!P120)</f>
        <v/>
      </c>
      <c r="F121" s="190" t="str">
        <f>IF('Regular Symbol'!Q120="",
IF($A121-'Regular Symbol'!H$16&gt;='243way_RegularＸ_W(1)'!F$2-1,"",VLOOKUP($A121-'Regular Symbol'!H$16,'Regular Symbol'!$L$3:$Q$99,'243way_RegularＸ_W(1)'!F$3+1,FALSE)),
'Regular Symbol'!Q120)</f>
        <v/>
      </c>
      <c r="O121" s="381" t="str">
        <f>IF($A121&gt;='Regular Symbol'!D$16,"",IF(B121=0,"",IF(OR(B121=$O$1,B121=$P$1,B122=$O$1,B122=$P$1,B123=$O$1,B123=$P$1),1,0)))</f>
        <v/>
      </c>
      <c r="P121" s="381" t="str">
        <f>IF($A121&gt;='Regular Symbol'!E$16,"",IF(C121=0,"",IF(OR(C121=$O$1,C121=$P$1,C122=$O$1,C122=$P$1,C123=$O$1,C123=$P$1),1,0)))</f>
        <v/>
      </c>
      <c r="Q121" s="381" t="str">
        <f>IF($A121&gt;='Regular Symbol'!F$16,"",IF(D121=0,"",IF(OR(D121=$O$1,D121=$P$1,D122=$O$1,D122=$P$1,D123=$O$1,D123=$P$1),1,0)))</f>
        <v/>
      </c>
      <c r="R121" s="381" t="str">
        <f>IF($A121&gt;='Regular Symbol'!G$16,"",IF(E121=0,"",IF(OR(E121=$O$1,E121=$P$1,E122=$O$1,E122=$P$1,E123=$O$1,E123=$P$1),1,0)))</f>
        <v/>
      </c>
      <c r="S121" s="381" t="str">
        <f>IF($A121&gt;='Regular Symbol'!H$16,"",IF(F121=0,"",IF(OR(F121=$O$1,F121=$P$1,F122=$O$1,F122=$P$1,F123=$O$1,F123=$P$1),1,0)))</f>
        <v/>
      </c>
    </row>
    <row r="122" spans="1:19">
      <c r="A122" s="382">
        <f>IF('[1]Regular Symbol'!L121="","",'[1]Regular Symbol'!L121)</f>
        <v>118</v>
      </c>
      <c r="B122" s="190" t="str">
        <f>IF('Regular Symbol'!M121="",
IF($A122-'Regular Symbol'!D$16&gt;='243way_RegularＸ_W(1)'!B$2-1,"",VLOOKUP($A122-'Regular Symbol'!D$16,'Regular Symbol'!$L$3:$Q$99,'243way_RegularＸ_W(1)'!B$3+1,FALSE)),
'Regular Symbol'!M121)</f>
        <v/>
      </c>
      <c r="C122" s="190" t="str">
        <f>IF('Regular Symbol'!N121="",
IF($A122-'Regular Symbol'!E$16&gt;='243way_RegularＸ_W(1)'!C$2-1,"",VLOOKUP($A122-'Regular Symbol'!E$16,'Regular Symbol'!$L$3:$Q$99,'243way_RegularＸ_W(1)'!C$3+1,FALSE)),
'Regular Symbol'!N121)</f>
        <v/>
      </c>
      <c r="D122" s="190" t="str">
        <f>IF('Regular Symbol'!O121="",
IF($A122-'Regular Symbol'!F$16&gt;='243way_RegularＸ_W(1)'!D$2-1,"",VLOOKUP($A122-'Regular Symbol'!F$16,'Regular Symbol'!$L$3:$Q$99,'243way_RegularＸ_W(1)'!D$3+1,FALSE)),
'Regular Symbol'!O121)</f>
        <v/>
      </c>
      <c r="E122" s="190" t="str">
        <f>IF('Regular Symbol'!P121="",
IF($A122-'Regular Symbol'!G$16&gt;='243way_RegularＸ_W(1)'!E$2-1,"",VLOOKUP($A122-'Regular Symbol'!G$16,'Regular Symbol'!$L$3:$Q$99,'243way_RegularＸ_W(1)'!E$3+1,FALSE)),
'Regular Symbol'!P121)</f>
        <v/>
      </c>
      <c r="F122" s="190" t="str">
        <f>IF('Regular Symbol'!Q121="",
IF($A122-'Regular Symbol'!H$16&gt;='243way_RegularＸ_W(1)'!F$2-1,"",VLOOKUP($A122-'Regular Symbol'!H$16,'Regular Symbol'!$L$3:$Q$99,'243way_RegularＸ_W(1)'!F$3+1,FALSE)),
'Regular Symbol'!Q121)</f>
        <v/>
      </c>
      <c r="O122" s="381" t="str">
        <f>IF($A122&gt;='Regular Symbol'!D$16,"",IF(B122=0,"",IF(OR(B122=$O$1,B122=$P$1,B123=$O$1,B123=$P$1,B124=$O$1,B124=$P$1),1,0)))</f>
        <v/>
      </c>
      <c r="P122" s="381" t="str">
        <f>IF($A122&gt;='Regular Symbol'!E$16,"",IF(C122=0,"",IF(OR(C122=$O$1,C122=$P$1,C123=$O$1,C123=$P$1,C124=$O$1,C124=$P$1),1,0)))</f>
        <v/>
      </c>
      <c r="Q122" s="381" t="str">
        <f>IF($A122&gt;='Regular Symbol'!F$16,"",IF(D122=0,"",IF(OR(D122=$O$1,D122=$P$1,D123=$O$1,D123=$P$1,D124=$O$1,D124=$P$1),1,0)))</f>
        <v/>
      </c>
      <c r="R122" s="381" t="str">
        <f>IF($A122&gt;='Regular Symbol'!G$16,"",IF(E122=0,"",IF(OR(E122=$O$1,E122=$P$1,E123=$O$1,E123=$P$1,E124=$O$1,E124=$P$1),1,0)))</f>
        <v/>
      </c>
      <c r="S122" s="381" t="str">
        <f>IF($A122&gt;='Regular Symbol'!H$16,"",IF(F122=0,"",IF(OR(F122=$O$1,F122=$P$1,F123=$O$1,F123=$P$1,F124=$O$1,F124=$P$1),1,0)))</f>
        <v/>
      </c>
    </row>
    <row r="123" spans="1:19">
      <c r="A123" s="382">
        <f>IF('[1]Regular Symbol'!L122="","",'[1]Regular Symbol'!L122)</f>
        <v>119</v>
      </c>
      <c r="B123" s="190" t="str">
        <f>IF('Regular Symbol'!M122="",
IF($A123-'Regular Symbol'!D$16&gt;='243way_RegularＸ_W(1)'!B$2-1,"",VLOOKUP($A123-'Regular Symbol'!D$16,'Regular Symbol'!$L$3:$Q$99,'243way_RegularＸ_W(1)'!B$3+1,FALSE)),
'Regular Symbol'!M122)</f>
        <v/>
      </c>
      <c r="C123" s="190" t="str">
        <f>IF('Regular Symbol'!N122="",
IF($A123-'Regular Symbol'!E$16&gt;='243way_RegularＸ_W(1)'!C$2-1,"",VLOOKUP($A123-'Regular Symbol'!E$16,'Regular Symbol'!$L$3:$Q$99,'243way_RegularＸ_W(1)'!C$3+1,FALSE)),
'Regular Symbol'!N122)</f>
        <v/>
      </c>
      <c r="D123" s="190" t="str">
        <f>IF('Regular Symbol'!O122="",
IF($A123-'Regular Symbol'!F$16&gt;='243way_RegularＸ_W(1)'!D$2-1,"",VLOOKUP($A123-'Regular Symbol'!F$16,'Regular Symbol'!$L$3:$Q$99,'243way_RegularＸ_W(1)'!D$3+1,FALSE)),
'Regular Symbol'!O122)</f>
        <v/>
      </c>
      <c r="E123" s="190" t="str">
        <f>IF('Regular Symbol'!P122="",
IF($A123-'Regular Symbol'!G$16&gt;='243way_RegularＸ_W(1)'!E$2-1,"",VLOOKUP($A123-'Regular Symbol'!G$16,'Regular Symbol'!$L$3:$Q$99,'243way_RegularＸ_W(1)'!E$3+1,FALSE)),
'Regular Symbol'!P122)</f>
        <v/>
      </c>
      <c r="F123" s="190" t="str">
        <f>IF('Regular Symbol'!Q122="",
IF($A123-'Regular Symbol'!H$16&gt;='243way_RegularＸ_W(1)'!F$2-1,"",VLOOKUP($A123-'Regular Symbol'!H$16,'Regular Symbol'!$L$3:$Q$99,'243way_RegularＸ_W(1)'!F$3+1,FALSE)),
'Regular Symbol'!Q122)</f>
        <v/>
      </c>
      <c r="O123" s="381" t="str">
        <f>IF($A123&gt;='Regular Symbol'!D$16,"",IF(B123=0,"",IF(OR(B123=$O$1,B123=$P$1,B124=$O$1,B124=$P$1,B125=$O$1,B125=$P$1),1,0)))</f>
        <v/>
      </c>
      <c r="P123" s="381" t="str">
        <f>IF($A123&gt;='Regular Symbol'!E$16,"",IF(C123=0,"",IF(OR(C123=$O$1,C123=$P$1,C124=$O$1,C124=$P$1,C125=$O$1,C125=$P$1),1,0)))</f>
        <v/>
      </c>
      <c r="Q123" s="381" t="str">
        <f>IF($A123&gt;='Regular Symbol'!F$16,"",IF(D123=0,"",IF(OR(D123=$O$1,D123=$P$1,D124=$O$1,D124=$P$1,D125=$O$1,D125=$P$1),1,0)))</f>
        <v/>
      </c>
      <c r="R123" s="381" t="str">
        <f>IF($A123&gt;='Regular Symbol'!G$16,"",IF(E123=0,"",IF(OR(E123=$O$1,E123=$P$1,E124=$O$1,E124=$P$1,E125=$O$1,E125=$P$1),1,0)))</f>
        <v/>
      </c>
      <c r="S123" s="381" t="str">
        <f>IF($A123&gt;='Regular Symbol'!H$16,"",IF(F123=0,"",IF(OR(F123=$O$1,F123=$P$1,F124=$O$1,F124=$P$1,F125=$O$1,F125=$P$1),1,0)))</f>
        <v/>
      </c>
    </row>
    <row r="124" spans="1:19">
      <c r="A124" s="382">
        <f>IF('[1]Regular Symbol'!L123="","",'[1]Regular Symbol'!L123)</f>
        <v>120</v>
      </c>
      <c r="B124" s="190" t="str">
        <f>IF('Regular Symbol'!M123="",
IF($A124-'Regular Symbol'!D$16&gt;='243way_RegularＸ_W(1)'!B$2-1,"",VLOOKUP($A124-'Regular Symbol'!D$16,'Regular Symbol'!$L$3:$Q$99,'243way_RegularＸ_W(1)'!B$3+1,FALSE)),
'Regular Symbol'!M123)</f>
        <v/>
      </c>
      <c r="C124" s="190" t="str">
        <f>IF('Regular Symbol'!N123="",
IF($A124-'Regular Symbol'!E$16&gt;='243way_RegularＸ_W(1)'!C$2-1,"",VLOOKUP($A124-'Regular Symbol'!E$16,'Regular Symbol'!$L$3:$Q$99,'243way_RegularＸ_W(1)'!C$3+1,FALSE)),
'Regular Symbol'!N123)</f>
        <v/>
      </c>
      <c r="D124" s="190" t="str">
        <f>IF('Regular Symbol'!O123="",
IF($A124-'Regular Symbol'!F$16&gt;='243way_RegularＸ_W(1)'!D$2-1,"",VLOOKUP($A124-'Regular Symbol'!F$16,'Regular Symbol'!$L$3:$Q$99,'243way_RegularＸ_W(1)'!D$3+1,FALSE)),
'Regular Symbol'!O123)</f>
        <v/>
      </c>
      <c r="E124" s="190" t="str">
        <f>IF('Regular Symbol'!P123="",
IF($A124-'Regular Symbol'!G$16&gt;='243way_RegularＸ_W(1)'!E$2-1,"",VLOOKUP($A124-'Regular Symbol'!G$16,'Regular Symbol'!$L$3:$Q$99,'243way_RegularＸ_W(1)'!E$3+1,FALSE)),
'Regular Symbol'!P123)</f>
        <v/>
      </c>
      <c r="F124" s="190" t="str">
        <f>IF('Regular Symbol'!Q123="",
IF($A124-'Regular Symbol'!H$16&gt;='243way_RegularＸ_W(1)'!F$2-1,"",VLOOKUP($A124-'Regular Symbol'!H$16,'Regular Symbol'!$L$3:$Q$99,'243way_RegularＸ_W(1)'!F$3+1,FALSE)),
'Regular Symbol'!Q123)</f>
        <v/>
      </c>
      <c r="O124" s="381" t="str">
        <f>IF($A124&gt;='Regular Symbol'!D$16,"",IF(B124=0,"",IF(OR(B124=$O$1,B124=$P$1,B125=$O$1,B125=$P$1,B126=$O$1,B126=$P$1),1,0)))</f>
        <v/>
      </c>
      <c r="P124" s="381" t="str">
        <f>IF($A124&gt;='Regular Symbol'!E$16,"",IF(C124=0,"",IF(OR(C124=$O$1,C124=$P$1,C125=$O$1,C125=$P$1,C126=$O$1,C126=$P$1),1,0)))</f>
        <v/>
      </c>
      <c r="Q124" s="381" t="str">
        <f>IF($A124&gt;='Regular Symbol'!F$16,"",IF(D124=0,"",IF(OR(D124=$O$1,D124=$P$1,D125=$O$1,D125=$P$1,D126=$O$1,D126=$P$1),1,0)))</f>
        <v/>
      </c>
      <c r="R124" s="381" t="str">
        <f>IF($A124&gt;='Regular Symbol'!G$16,"",IF(E124=0,"",IF(OR(E124=$O$1,E124=$P$1,E125=$O$1,E125=$P$1,E126=$O$1,E126=$P$1),1,0)))</f>
        <v/>
      </c>
      <c r="S124" s="381" t="str">
        <f>IF($A124&gt;='Regular Symbol'!H$16,"",IF(F124=0,"",IF(OR(F124=$O$1,F124=$P$1,F125=$O$1,F125=$P$1,F126=$O$1,F126=$P$1),1,0)))</f>
        <v/>
      </c>
    </row>
    <row r="125" spans="1:19">
      <c r="A125" s="382">
        <f>IF('[1]Regular Symbol'!L124="","",'[1]Regular Symbol'!L124)</f>
        <v>121</v>
      </c>
      <c r="B125" s="190" t="str">
        <f>IF('Regular Symbol'!M124="",
IF($A125-'Regular Symbol'!D$16&gt;='243way_RegularＸ_W(1)'!B$2-1,"",VLOOKUP($A125-'Regular Symbol'!D$16,'Regular Symbol'!$L$3:$Q$99,'243way_RegularＸ_W(1)'!B$3+1,FALSE)),
'Regular Symbol'!M124)</f>
        <v/>
      </c>
      <c r="C125" s="190" t="str">
        <f>IF('Regular Symbol'!N124="",
IF($A125-'Regular Symbol'!E$16&gt;='243way_RegularＸ_W(1)'!C$2-1,"",VLOOKUP($A125-'Regular Symbol'!E$16,'Regular Symbol'!$L$3:$Q$99,'243way_RegularＸ_W(1)'!C$3+1,FALSE)),
'Regular Symbol'!N124)</f>
        <v/>
      </c>
      <c r="D125" s="190" t="str">
        <f>IF('Regular Symbol'!O124="",
IF($A125-'Regular Symbol'!F$16&gt;='243way_RegularＸ_W(1)'!D$2-1,"",VLOOKUP($A125-'Regular Symbol'!F$16,'Regular Symbol'!$L$3:$Q$99,'243way_RegularＸ_W(1)'!D$3+1,FALSE)),
'Regular Symbol'!O124)</f>
        <v/>
      </c>
      <c r="E125" s="190" t="str">
        <f>IF('Regular Symbol'!P124="",
IF($A125-'Regular Symbol'!G$16&gt;='243way_RegularＸ_W(1)'!E$2-1,"",VLOOKUP($A125-'Regular Symbol'!G$16,'Regular Symbol'!$L$3:$Q$99,'243way_RegularＸ_W(1)'!E$3+1,FALSE)),
'Regular Symbol'!P124)</f>
        <v/>
      </c>
      <c r="F125" s="190" t="str">
        <f>IF('Regular Symbol'!Q124="",
IF($A125-'Regular Symbol'!H$16&gt;='243way_RegularＸ_W(1)'!F$2-1,"",VLOOKUP($A125-'Regular Symbol'!H$16,'Regular Symbol'!$L$3:$Q$99,'243way_RegularＸ_W(1)'!F$3+1,FALSE)),
'Regular Symbol'!Q124)</f>
        <v/>
      </c>
      <c r="O125" s="381" t="str">
        <f>IF($A125&gt;='Regular Symbol'!D$16,"",IF(B125=0,"",IF(OR(B125=$O$1,B125=$P$1,B126=$O$1,B126=$P$1,B127=$O$1,B127=$P$1),1,0)))</f>
        <v/>
      </c>
      <c r="P125" s="381" t="str">
        <f>IF($A125&gt;='Regular Symbol'!E$16,"",IF(C125=0,"",IF(OR(C125=$O$1,C125=$P$1,C126=$O$1,C126=$P$1,C127=$O$1,C127=$P$1),1,0)))</f>
        <v/>
      </c>
      <c r="Q125" s="381" t="str">
        <f>IF($A125&gt;='Regular Symbol'!F$16,"",IF(D125=0,"",IF(OR(D125=$O$1,D125=$P$1,D126=$O$1,D126=$P$1,D127=$O$1,D127=$P$1),1,0)))</f>
        <v/>
      </c>
      <c r="R125" s="381" t="str">
        <f>IF($A125&gt;='Regular Symbol'!G$16,"",IF(E125=0,"",IF(OR(E125=$O$1,E125=$P$1,E126=$O$1,E126=$P$1,E127=$O$1,E127=$P$1),1,0)))</f>
        <v/>
      </c>
      <c r="S125" s="381" t="str">
        <f>IF($A125&gt;='Regular Symbol'!H$16,"",IF(F125=0,"",IF(OR(F125=$O$1,F125=$P$1,F126=$O$1,F126=$P$1,F127=$O$1,F127=$P$1),1,0)))</f>
        <v/>
      </c>
    </row>
    <row r="126" spans="1:19">
      <c r="A126" s="382">
        <f>IF('[1]Regular Symbol'!L125="","",'[1]Regular Symbol'!L125)</f>
        <v>122</v>
      </c>
      <c r="B126" s="190" t="str">
        <f>IF('Regular Symbol'!M125="",
IF($A126-'Regular Symbol'!D$16&gt;='243way_RegularＸ_W(1)'!B$2-1,"",VLOOKUP($A126-'Regular Symbol'!D$16,'Regular Symbol'!$L$3:$Q$99,'243way_RegularＸ_W(1)'!B$3+1,FALSE)),
'Regular Symbol'!M125)</f>
        <v/>
      </c>
      <c r="C126" s="190" t="str">
        <f>IF('Regular Symbol'!N125="",
IF($A126-'Regular Symbol'!E$16&gt;='243way_RegularＸ_W(1)'!C$2-1,"",VLOOKUP($A126-'Regular Symbol'!E$16,'Regular Symbol'!$L$3:$Q$99,'243way_RegularＸ_W(1)'!C$3+1,FALSE)),
'Regular Symbol'!N125)</f>
        <v/>
      </c>
      <c r="D126" s="190" t="str">
        <f>IF('Regular Symbol'!O125="",
IF($A126-'Regular Symbol'!F$16&gt;='243way_RegularＸ_W(1)'!D$2-1,"",VLOOKUP($A126-'Regular Symbol'!F$16,'Regular Symbol'!$L$3:$Q$99,'243way_RegularＸ_W(1)'!D$3+1,FALSE)),
'Regular Symbol'!O125)</f>
        <v/>
      </c>
      <c r="E126" s="190" t="str">
        <f>IF('Regular Symbol'!P125="",
IF($A126-'Regular Symbol'!G$16&gt;='243way_RegularＸ_W(1)'!E$2-1,"",VLOOKUP($A126-'Regular Symbol'!G$16,'Regular Symbol'!$L$3:$Q$99,'243way_RegularＸ_W(1)'!E$3+1,FALSE)),
'Regular Symbol'!P125)</f>
        <v/>
      </c>
      <c r="F126" s="190" t="str">
        <f>IF('Regular Symbol'!Q125="",
IF($A126-'Regular Symbol'!H$16&gt;='243way_RegularＸ_W(1)'!F$2-1,"",VLOOKUP($A126-'Regular Symbol'!H$16,'Regular Symbol'!$L$3:$Q$99,'243way_RegularＸ_W(1)'!F$3+1,FALSE)),
'Regular Symbol'!Q125)</f>
        <v/>
      </c>
      <c r="O126" s="381" t="str">
        <f>IF($A126&gt;='Regular Symbol'!D$16,"",IF(B126=0,"",IF(OR(B126=$O$1,B126=$P$1,B127=$O$1,B127=$P$1,B128=$O$1,B128=$P$1),1,0)))</f>
        <v/>
      </c>
      <c r="P126" s="381" t="str">
        <f>IF($A126&gt;='Regular Symbol'!E$16,"",IF(C126=0,"",IF(OR(C126=$O$1,C126=$P$1,C127=$O$1,C127=$P$1,C128=$O$1,C128=$P$1),1,0)))</f>
        <v/>
      </c>
      <c r="Q126" s="381" t="str">
        <f>IF($A126&gt;='Regular Symbol'!F$16,"",IF(D126=0,"",IF(OR(D126=$O$1,D126=$P$1,D127=$O$1,D127=$P$1,D128=$O$1,D128=$P$1),1,0)))</f>
        <v/>
      </c>
      <c r="R126" s="381" t="str">
        <f>IF($A126&gt;='Regular Symbol'!G$16,"",IF(E126=0,"",IF(OR(E126=$O$1,E126=$P$1,E127=$O$1,E127=$P$1,E128=$O$1,E128=$P$1),1,0)))</f>
        <v/>
      </c>
      <c r="S126" s="381" t="str">
        <f>IF($A126&gt;='Regular Symbol'!H$16,"",IF(F126=0,"",IF(OR(F126=$O$1,F126=$P$1,F127=$O$1,F127=$P$1,F128=$O$1,F128=$P$1),1,0)))</f>
        <v/>
      </c>
    </row>
    <row r="127" spans="1:19">
      <c r="A127" s="382">
        <f>IF('[1]Regular Symbol'!L126="","",'[1]Regular Symbol'!L126)</f>
        <v>123</v>
      </c>
      <c r="B127" s="190" t="str">
        <f>IF('Regular Symbol'!M126="",
IF($A127-'Regular Symbol'!D$16&gt;='243way_RegularＸ_W(1)'!B$2-1,"",VLOOKUP($A127-'Regular Symbol'!D$16,'Regular Symbol'!$L$3:$Q$99,'243way_RegularＸ_W(1)'!B$3+1,FALSE)),
'Regular Symbol'!M126)</f>
        <v/>
      </c>
      <c r="C127" s="190" t="str">
        <f>IF('Regular Symbol'!N126="",
IF($A127-'Regular Symbol'!E$16&gt;='243way_RegularＸ_W(1)'!C$2-1,"",VLOOKUP($A127-'Regular Symbol'!E$16,'Regular Symbol'!$L$3:$Q$99,'243way_RegularＸ_W(1)'!C$3+1,FALSE)),
'Regular Symbol'!N126)</f>
        <v/>
      </c>
      <c r="D127" s="190" t="str">
        <f>IF('Regular Symbol'!O126="",
IF($A127-'Regular Symbol'!F$16&gt;='243way_RegularＸ_W(1)'!D$2-1,"",VLOOKUP($A127-'Regular Symbol'!F$16,'Regular Symbol'!$L$3:$Q$99,'243way_RegularＸ_W(1)'!D$3+1,FALSE)),
'Regular Symbol'!O126)</f>
        <v/>
      </c>
      <c r="E127" s="190" t="str">
        <f>IF('Regular Symbol'!P126="",
IF($A127-'Regular Symbol'!G$16&gt;='243way_RegularＸ_W(1)'!E$2-1,"",VLOOKUP($A127-'Regular Symbol'!G$16,'Regular Symbol'!$L$3:$Q$99,'243way_RegularＸ_W(1)'!E$3+1,FALSE)),
'Regular Symbol'!P126)</f>
        <v/>
      </c>
      <c r="F127" s="190" t="str">
        <f>IF('Regular Symbol'!Q126="",
IF($A127-'Regular Symbol'!H$16&gt;='243way_RegularＸ_W(1)'!F$2-1,"",VLOOKUP($A127-'Regular Symbol'!H$16,'Regular Symbol'!$L$3:$Q$99,'243way_RegularＸ_W(1)'!F$3+1,FALSE)),
'Regular Symbol'!Q126)</f>
        <v/>
      </c>
      <c r="O127" s="381" t="str">
        <f>IF($A127&gt;='Regular Symbol'!D$16,"",IF(B127=0,"",IF(OR(B127=$O$1,B127=$P$1,B128=$O$1,B128=$P$1,B129=$O$1,B129=$P$1),1,0)))</f>
        <v/>
      </c>
      <c r="P127" s="381" t="str">
        <f>IF($A127&gt;='Regular Symbol'!E$16,"",IF(C127=0,"",IF(OR(C127=$O$1,C127=$P$1,C128=$O$1,C128=$P$1,C129=$O$1,C129=$P$1),1,0)))</f>
        <v/>
      </c>
      <c r="Q127" s="381" t="str">
        <f>IF($A127&gt;='Regular Symbol'!F$16,"",IF(D127=0,"",IF(OR(D127=$O$1,D127=$P$1,D128=$O$1,D128=$P$1,D129=$O$1,D129=$P$1),1,0)))</f>
        <v/>
      </c>
      <c r="R127" s="381" t="str">
        <f>IF($A127&gt;='Regular Symbol'!G$16,"",IF(E127=0,"",IF(OR(E127=$O$1,E127=$P$1,E128=$O$1,E128=$P$1,E129=$O$1,E129=$P$1),1,0)))</f>
        <v/>
      </c>
      <c r="S127" s="381" t="str">
        <f>IF($A127&gt;='Regular Symbol'!H$16,"",IF(F127=0,"",IF(OR(F127=$O$1,F127=$P$1,F128=$O$1,F128=$P$1,F129=$O$1,F129=$P$1),1,0)))</f>
        <v/>
      </c>
    </row>
    <row r="128" spans="1:19">
      <c r="A128" s="382">
        <f>IF('[1]Regular Symbol'!L127="","",'[1]Regular Symbol'!L127)</f>
        <v>124</v>
      </c>
      <c r="B128" s="190" t="str">
        <f>IF('Regular Symbol'!M127="",
IF($A128-'Regular Symbol'!D$16&gt;='243way_RegularＸ_W(1)'!B$2-1,"",VLOOKUP($A128-'Regular Symbol'!D$16,'Regular Symbol'!$L$3:$Q$99,'243way_RegularＸ_W(1)'!B$3+1,FALSE)),
'Regular Symbol'!M127)</f>
        <v/>
      </c>
      <c r="C128" s="190" t="str">
        <f>IF('Regular Symbol'!N127="",
IF($A128-'Regular Symbol'!E$16&gt;='243way_RegularＸ_W(1)'!C$2-1,"",VLOOKUP($A128-'Regular Symbol'!E$16,'Regular Symbol'!$L$3:$Q$99,'243way_RegularＸ_W(1)'!C$3+1,FALSE)),
'Regular Symbol'!N127)</f>
        <v/>
      </c>
      <c r="D128" s="190" t="str">
        <f>IF('Regular Symbol'!O127="",
IF($A128-'Regular Symbol'!F$16&gt;='243way_RegularＸ_W(1)'!D$2-1,"",VLOOKUP($A128-'Regular Symbol'!F$16,'Regular Symbol'!$L$3:$Q$99,'243way_RegularＸ_W(1)'!D$3+1,FALSE)),
'Regular Symbol'!O127)</f>
        <v/>
      </c>
      <c r="E128" s="190" t="str">
        <f>IF('Regular Symbol'!P127="",
IF($A128-'Regular Symbol'!G$16&gt;='243way_RegularＸ_W(1)'!E$2-1,"",VLOOKUP($A128-'Regular Symbol'!G$16,'Regular Symbol'!$L$3:$Q$99,'243way_RegularＸ_W(1)'!E$3+1,FALSE)),
'Regular Symbol'!P127)</f>
        <v/>
      </c>
      <c r="F128" s="190" t="str">
        <f>IF('Regular Symbol'!Q127="",
IF($A128-'Regular Symbol'!H$16&gt;='243way_RegularＸ_W(1)'!F$2-1,"",VLOOKUP($A128-'Regular Symbol'!H$16,'Regular Symbol'!$L$3:$Q$99,'243way_RegularＸ_W(1)'!F$3+1,FALSE)),
'Regular Symbol'!Q127)</f>
        <v/>
      </c>
      <c r="O128" s="381" t="str">
        <f>IF($A128&gt;='Regular Symbol'!D$16,"",IF(B128=0,"",IF(OR(B128=$O$1,B128=$P$1,B129=$O$1,B129=$P$1,B130=$O$1,B130=$P$1),1,0)))</f>
        <v/>
      </c>
      <c r="P128" s="381" t="str">
        <f>IF($A128&gt;='Regular Symbol'!E$16,"",IF(C128=0,"",IF(OR(C128=$O$1,C128=$P$1,C129=$O$1,C129=$P$1,C130=$O$1,C130=$P$1),1,0)))</f>
        <v/>
      </c>
      <c r="Q128" s="381" t="str">
        <f>IF($A128&gt;='Regular Symbol'!F$16,"",IF(D128=0,"",IF(OR(D128=$O$1,D128=$P$1,D129=$O$1,D129=$P$1,D130=$O$1,D130=$P$1),1,0)))</f>
        <v/>
      </c>
      <c r="R128" s="381" t="str">
        <f>IF($A128&gt;='Regular Symbol'!G$16,"",IF(E128=0,"",IF(OR(E128=$O$1,E128=$P$1,E129=$O$1,E129=$P$1,E130=$O$1,E130=$P$1),1,0)))</f>
        <v/>
      </c>
      <c r="S128" s="381" t="str">
        <f>IF($A128&gt;='Regular Symbol'!H$16,"",IF(F128=0,"",IF(OR(F128=$O$1,F128=$P$1,F129=$O$1,F129=$P$1,F130=$O$1,F130=$P$1),1,0)))</f>
        <v/>
      </c>
    </row>
    <row r="129" spans="1:19">
      <c r="A129" s="382">
        <f>IF('[1]Regular Symbol'!L128="","",'[1]Regular Symbol'!L128)</f>
        <v>125</v>
      </c>
      <c r="B129" s="190" t="str">
        <f>IF('Regular Symbol'!M128="",
IF($A129-'Regular Symbol'!D$16&gt;='243way_RegularＸ_W(1)'!B$2-1,"",VLOOKUP($A129-'Regular Symbol'!D$16,'Regular Symbol'!$L$3:$Q$99,'243way_RegularＸ_W(1)'!B$3+1,FALSE)),
'Regular Symbol'!M128)</f>
        <v/>
      </c>
      <c r="C129" s="190" t="str">
        <f>IF('Regular Symbol'!N128="",
IF($A129-'Regular Symbol'!E$16&gt;='243way_RegularＸ_W(1)'!C$2-1,"",VLOOKUP($A129-'Regular Symbol'!E$16,'Regular Symbol'!$L$3:$Q$99,'243way_RegularＸ_W(1)'!C$3+1,FALSE)),
'Regular Symbol'!N128)</f>
        <v/>
      </c>
      <c r="D129" s="190" t="str">
        <f>IF('Regular Symbol'!O128="",
IF($A129-'Regular Symbol'!F$16&gt;='243way_RegularＸ_W(1)'!D$2-1,"",VLOOKUP($A129-'Regular Symbol'!F$16,'Regular Symbol'!$L$3:$Q$99,'243way_RegularＸ_W(1)'!D$3+1,FALSE)),
'Regular Symbol'!O128)</f>
        <v/>
      </c>
      <c r="E129" s="190" t="str">
        <f>IF('Regular Symbol'!P128="",
IF($A129-'Regular Symbol'!G$16&gt;='243way_RegularＸ_W(1)'!E$2-1,"",VLOOKUP($A129-'Regular Symbol'!G$16,'Regular Symbol'!$L$3:$Q$99,'243way_RegularＸ_W(1)'!E$3+1,FALSE)),
'Regular Symbol'!P128)</f>
        <v/>
      </c>
      <c r="F129" s="190" t="str">
        <f>IF('Regular Symbol'!Q128="",
IF($A129-'Regular Symbol'!H$16&gt;='243way_RegularＸ_W(1)'!F$2-1,"",VLOOKUP($A129-'Regular Symbol'!H$16,'Regular Symbol'!$L$3:$Q$99,'243way_RegularＸ_W(1)'!F$3+1,FALSE)),
'Regular Symbol'!Q128)</f>
        <v/>
      </c>
      <c r="O129" s="381" t="str">
        <f>IF($A129&gt;='Regular Symbol'!D$16,"",IF(B129=0,"",IF(OR(B129=$O$1,B129=$P$1,B130=$O$1,B130=$P$1,B131=$O$1,B131=$P$1),1,0)))</f>
        <v/>
      </c>
      <c r="P129" s="381" t="str">
        <f>IF($A129&gt;='Regular Symbol'!E$16,"",IF(C129=0,"",IF(OR(C129=$O$1,C129=$P$1,C130=$O$1,C130=$P$1,C131=$O$1,C131=$P$1),1,0)))</f>
        <v/>
      </c>
      <c r="Q129" s="381" t="str">
        <f>IF($A129&gt;='Regular Symbol'!F$16,"",IF(D129=0,"",IF(OR(D129=$O$1,D129=$P$1,D130=$O$1,D130=$P$1,D131=$O$1,D131=$P$1),1,0)))</f>
        <v/>
      </c>
      <c r="R129" s="381" t="str">
        <f>IF($A129&gt;='Regular Symbol'!G$16,"",IF(E129=0,"",IF(OR(E129=$O$1,E129=$P$1,E130=$O$1,E130=$P$1,E131=$O$1,E131=$P$1),1,0)))</f>
        <v/>
      </c>
      <c r="S129" s="381" t="str">
        <f>IF($A129&gt;='Regular Symbol'!H$16,"",IF(F129=0,"",IF(OR(F129=$O$1,F129=$P$1,F130=$O$1,F130=$P$1,F131=$O$1,F131=$P$1),1,0)))</f>
        <v/>
      </c>
    </row>
    <row r="130" spans="1:19">
      <c r="A130" s="382">
        <f>IF('[1]Regular Symbol'!L129="","",'[1]Regular Symbol'!L129)</f>
        <v>126</v>
      </c>
      <c r="B130" s="190" t="str">
        <f>IF('Regular Symbol'!M129="",
IF($A130-'Regular Symbol'!D$16&gt;='243way_RegularＸ_W(1)'!B$2-1,"",VLOOKUP($A130-'Regular Symbol'!D$16,'Regular Symbol'!$L$3:$Q$99,'243way_RegularＸ_W(1)'!B$3+1,FALSE)),
'Regular Symbol'!M129)</f>
        <v/>
      </c>
      <c r="C130" s="190" t="str">
        <f>IF('Regular Symbol'!N129="",
IF($A130-'Regular Symbol'!E$16&gt;='243way_RegularＸ_W(1)'!C$2-1,"",VLOOKUP($A130-'Regular Symbol'!E$16,'Regular Symbol'!$L$3:$Q$99,'243way_RegularＸ_W(1)'!C$3+1,FALSE)),
'Regular Symbol'!N129)</f>
        <v/>
      </c>
      <c r="D130" s="190" t="str">
        <f>IF('Regular Symbol'!O129="",
IF($A130-'Regular Symbol'!F$16&gt;='243way_RegularＸ_W(1)'!D$2-1,"",VLOOKUP($A130-'Regular Symbol'!F$16,'Regular Symbol'!$L$3:$Q$99,'243way_RegularＸ_W(1)'!D$3+1,FALSE)),
'Regular Symbol'!O129)</f>
        <v/>
      </c>
      <c r="E130" s="190" t="str">
        <f>IF('Regular Symbol'!P129="",
IF($A130-'Regular Symbol'!G$16&gt;='243way_RegularＸ_W(1)'!E$2-1,"",VLOOKUP($A130-'Regular Symbol'!G$16,'Regular Symbol'!$L$3:$Q$99,'243way_RegularＸ_W(1)'!E$3+1,FALSE)),
'Regular Symbol'!P129)</f>
        <v/>
      </c>
      <c r="F130" s="190" t="str">
        <f>IF('Regular Symbol'!Q129="",
IF($A130-'Regular Symbol'!H$16&gt;='243way_RegularＸ_W(1)'!F$2-1,"",VLOOKUP($A130-'Regular Symbol'!H$16,'Regular Symbol'!$L$3:$Q$99,'243way_RegularＸ_W(1)'!F$3+1,FALSE)),
'Regular Symbol'!Q129)</f>
        <v/>
      </c>
      <c r="O130" s="381" t="str">
        <f>IF($A130&gt;='Regular Symbol'!D$16,"",IF(B130=0,"",IF(OR(B130=$O$1,B130=$P$1,B131=$O$1,B131=$P$1,B132=$O$1,B132=$P$1),1,0)))</f>
        <v/>
      </c>
      <c r="P130" s="381" t="str">
        <f>IF($A130&gt;='Regular Symbol'!E$16,"",IF(C130=0,"",IF(OR(C130=$O$1,C130=$P$1,C131=$O$1,C131=$P$1,C132=$O$1,C132=$P$1),1,0)))</f>
        <v/>
      </c>
      <c r="Q130" s="381" t="str">
        <f>IF($A130&gt;='Regular Symbol'!F$16,"",IF(D130=0,"",IF(OR(D130=$O$1,D130=$P$1,D131=$O$1,D131=$P$1,D132=$O$1,D132=$P$1),1,0)))</f>
        <v/>
      </c>
      <c r="R130" s="381" t="str">
        <f>IF($A130&gt;='Regular Symbol'!G$16,"",IF(E130=0,"",IF(OR(E130=$O$1,E130=$P$1,E131=$O$1,E131=$P$1,E132=$O$1,E132=$P$1),1,0)))</f>
        <v/>
      </c>
      <c r="S130" s="381" t="str">
        <f>IF($A130&gt;='Regular Symbol'!H$16,"",IF(F130=0,"",IF(OR(F130=$O$1,F130=$P$1,F131=$O$1,F131=$P$1,F132=$O$1,F132=$P$1),1,0)))</f>
        <v/>
      </c>
    </row>
  </sheetData>
  <phoneticPr fontId="1" type="noConversion"/>
  <conditionalFormatting sqref="O3:S3">
    <cfRule type="cellIs" dxfId="539" priority="225" operator="equal">
      <formula>"S2"</formula>
    </cfRule>
    <cfRule type="cellIs" dxfId="538" priority="226" operator="equal">
      <formula>"WW"</formula>
    </cfRule>
    <cfRule type="cellIs" dxfId="537" priority="227" operator="equal">
      <formula>"S1"</formula>
    </cfRule>
    <cfRule type="cellIs" dxfId="536" priority="228" operator="equal">
      <formula>"M5"</formula>
    </cfRule>
    <cfRule type="cellIs" dxfId="535" priority="229" operator="equal">
      <formula>"M4"</formula>
    </cfRule>
    <cfRule type="cellIs" dxfId="534" priority="230" operator="equal">
      <formula>"M3"</formula>
    </cfRule>
    <cfRule type="cellIs" dxfId="533" priority="231" operator="equal">
      <formula>"M2"</formula>
    </cfRule>
    <cfRule type="cellIs" dxfId="532" priority="232" operator="equal">
      <formula>"M1"</formula>
    </cfRule>
  </conditionalFormatting>
  <conditionalFormatting sqref="O3:S3">
    <cfRule type="cellIs" dxfId="531" priority="218" operator="equal">
      <formula>"M5"</formula>
    </cfRule>
    <cfRule type="cellIs" dxfId="530" priority="219" operator="equal">
      <formula>"M4"</formula>
    </cfRule>
    <cfRule type="cellIs" dxfId="529" priority="220" operator="equal">
      <formula>"M3"</formula>
    </cfRule>
    <cfRule type="cellIs" dxfId="528" priority="221" operator="equal">
      <formula>"M2"</formula>
    </cfRule>
    <cfRule type="cellIs" dxfId="527" priority="222" operator="equal">
      <formula>"M1"</formula>
    </cfRule>
    <cfRule type="cellIs" dxfId="526" priority="223" operator="equal">
      <formula>"WW"</formula>
    </cfRule>
    <cfRule type="cellIs" dxfId="525" priority="224" operator="equal">
      <formula>"S1"</formula>
    </cfRule>
  </conditionalFormatting>
  <conditionalFormatting sqref="B1:F1">
    <cfRule type="cellIs" dxfId="524" priority="61" operator="equal">
      <formula>"M5"</formula>
    </cfRule>
    <cfRule type="cellIs" dxfId="523" priority="62" operator="equal">
      <formula>"M4"</formula>
    </cfRule>
    <cfRule type="cellIs" dxfId="522" priority="63" operator="equal">
      <formula>"M3"</formula>
    </cfRule>
    <cfRule type="cellIs" dxfId="521" priority="64" operator="equal">
      <formula>"M2"</formula>
    </cfRule>
    <cfRule type="cellIs" dxfId="520" priority="65" operator="equal">
      <formula>"M1"</formula>
    </cfRule>
    <cfRule type="cellIs" dxfId="519" priority="66" operator="equal">
      <formula>"WW"</formula>
    </cfRule>
    <cfRule type="cellIs" dxfId="518" priority="67" operator="equal">
      <formula>"S1"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D32" sqref="D32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66" t="s">
        <v>290</v>
      </c>
      <c r="B1" s="366"/>
      <c r="C1" s="366"/>
      <c r="D1" s="314"/>
      <c r="E1" s="10"/>
      <c r="F1" s="366" t="s">
        <v>129</v>
      </c>
      <c r="G1" s="366"/>
      <c r="H1" s="366"/>
    </row>
    <row r="2" spans="1:8" ht="25">
      <c r="A2" s="315" t="s">
        <v>289</v>
      </c>
      <c r="B2" s="315" t="s">
        <v>164</v>
      </c>
      <c r="C2" s="315" t="s">
        <v>291</v>
      </c>
      <c r="D2" s="316"/>
      <c r="E2" s="10"/>
      <c r="F2" s="315" t="s">
        <v>289</v>
      </c>
      <c r="G2" s="315" t="s">
        <v>164</v>
      </c>
      <c r="H2" s="315" t="s">
        <v>291</v>
      </c>
    </row>
    <row r="3" spans="1:8" ht="25">
      <c r="A3" s="317">
        <v>0</v>
      </c>
      <c r="B3" s="313">
        <v>0.70346220000000004</v>
      </c>
      <c r="C3" s="317">
        <f>1/B3</f>
        <v>1.4215404893112948</v>
      </c>
      <c r="D3" s="316"/>
      <c r="E3" s="10"/>
      <c r="F3" s="317">
        <v>0</v>
      </c>
      <c r="G3" s="322">
        <v>1.095366E-4</v>
      </c>
      <c r="H3" s="317">
        <f>1/G3</f>
        <v>9129.3686311242091</v>
      </c>
    </row>
    <row r="4" spans="1:8" ht="25">
      <c r="A4" s="317" t="s">
        <v>299</v>
      </c>
      <c r="B4" s="313">
        <v>0.14186183999999999</v>
      </c>
      <c r="C4" s="317">
        <f t="shared" ref="C4:C11" si="0">1/B4</f>
        <v>7.0491120092619699</v>
      </c>
      <c r="D4" s="316"/>
      <c r="E4" s="10"/>
      <c r="F4" s="317" t="s">
        <v>299</v>
      </c>
      <c r="G4" s="323">
        <v>0</v>
      </c>
      <c r="H4" s="317"/>
    </row>
    <row r="5" spans="1:8" ht="25">
      <c r="A5" s="317" t="s">
        <v>292</v>
      </c>
      <c r="B5" s="313">
        <f>0.042823598+0.04193664+0.005971168+0.028060682</f>
        <v>0.11879208799999999</v>
      </c>
      <c r="C5" s="317">
        <f t="shared" si="0"/>
        <v>8.4180690552387638</v>
      </c>
      <c r="D5" s="316"/>
      <c r="E5" s="10"/>
      <c r="F5" s="317" t="s">
        <v>292</v>
      </c>
      <c r="G5" s="323">
        <f>0.00029621995+0.0006575141+0.001032942+0.001835327</f>
        <v>3.8220030499999998E-3</v>
      </c>
      <c r="H5" s="317">
        <f t="shared" ref="H5:H11" si="1">1/G5</f>
        <v>261.64290999192167</v>
      </c>
    </row>
    <row r="6" spans="1:8" ht="25">
      <c r="A6" s="317" t="s">
        <v>293</v>
      </c>
      <c r="B6" s="313">
        <v>2.2549355E-2</v>
      </c>
      <c r="C6" s="317">
        <f t="shared" si="0"/>
        <v>44.347166471058706</v>
      </c>
      <c r="D6" s="316"/>
      <c r="E6" s="10"/>
      <c r="F6" s="317" t="s">
        <v>293</v>
      </c>
      <c r="G6" s="322">
        <v>4.5884352000000003E-2</v>
      </c>
      <c r="H6" s="317">
        <f t="shared" si="1"/>
        <v>21.793922250443899</v>
      </c>
    </row>
    <row r="7" spans="1:8" ht="25">
      <c r="A7" s="317" t="s">
        <v>294</v>
      </c>
      <c r="B7" s="312">
        <f>0.009138279+0.0011410202</f>
        <v>1.02792992E-2</v>
      </c>
      <c r="C7" s="317">
        <f t="shared" si="0"/>
        <v>97.28289648383813</v>
      </c>
      <c r="D7" s="316"/>
      <c r="E7" s="10"/>
      <c r="F7" s="317" t="s">
        <v>294</v>
      </c>
      <c r="G7" s="323">
        <f>0.44262004+0.34712887</f>
        <v>0.78974890999999992</v>
      </c>
      <c r="H7" s="317">
        <f t="shared" si="1"/>
        <v>1.2662252360690185</v>
      </c>
    </row>
    <row r="8" spans="1:8" ht="25">
      <c r="A8" s="317" t="s">
        <v>295</v>
      </c>
      <c r="B8" s="312">
        <f>0.0019395058+0.00026484136</f>
        <v>2.20434716E-3</v>
      </c>
      <c r="C8" s="317">
        <f t="shared" si="0"/>
        <v>453.64905226634085</v>
      </c>
      <c r="D8" s="316"/>
      <c r="E8" s="10"/>
      <c r="F8" s="317" t="s">
        <v>295</v>
      </c>
      <c r="G8" s="323">
        <f>0.095717326+0.033423975</f>
        <v>0.12914130100000001</v>
      </c>
      <c r="H8" s="317">
        <f t="shared" si="1"/>
        <v>7.7434561387917249</v>
      </c>
    </row>
    <row r="9" spans="1:8" ht="25">
      <c r="A9" s="317" t="s">
        <v>296</v>
      </c>
      <c r="B9" s="313">
        <v>7.1908080000000004E-4</v>
      </c>
      <c r="C9" s="317">
        <f t="shared" si="0"/>
        <v>1390.6643036498817</v>
      </c>
      <c r="D9" s="316"/>
      <c r="E9" s="10"/>
      <c r="F9" s="317" t="s">
        <v>296</v>
      </c>
      <c r="G9" s="322">
        <v>3.0404948000000001E-2</v>
      </c>
      <c r="H9" s="317">
        <f t="shared" si="1"/>
        <v>32.889383662159197</v>
      </c>
    </row>
    <row r="10" spans="1:8" ht="25">
      <c r="A10" s="317" t="s">
        <v>297</v>
      </c>
      <c r="B10" s="312">
        <f>0.00012233642+0.000009485372</f>
        <v>1.3182179199999999E-4</v>
      </c>
      <c r="C10" s="317">
        <f t="shared" si="0"/>
        <v>7585.9991343464671</v>
      </c>
      <c r="D10" s="316"/>
      <c r="E10" s="10"/>
      <c r="F10" s="317" t="s">
        <v>297</v>
      </c>
      <c r="G10" s="323">
        <f>0.0008821819+0.0000067724245</f>
        <v>8.8895432449999996E-4</v>
      </c>
      <c r="H10" s="317">
        <f t="shared" si="1"/>
        <v>1124.9171891508133</v>
      </c>
    </row>
    <row r="11" spans="1:8" ht="25">
      <c r="A11" s="317" t="s">
        <v>298</v>
      </c>
      <c r="B11" s="313">
        <v>0.29653782000000001</v>
      </c>
      <c r="C11" s="317">
        <f t="shared" si="0"/>
        <v>3.372251134779368</v>
      </c>
      <c r="D11" s="316"/>
      <c r="E11" s="10"/>
      <c r="F11" s="317" t="s">
        <v>298</v>
      </c>
      <c r="G11" s="312">
        <f>SUM(G4:G10)</f>
        <v>0.99989046837449991</v>
      </c>
      <c r="H11" s="317">
        <f t="shared" si="1"/>
        <v>1.0001095436239913</v>
      </c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 ht="25">
      <c r="A13" s="318"/>
      <c r="B13" s="10"/>
      <c r="C13" s="10"/>
      <c r="D13" s="10"/>
      <c r="E13" s="10"/>
      <c r="F13" s="318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0"/>
      <c r="C15" s="10"/>
      <c r="D15" s="10"/>
      <c r="E15" s="10"/>
      <c r="F15" s="10"/>
      <c r="G15" s="10"/>
      <c r="H15" s="10"/>
    </row>
    <row r="16" spans="1:8" ht="22">
      <c r="A16" s="319" t="s">
        <v>284</v>
      </c>
      <c r="B16" s="320">
        <f>B17+B18</f>
        <v>2.4708982264403292</v>
      </c>
      <c r="C16" s="10"/>
      <c r="D16" s="10"/>
      <c r="E16" s="10"/>
      <c r="F16" s="319" t="s">
        <v>302</v>
      </c>
      <c r="G16" s="324">
        <v>7.0287322999999997</v>
      </c>
      <c r="H16" s="10"/>
    </row>
    <row r="17" spans="1:8" ht="22">
      <c r="A17" s="319" t="s">
        <v>300</v>
      </c>
      <c r="B17" s="321">
        <f>PayCombo!L43</f>
        <v>2.3224906764403292</v>
      </c>
      <c r="C17" s="10"/>
      <c r="D17" s="10"/>
      <c r="E17" s="10"/>
      <c r="F17" s="319" t="s">
        <v>303</v>
      </c>
      <c r="G17" s="324">
        <v>6.8965379999999996</v>
      </c>
      <c r="H17" s="10"/>
    </row>
    <row r="18" spans="1:8" ht="22">
      <c r="A18" s="319" t="s">
        <v>301</v>
      </c>
      <c r="B18" s="325">
        <v>0.14840755</v>
      </c>
      <c r="C18" s="10"/>
      <c r="D18" s="10"/>
      <c r="E18" s="10"/>
      <c r="F18" s="319" t="s">
        <v>304</v>
      </c>
      <c r="G18" s="324">
        <v>0.10432944</v>
      </c>
      <c r="H18" s="10"/>
    </row>
    <row r="28" spans="1:8">
      <c r="B28" s="326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46" customWidth="1"/>
    <col min="2" max="2" width="17.1640625" style="46" customWidth="1"/>
    <col min="3" max="3" width="15.83203125" style="46" customWidth="1"/>
    <col min="4" max="4" width="19.1640625" style="46" customWidth="1"/>
    <col min="5" max="5" width="14.5" style="46" bestFit="1" customWidth="1"/>
    <col min="6" max="6" width="15.83203125" style="46" bestFit="1" customWidth="1"/>
    <col min="7" max="7" width="22.1640625" style="46" bestFit="1" customWidth="1"/>
    <col min="8" max="8" width="25.5" style="46" bestFit="1" customWidth="1"/>
    <col min="9" max="9" width="17.6640625" style="46" bestFit="1" customWidth="1"/>
    <col min="10" max="10" width="15.6640625" style="46" customWidth="1"/>
    <col min="11" max="11" width="19.83203125" style="46" customWidth="1"/>
    <col min="12" max="12" width="14.5" style="46" bestFit="1" customWidth="1"/>
    <col min="13" max="13" width="13.1640625" style="46" bestFit="1" customWidth="1"/>
    <col min="14" max="14" width="11.6640625" style="46" customWidth="1"/>
    <col min="15" max="16384" width="9" style="46"/>
  </cols>
  <sheetData>
    <row r="1" spans="1:14">
      <c r="A1" s="45" t="s">
        <v>61</v>
      </c>
      <c r="B1" s="45"/>
    </row>
    <row r="2" spans="1:14">
      <c r="A2" s="44" t="s">
        <v>62</v>
      </c>
      <c r="B2" s="45"/>
    </row>
    <row r="3" spans="1:14">
      <c r="A3" s="44" t="s">
        <v>63</v>
      </c>
      <c r="B3" s="55" t="s">
        <v>251</v>
      </c>
    </row>
    <row r="4" spans="1:14">
      <c r="A4" s="44" t="s">
        <v>64</v>
      </c>
      <c r="B4" s="55">
        <v>50</v>
      </c>
    </row>
    <row r="5" spans="1:14" s="139" customFormat="1">
      <c r="A5" s="44" t="s">
        <v>65</v>
      </c>
      <c r="B5" s="70">
        <f>PayCombo!L45</f>
        <v>2.3224906764403292</v>
      </c>
    </row>
    <row r="6" spans="1:14" s="139" customFormat="1">
      <c r="A6" s="44" t="s">
        <v>66</v>
      </c>
      <c r="B6" s="70">
        <f>1-B5</f>
        <v>-1.3224906764403292</v>
      </c>
    </row>
    <row r="7" spans="1:14" s="139" customFormat="1">
      <c r="A7" s="47" t="s">
        <v>67</v>
      </c>
      <c r="B7" s="131" t="e">
        <f>I52</f>
        <v>#REF!</v>
      </c>
    </row>
    <row r="8" spans="1:14" s="139" customFormat="1">
      <c r="A8" s="47" t="s">
        <v>68</v>
      </c>
      <c r="B8" s="131" t="e">
        <f>1.645*B7</f>
        <v>#REF!</v>
      </c>
    </row>
    <row r="9" spans="1:14" s="139" customFormat="1">
      <c r="A9" s="47" t="s">
        <v>51</v>
      </c>
      <c r="B9" s="131" t="e">
        <f>1.96*B7</f>
        <v>#REF!</v>
      </c>
      <c r="F9" s="209"/>
    </row>
    <row r="10" spans="1:14" s="139" customFormat="1">
      <c r="A10" s="53"/>
      <c r="B10" s="138"/>
    </row>
    <row r="11" spans="1:14">
      <c r="A11" s="137" t="s">
        <v>139</v>
      </c>
      <c r="B11" s="71"/>
      <c r="C11" s="71"/>
      <c r="D11" s="71"/>
      <c r="E11" s="71"/>
      <c r="F11" s="212"/>
      <c r="J11" s="50"/>
      <c r="K11" s="49"/>
    </row>
    <row r="12" spans="1:14" ht="16.5" customHeight="1">
      <c r="A12" s="45"/>
      <c r="B12" s="136" t="s">
        <v>69</v>
      </c>
      <c r="C12" s="79" t="s">
        <v>70</v>
      </c>
      <c r="D12" s="79" t="s">
        <v>71</v>
      </c>
      <c r="E12" s="79" t="s">
        <v>72</v>
      </c>
      <c r="F12" s="79" t="s">
        <v>73</v>
      </c>
      <c r="G12" s="79" t="s">
        <v>74</v>
      </c>
      <c r="H12" s="79" t="s">
        <v>75</v>
      </c>
      <c r="I12" s="79" t="s">
        <v>76</v>
      </c>
      <c r="K12" s="47" t="s">
        <v>77</v>
      </c>
      <c r="L12" s="71"/>
    </row>
    <row r="13" spans="1:14">
      <c r="A13" s="80"/>
      <c r="B13" s="56" t="s">
        <v>162</v>
      </c>
      <c r="C13" s="56" t="s">
        <v>163</v>
      </c>
      <c r="D13" s="48" t="s">
        <v>164</v>
      </c>
      <c r="E13" s="56" t="s">
        <v>165</v>
      </c>
      <c r="F13" s="48" t="s">
        <v>130</v>
      </c>
      <c r="G13" s="56" t="s">
        <v>166</v>
      </c>
      <c r="H13" s="56" t="s">
        <v>167</v>
      </c>
      <c r="I13" s="56" t="s">
        <v>168</v>
      </c>
      <c r="K13" s="44" t="s">
        <v>82</v>
      </c>
      <c r="L13" s="74"/>
    </row>
    <row r="14" spans="1:14">
      <c r="A14" s="80" t="s">
        <v>169</v>
      </c>
      <c r="B14" s="288">
        <v>0</v>
      </c>
      <c r="C14" s="248">
        <f>PayCombo!C5/(PayCombo!C5-PayCombo!H43)</f>
        <v>1.0601181828639108</v>
      </c>
      <c r="D14" s="210">
        <f>1/C14</f>
        <v>0.94329105581275718</v>
      </c>
      <c r="E14" s="211">
        <v>0</v>
      </c>
      <c r="F14" s="81">
        <f>PayCombo!$L$45</f>
        <v>2.3224906764403292</v>
      </c>
      <c r="G14" s="81">
        <f>B14-F14</f>
        <v>-2.3224906764403292</v>
      </c>
      <c r="H14" s="251">
        <f>G14^2</f>
        <v>5.3939629421522577</v>
      </c>
      <c r="I14" s="81">
        <f>D14*H14</f>
        <v>5.088076998717689</v>
      </c>
      <c r="K14" s="48" t="s">
        <v>78</v>
      </c>
      <c r="L14" s="130" t="s">
        <v>94</v>
      </c>
      <c r="M14" s="69"/>
      <c r="N14" s="51"/>
    </row>
    <row r="15" spans="1:14">
      <c r="A15" s="201">
        <f>PayCombo!B8</f>
        <v>5</v>
      </c>
      <c r="B15" s="288">
        <f>PayCombo!J8/50</f>
        <v>20</v>
      </c>
      <c r="C15" s="248"/>
      <c r="D15" s="249"/>
      <c r="E15" s="250"/>
      <c r="F15" s="81"/>
      <c r="G15" s="81"/>
      <c r="H15" s="251"/>
      <c r="I15" s="81"/>
      <c r="K15" s="48"/>
      <c r="L15" s="48" t="s">
        <v>79</v>
      </c>
      <c r="M15" s="48" t="s">
        <v>80</v>
      </c>
      <c r="N15" s="52" t="s">
        <v>81</v>
      </c>
    </row>
    <row r="16" spans="1:14">
      <c r="A16" s="201">
        <f>PayCombo!B9</f>
        <v>5</v>
      </c>
      <c r="B16" s="288">
        <f>PayCombo!J9/50</f>
        <v>10</v>
      </c>
      <c r="C16" s="248"/>
      <c r="D16" s="249"/>
      <c r="E16" s="250"/>
      <c r="F16" s="81"/>
      <c r="G16" s="81"/>
      <c r="H16" s="251"/>
      <c r="I16" s="81"/>
      <c r="K16" s="76">
        <v>1000</v>
      </c>
      <c r="L16" s="54" t="e">
        <f>$B$5-N16</f>
        <v>#REF!</v>
      </c>
      <c r="M16" s="54" t="e">
        <f>$B$5+N16</f>
        <v>#REF!</v>
      </c>
      <c r="N16" s="54" t="e">
        <f>1.96*$I$52/(K16^(1/2))</f>
        <v>#REF!</v>
      </c>
    </row>
    <row r="17" spans="1:14">
      <c r="A17" s="201">
        <f>PayCombo!B10</f>
        <v>5</v>
      </c>
      <c r="B17" s="288">
        <f>PayCombo!J10/50</f>
        <v>7</v>
      </c>
      <c r="C17" s="248"/>
      <c r="D17" s="249"/>
      <c r="E17" s="250"/>
      <c r="F17" s="81"/>
      <c r="G17" s="81"/>
      <c r="H17" s="251"/>
      <c r="I17" s="81"/>
      <c r="K17" s="72">
        <v>10000</v>
      </c>
      <c r="L17" s="54" t="e">
        <f t="shared" ref="L17:L25" si="0">$B$5-N17</f>
        <v>#REF!</v>
      </c>
      <c r="M17" s="54" t="e">
        <f t="shared" ref="M17:M25" si="1">$B$5+N17</f>
        <v>#REF!</v>
      </c>
      <c r="N17" s="54" t="e">
        <f t="shared" ref="N17:N25" si="2">1.96*$I$52/(K17^(1/2))</f>
        <v>#REF!</v>
      </c>
    </row>
    <row r="18" spans="1:14">
      <c r="A18" s="201" t="e">
        <f>PayCombo!#REF!</f>
        <v>#REF!</v>
      </c>
      <c r="B18" s="288" t="e">
        <f>PayCombo!#REF!/50</f>
        <v>#REF!</v>
      </c>
      <c r="C18" s="248"/>
      <c r="D18" s="249"/>
      <c r="E18" s="250"/>
      <c r="F18" s="81"/>
      <c r="G18" s="81"/>
      <c r="H18" s="251"/>
      <c r="I18" s="81"/>
      <c r="K18" s="72">
        <v>50000</v>
      </c>
      <c r="L18" s="54" t="e">
        <f t="shared" si="0"/>
        <v>#REF!</v>
      </c>
      <c r="M18" s="54" t="e">
        <f t="shared" si="1"/>
        <v>#REF!</v>
      </c>
      <c r="N18" s="54" t="e">
        <f t="shared" si="2"/>
        <v>#REF!</v>
      </c>
    </row>
    <row r="19" spans="1:14">
      <c r="A19" s="201" t="e">
        <f>PayCombo!#REF!</f>
        <v>#REF!</v>
      </c>
      <c r="B19" s="288" t="e">
        <f>PayCombo!#REF!/50</f>
        <v>#REF!</v>
      </c>
      <c r="C19" s="248" t="e">
        <f>PayCombo!$C$5/PayCombo!#REF!</f>
        <v>#REF!</v>
      </c>
      <c r="D19" s="249" t="e">
        <f>PayCombo!#REF!</f>
        <v>#REF!</v>
      </c>
      <c r="E19" s="250" t="e">
        <f>PayCombo!#REF!</f>
        <v>#REF!</v>
      </c>
      <c r="F19" s="81">
        <f>PayCombo!$L$45</f>
        <v>2.3224906764403292</v>
      </c>
      <c r="G19" s="81" t="e">
        <f t="shared" ref="G19:G48" si="3">B19-F19</f>
        <v>#REF!</v>
      </c>
      <c r="H19" s="251" t="e">
        <f t="shared" ref="H19:H48" si="4">G19^2</f>
        <v>#REF!</v>
      </c>
      <c r="I19" s="81" t="e">
        <f t="shared" ref="I19:I48" si="5">D19*H19</f>
        <v>#REF!</v>
      </c>
      <c r="K19" s="72">
        <v>100000</v>
      </c>
      <c r="L19" s="54" t="e">
        <f t="shared" si="0"/>
        <v>#REF!</v>
      </c>
      <c r="M19" s="54" t="e">
        <f t="shared" si="1"/>
        <v>#REF!</v>
      </c>
      <c r="N19" s="54" t="e">
        <f t="shared" si="2"/>
        <v>#REF!</v>
      </c>
    </row>
    <row r="20" spans="1:14">
      <c r="A20" s="201">
        <f>PayCombo!B11</f>
        <v>5</v>
      </c>
      <c r="B20" s="288">
        <f>PayCombo!J11/50</f>
        <v>6</v>
      </c>
      <c r="C20" s="248">
        <f>PayCombo!$C$5/PayCombo!H11</f>
        <v>8026.8387096774195</v>
      </c>
      <c r="D20" s="249">
        <f>PayCombo!L11</f>
        <v>1.2458204732510288E-4</v>
      </c>
      <c r="E20" s="250">
        <f>PayCombo!K11</f>
        <v>3.7374614197530867E-2</v>
      </c>
      <c r="F20" s="81">
        <f>PayCombo!$L$45</f>
        <v>2.3224906764403292</v>
      </c>
      <c r="G20" s="81">
        <f t="shared" si="3"/>
        <v>3.6775093235596708</v>
      </c>
      <c r="H20" s="251">
        <f t="shared" si="4"/>
        <v>13.524074824868308</v>
      </c>
      <c r="I20" s="81">
        <f t="shared" si="5"/>
        <v>1.6848569298599759E-3</v>
      </c>
      <c r="K20" s="72">
        <v>500000</v>
      </c>
      <c r="L20" s="54" t="e">
        <f t="shared" si="0"/>
        <v>#REF!</v>
      </c>
      <c r="M20" s="54" t="e">
        <f t="shared" si="1"/>
        <v>#REF!</v>
      </c>
      <c r="N20" s="54" t="e">
        <f t="shared" si="2"/>
        <v>#REF!</v>
      </c>
    </row>
    <row r="21" spans="1:14">
      <c r="A21" s="201">
        <f>PayCombo!B12</f>
        <v>5</v>
      </c>
      <c r="B21" s="288">
        <f>PayCombo!J12/50</f>
        <v>5</v>
      </c>
      <c r="C21" s="248">
        <f>PayCombo!$C$5/PayCombo!H12</f>
        <v>8026.8387096774195</v>
      </c>
      <c r="D21" s="249">
        <f>PayCombo!L12</f>
        <v>1.2458204732510288E-4</v>
      </c>
      <c r="E21" s="250">
        <f>PayCombo!K12</f>
        <v>3.1145511831275719E-2</v>
      </c>
      <c r="F21" s="81">
        <f>PayCombo!$L$45</f>
        <v>2.3224906764403292</v>
      </c>
      <c r="G21" s="81">
        <f t="shared" si="3"/>
        <v>2.6775093235596708</v>
      </c>
      <c r="H21" s="251">
        <f t="shared" si="4"/>
        <v>7.1690561777489652</v>
      </c>
      <c r="I21" s="81">
        <f t="shared" si="5"/>
        <v>8.9313569601264279E-4</v>
      </c>
      <c r="K21" s="72">
        <v>1000000</v>
      </c>
      <c r="L21" s="54" t="e">
        <f t="shared" si="0"/>
        <v>#REF!</v>
      </c>
      <c r="M21" s="54" t="e">
        <f t="shared" si="1"/>
        <v>#REF!</v>
      </c>
      <c r="N21" s="54" t="e">
        <f t="shared" si="2"/>
        <v>#REF!</v>
      </c>
    </row>
    <row r="22" spans="1:14">
      <c r="A22" s="201">
        <f>PayCombo!B13</f>
        <v>5</v>
      </c>
      <c r="B22" s="288">
        <f>PayCombo!J13/50</f>
        <v>4</v>
      </c>
      <c r="C22" s="248">
        <f>PayCombo!$C$5/PayCombo!H13</f>
        <v>8026.8387096774195</v>
      </c>
      <c r="D22" s="249">
        <f>PayCombo!L13</f>
        <v>1.2458204732510288E-4</v>
      </c>
      <c r="E22" s="250">
        <f>PayCombo!K13</f>
        <v>2.4916409465020578E-2</v>
      </c>
      <c r="F22" s="81">
        <f>PayCombo!$L$45</f>
        <v>2.3224906764403292</v>
      </c>
      <c r="G22" s="81">
        <f t="shared" si="3"/>
        <v>1.6775093235596708</v>
      </c>
      <c r="H22" s="251">
        <f t="shared" si="4"/>
        <v>2.8140375306296241</v>
      </c>
      <c r="I22" s="81">
        <f t="shared" si="5"/>
        <v>3.5057855681551551E-4</v>
      </c>
      <c r="K22" s="72">
        <v>5000000</v>
      </c>
      <c r="L22" s="54" t="e">
        <f t="shared" si="0"/>
        <v>#REF!</v>
      </c>
      <c r="M22" s="54" t="e">
        <f t="shared" si="1"/>
        <v>#REF!</v>
      </c>
      <c r="N22" s="54" t="e">
        <f t="shared" si="2"/>
        <v>#REF!</v>
      </c>
    </row>
    <row r="23" spans="1:14">
      <c r="A23" s="201">
        <f>PayCombo!B14</f>
        <v>5</v>
      </c>
      <c r="B23" s="288">
        <f>PayCombo!J14/50</f>
        <v>1</v>
      </c>
      <c r="C23" s="248">
        <f>PayCombo!$C$5/PayCombo!H14</f>
        <v>8294.4</v>
      </c>
      <c r="D23" s="249">
        <f>PayCombo!L14</f>
        <v>1.2056327160493828E-4</v>
      </c>
      <c r="E23" s="250">
        <f>PayCombo!K14</f>
        <v>6.0281635802469143E-3</v>
      </c>
      <c r="F23" s="81">
        <f>PayCombo!$L$45</f>
        <v>2.3224906764403292</v>
      </c>
      <c r="G23" s="81">
        <f t="shared" si="3"/>
        <v>-1.3224906764403292</v>
      </c>
      <c r="H23" s="251">
        <f t="shared" si="4"/>
        <v>1.7489815892715996</v>
      </c>
      <c r="I23" s="81">
        <f t="shared" si="5"/>
        <v>2.1086294237938847E-4</v>
      </c>
      <c r="K23" s="72">
        <v>10000000</v>
      </c>
      <c r="L23" s="54" t="e">
        <f t="shared" si="0"/>
        <v>#REF!</v>
      </c>
      <c r="M23" s="54" t="e">
        <f t="shared" si="1"/>
        <v>#REF!</v>
      </c>
      <c r="N23" s="54" t="e">
        <f t="shared" si="2"/>
        <v>#REF!</v>
      </c>
    </row>
    <row r="24" spans="1:14">
      <c r="A24" s="201" t="e">
        <f>PayCombo!#REF!</f>
        <v>#REF!</v>
      </c>
      <c r="B24" s="288" t="e">
        <f>PayCombo!#REF!/50</f>
        <v>#REF!</v>
      </c>
      <c r="C24" s="248" t="e">
        <f>PayCombo!$C$5/PayCombo!#REF!</f>
        <v>#REF!</v>
      </c>
      <c r="D24" s="249" t="e">
        <f>PayCombo!#REF!</f>
        <v>#REF!</v>
      </c>
      <c r="E24" s="250" t="e">
        <f>PayCombo!#REF!</f>
        <v>#REF!</v>
      </c>
      <c r="F24" s="81">
        <f>PayCombo!$L$45</f>
        <v>2.3224906764403292</v>
      </c>
      <c r="G24" s="81" t="e">
        <f t="shared" si="3"/>
        <v>#REF!</v>
      </c>
      <c r="H24" s="251" t="e">
        <f t="shared" si="4"/>
        <v>#REF!</v>
      </c>
      <c r="I24" s="81" t="e">
        <f t="shared" si="5"/>
        <v>#REF!</v>
      </c>
      <c r="K24" s="73">
        <v>50000000</v>
      </c>
      <c r="L24" s="54" t="e">
        <f t="shared" si="0"/>
        <v>#REF!</v>
      </c>
      <c r="M24" s="54" t="e">
        <f t="shared" si="1"/>
        <v>#REF!</v>
      </c>
      <c r="N24" s="54" t="e">
        <f t="shared" si="2"/>
        <v>#REF!</v>
      </c>
    </row>
    <row r="25" spans="1:14">
      <c r="A25" s="201">
        <f>PayCombo!B15</f>
        <v>5</v>
      </c>
      <c r="B25" s="288">
        <f>PayCombo!J15/50</f>
        <v>1</v>
      </c>
      <c r="C25" s="248">
        <f>PayCombo!$C$5/PayCombo!H15</f>
        <v>8294.4</v>
      </c>
      <c r="D25" s="249">
        <f>PayCombo!L15</f>
        <v>1.2056327160493828E-4</v>
      </c>
      <c r="E25" s="250">
        <f>PayCombo!K15</f>
        <v>6.0281635802469143E-3</v>
      </c>
      <c r="F25" s="81">
        <f>PayCombo!$L$45</f>
        <v>2.3224906764403292</v>
      </c>
      <c r="G25" s="81">
        <f t="shared" si="3"/>
        <v>-1.3224906764403292</v>
      </c>
      <c r="H25" s="251">
        <f t="shared" si="4"/>
        <v>1.7489815892715996</v>
      </c>
      <c r="I25" s="81">
        <f t="shared" si="5"/>
        <v>2.1086294237938847E-4</v>
      </c>
      <c r="K25" s="75">
        <v>100000000</v>
      </c>
      <c r="L25" s="54" t="e">
        <f t="shared" si="0"/>
        <v>#REF!</v>
      </c>
      <c r="M25" s="54" t="e">
        <f t="shared" si="1"/>
        <v>#REF!</v>
      </c>
      <c r="N25" s="54" t="e">
        <f t="shared" si="2"/>
        <v>#REF!</v>
      </c>
    </row>
    <row r="26" spans="1:14">
      <c r="A26" s="201">
        <f>PayCombo!B16</f>
        <v>5</v>
      </c>
      <c r="B26" s="288">
        <f>PayCombo!J16/50</f>
        <v>1</v>
      </c>
      <c r="C26" s="248"/>
      <c r="D26" s="249"/>
      <c r="E26" s="250"/>
      <c r="F26" s="81"/>
      <c r="G26" s="81"/>
      <c r="H26" s="251"/>
      <c r="I26" s="81"/>
    </row>
    <row r="27" spans="1:14">
      <c r="A27" s="201">
        <f>PayCombo!B17</f>
        <v>5</v>
      </c>
      <c r="B27" s="288">
        <f>PayCombo!J17/50</f>
        <v>1</v>
      </c>
      <c r="C27" s="248"/>
      <c r="D27" s="249"/>
      <c r="E27" s="250"/>
      <c r="F27" s="81"/>
      <c r="G27" s="81"/>
      <c r="H27" s="251"/>
      <c r="I27" s="81"/>
    </row>
    <row r="28" spans="1:14">
      <c r="A28" s="201" t="e">
        <f>PayCombo!#REF!</f>
        <v>#REF!</v>
      </c>
      <c r="B28" s="288" t="e">
        <f>PayCombo!#REF!/50</f>
        <v>#REF!</v>
      </c>
      <c r="C28" s="248"/>
      <c r="D28" s="249"/>
      <c r="E28" s="250"/>
      <c r="F28" s="81"/>
      <c r="G28" s="81"/>
      <c r="H28" s="251"/>
      <c r="I28" s="81"/>
    </row>
    <row r="29" spans="1:14">
      <c r="A29" s="201" t="e">
        <f>PayCombo!#REF!</f>
        <v>#REF!</v>
      </c>
      <c r="B29" s="288" t="e">
        <f>PayCombo!#REF!/50</f>
        <v>#REF!</v>
      </c>
      <c r="C29" s="248"/>
      <c r="D29" s="249"/>
      <c r="E29" s="250"/>
      <c r="F29" s="81"/>
      <c r="G29" s="81"/>
      <c r="H29" s="251"/>
      <c r="I29" s="81"/>
    </row>
    <row r="30" spans="1:14">
      <c r="A30" s="201">
        <f>PayCombo!B19</f>
        <v>4</v>
      </c>
      <c r="B30" s="288">
        <f>PayCombo!J19/50</f>
        <v>4</v>
      </c>
      <c r="C30" s="248">
        <f>PayCombo!$C$5/PayCombo!H19</f>
        <v>1658.88</v>
      </c>
      <c r="D30" s="249">
        <f>PayCombo!L19</f>
        <v>6.0281635802469132E-4</v>
      </c>
      <c r="E30" s="250">
        <f>PayCombo!K19</f>
        <v>0.12056327160493827</v>
      </c>
      <c r="F30" s="81">
        <f>PayCombo!$L$45</f>
        <v>2.3224906764403292</v>
      </c>
      <c r="G30" s="81">
        <f t="shared" si="3"/>
        <v>1.6775093235596708</v>
      </c>
      <c r="H30" s="251">
        <f t="shared" si="4"/>
        <v>2.8140375306296241</v>
      </c>
      <c r="I30" s="81">
        <f t="shared" si="5"/>
        <v>1.6963478555589457E-3</v>
      </c>
    </row>
    <row r="31" spans="1:14">
      <c r="A31" s="201">
        <f>PayCombo!B20</f>
        <v>4</v>
      </c>
      <c r="B31" s="288">
        <f>PayCombo!J20/50</f>
        <v>3</v>
      </c>
      <c r="C31" s="248">
        <f>PayCombo!$C$5/PayCombo!H20</f>
        <v>1658.88</v>
      </c>
      <c r="D31" s="249">
        <f>PayCombo!L20</f>
        <v>6.0281635802469132E-4</v>
      </c>
      <c r="E31" s="250">
        <f>PayCombo!K20</f>
        <v>9.0422453703703692E-2</v>
      </c>
      <c r="F31" s="81">
        <f>PayCombo!$L$45</f>
        <v>2.3224906764403292</v>
      </c>
      <c r="G31" s="81">
        <f t="shared" si="3"/>
        <v>0.67750932355967075</v>
      </c>
      <c r="H31" s="251">
        <f t="shared" si="4"/>
        <v>0.45901888351028264</v>
      </c>
      <c r="I31" s="81">
        <f t="shared" si="5"/>
        <v>2.7670409162222864E-4</v>
      </c>
    </row>
    <row r="32" spans="1:14">
      <c r="A32" s="201">
        <f>PayCombo!B21</f>
        <v>4</v>
      </c>
      <c r="B32" s="288">
        <f>PayCombo!J21/50</f>
        <v>2.5</v>
      </c>
      <c r="C32" s="248">
        <f>PayCombo!$C$5/PayCombo!H21</f>
        <v>1658.88</v>
      </c>
      <c r="D32" s="249">
        <f>PayCombo!L21</f>
        <v>6.0281635802469132E-4</v>
      </c>
      <c r="E32" s="250">
        <f>PayCombo!K21</f>
        <v>7.535204475308642E-2</v>
      </c>
      <c r="F32" s="81">
        <f>PayCombo!$L$45</f>
        <v>2.3224906764403292</v>
      </c>
      <c r="G32" s="81">
        <f t="shared" si="3"/>
        <v>0.17750932355967075</v>
      </c>
      <c r="H32" s="251">
        <f t="shared" si="4"/>
        <v>3.150955995061188E-2</v>
      </c>
      <c r="I32" s="81">
        <f t="shared" si="5"/>
        <v>1.8994478172388527E-5</v>
      </c>
    </row>
    <row r="33" spans="1:9">
      <c r="A33" s="201">
        <f>PayCombo!B22</f>
        <v>4</v>
      </c>
      <c r="B33" s="288">
        <f>PayCombo!J22/50</f>
        <v>2.5</v>
      </c>
      <c r="C33" s="248">
        <f>PayCombo!$C$5/PayCombo!H22</f>
        <v>1777.3714285714286</v>
      </c>
      <c r="D33" s="249">
        <f>PayCombo!L22</f>
        <v>5.626286008230452E-4</v>
      </c>
      <c r="E33" s="250">
        <f>PayCombo!K22</f>
        <v>7.0328575102880653E-2</v>
      </c>
      <c r="F33" s="81">
        <f>PayCombo!$L$45</f>
        <v>2.3224906764403292</v>
      </c>
      <c r="G33" s="81">
        <f t="shared" si="3"/>
        <v>0.17750932355967075</v>
      </c>
      <c r="H33" s="251">
        <f t="shared" si="4"/>
        <v>3.150955995061188E-2</v>
      </c>
      <c r="I33" s="81">
        <f t="shared" si="5"/>
        <v>1.7728179627562625E-5</v>
      </c>
    </row>
    <row r="34" spans="1:9">
      <c r="A34" s="201" t="e">
        <f>PayCombo!#REF!</f>
        <v>#REF!</v>
      </c>
      <c r="B34" s="288" t="e">
        <f>PayCombo!#REF!/50</f>
        <v>#REF!</v>
      </c>
      <c r="C34" s="248" t="e">
        <f>PayCombo!$C$5/PayCombo!#REF!</f>
        <v>#REF!</v>
      </c>
      <c r="D34" s="249" t="e">
        <f>PayCombo!#REF!</f>
        <v>#REF!</v>
      </c>
      <c r="E34" s="250" t="e">
        <f>PayCombo!#REF!</f>
        <v>#REF!</v>
      </c>
      <c r="F34" s="81">
        <f>PayCombo!$L$45</f>
        <v>2.3224906764403292</v>
      </c>
      <c r="G34" s="81" t="e">
        <f t="shared" si="3"/>
        <v>#REF!</v>
      </c>
      <c r="H34" s="251" t="e">
        <f t="shared" si="4"/>
        <v>#REF!</v>
      </c>
      <c r="I34" s="81" t="e">
        <f t="shared" si="5"/>
        <v>#REF!</v>
      </c>
    </row>
    <row r="35" spans="1:9">
      <c r="A35" s="201">
        <f>PayCombo!B23</f>
        <v>4</v>
      </c>
      <c r="B35" s="288">
        <f>PayCombo!J23/50</f>
        <v>2.5</v>
      </c>
      <c r="C35" s="248">
        <f>PayCombo!$C$5/PayCombo!H23</f>
        <v>1777.3714285714286</v>
      </c>
      <c r="D35" s="249">
        <f>PayCombo!L23</f>
        <v>5.626286008230452E-4</v>
      </c>
      <c r="E35" s="250">
        <f>PayCombo!K23</f>
        <v>7.0328575102880653E-2</v>
      </c>
      <c r="F35" s="81">
        <f>PayCombo!$L$45</f>
        <v>2.3224906764403292</v>
      </c>
      <c r="G35" s="81">
        <f t="shared" si="3"/>
        <v>0.17750932355967075</v>
      </c>
      <c r="H35" s="251">
        <f t="shared" si="4"/>
        <v>3.150955995061188E-2</v>
      </c>
      <c r="I35" s="81">
        <f t="shared" si="5"/>
        <v>1.7728179627562625E-5</v>
      </c>
    </row>
    <row r="36" spans="1:9">
      <c r="A36" s="201">
        <f>PayCombo!B24</f>
        <v>4</v>
      </c>
      <c r="B36" s="288">
        <f>PayCombo!J24/50</f>
        <v>2</v>
      </c>
      <c r="C36" s="248">
        <f>PayCombo!$C$5/PayCombo!H24</f>
        <v>1777.3714285714286</v>
      </c>
      <c r="D36" s="249">
        <f>PayCombo!L24</f>
        <v>5.626286008230452E-4</v>
      </c>
      <c r="E36" s="250">
        <f>PayCombo!K24</f>
        <v>5.6262860082304522E-2</v>
      </c>
      <c r="F36" s="81">
        <f>PayCombo!$L$45</f>
        <v>2.3224906764403292</v>
      </c>
      <c r="G36" s="81">
        <f t="shared" si="3"/>
        <v>-0.32249067644032925</v>
      </c>
      <c r="H36" s="251">
        <f t="shared" si="4"/>
        <v>0.10400023639094114</v>
      </c>
      <c r="I36" s="81">
        <f t="shared" si="5"/>
        <v>5.8513507485901162E-5</v>
      </c>
    </row>
    <row r="37" spans="1:9">
      <c r="A37" s="201">
        <f>PayCombo!B25</f>
        <v>4</v>
      </c>
      <c r="B37" s="288">
        <f>PayCombo!J25/50</f>
        <v>0.2</v>
      </c>
      <c r="C37" s="248"/>
      <c r="D37" s="249"/>
      <c r="E37" s="250"/>
      <c r="F37" s="81"/>
      <c r="G37" s="81"/>
      <c r="H37" s="251"/>
      <c r="I37" s="81"/>
    </row>
    <row r="38" spans="1:9">
      <c r="A38" s="201" t="e">
        <f>PayCombo!#REF!</f>
        <v>#REF!</v>
      </c>
      <c r="B38" s="288" t="e">
        <f>PayCombo!#REF!/50</f>
        <v>#REF!</v>
      </c>
      <c r="C38" s="248"/>
      <c r="D38" s="249"/>
      <c r="E38" s="250"/>
      <c r="F38" s="81"/>
      <c r="G38" s="81"/>
      <c r="H38" s="251"/>
      <c r="I38" s="81"/>
    </row>
    <row r="39" spans="1:9">
      <c r="A39" s="201" t="e">
        <f>PayCombo!#REF!</f>
        <v>#REF!</v>
      </c>
      <c r="B39" s="288" t="e">
        <f>PayCombo!#REF!/50</f>
        <v>#REF!</v>
      </c>
      <c r="C39" s="248"/>
      <c r="D39" s="249"/>
      <c r="E39" s="250"/>
      <c r="F39" s="81"/>
      <c r="G39" s="81"/>
      <c r="H39" s="251"/>
      <c r="I39" s="81"/>
    </row>
    <row r="40" spans="1:9">
      <c r="A40" s="201">
        <f>PayCombo!B26</f>
        <v>4</v>
      </c>
      <c r="B40" s="288">
        <f>PayCombo!J26/50</f>
        <v>0.2</v>
      </c>
      <c r="C40" s="248"/>
      <c r="D40" s="249"/>
      <c r="E40" s="250"/>
      <c r="F40" s="81"/>
      <c r="G40" s="81"/>
      <c r="H40" s="251"/>
      <c r="I40" s="81"/>
    </row>
    <row r="41" spans="1:9">
      <c r="A41" s="201">
        <f>PayCombo!B27</f>
        <v>4</v>
      </c>
      <c r="B41" s="288">
        <f>PayCombo!J27/50</f>
        <v>0.2</v>
      </c>
      <c r="C41" s="248">
        <f>PayCombo!$C$5/PayCombo!H27</f>
        <v>1777.3714285714286</v>
      </c>
      <c r="D41" s="249">
        <f>PayCombo!L27</f>
        <v>5.626286008230452E-4</v>
      </c>
      <c r="E41" s="250">
        <f>PayCombo!K27</f>
        <v>5.6262860082304522E-3</v>
      </c>
      <c r="F41" s="81">
        <f>PayCombo!$L$45</f>
        <v>2.3224906764403292</v>
      </c>
      <c r="G41" s="81">
        <f t="shared" si="3"/>
        <v>-2.1224906764403291</v>
      </c>
      <c r="H41" s="251">
        <f t="shared" si="4"/>
        <v>4.5049666715761258</v>
      </c>
      <c r="I41" s="81">
        <f t="shared" si="5"/>
        <v>2.5346230951833267E-3</v>
      </c>
    </row>
    <row r="42" spans="1:9">
      <c r="A42" s="201">
        <f>PayCombo!B28</f>
        <v>4</v>
      </c>
      <c r="B42" s="288">
        <f>PayCombo!J28/50</f>
        <v>0.2</v>
      </c>
      <c r="C42" s="248">
        <f>PayCombo!$C$5/PayCombo!H28</f>
        <v>1777.3714285714286</v>
      </c>
      <c r="D42" s="249">
        <f>PayCombo!L28</f>
        <v>5.626286008230452E-4</v>
      </c>
      <c r="E42" s="250">
        <f>PayCombo!K28</f>
        <v>5.6262860082304522E-3</v>
      </c>
      <c r="F42" s="81">
        <f>PayCombo!$L$45</f>
        <v>2.3224906764403292</v>
      </c>
      <c r="G42" s="81">
        <f t="shared" si="3"/>
        <v>-2.1224906764403291</v>
      </c>
      <c r="H42" s="251">
        <f t="shared" si="4"/>
        <v>4.5049666715761258</v>
      </c>
      <c r="I42" s="81">
        <f t="shared" si="5"/>
        <v>2.5346230951833267E-3</v>
      </c>
    </row>
    <row r="43" spans="1:9" ht="16.5" customHeight="1">
      <c r="A43" s="201" t="e">
        <f>PayCombo!#REF!</f>
        <v>#REF!</v>
      </c>
      <c r="B43" s="288" t="e">
        <f>PayCombo!#REF!/50</f>
        <v>#REF!</v>
      </c>
      <c r="C43" s="248" t="e">
        <f>PayCombo!$C$5/PayCombo!#REF!</f>
        <v>#REF!</v>
      </c>
      <c r="D43" s="249" t="e">
        <f>PayCombo!#REF!</f>
        <v>#REF!</v>
      </c>
      <c r="E43" s="250" t="e">
        <f>PayCombo!#REF!</f>
        <v>#REF!</v>
      </c>
      <c r="F43" s="81">
        <f>PayCombo!$L$45</f>
        <v>2.3224906764403292</v>
      </c>
      <c r="G43" s="81" t="e">
        <f t="shared" si="3"/>
        <v>#REF!</v>
      </c>
      <c r="H43" s="251" t="e">
        <f t="shared" si="4"/>
        <v>#REF!</v>
      </c>
      <c r="I43" s="81" t="e">
        <f t="shared" si="5"/>
        <v>#REF!</v>
      </c>
    </row>
    <row r="44" spans="1:9" ht="16.5" customHeight="1">
      <c r="A44" s="201" t="e">
        <f>PayCombo!#REF!</f>
        <v>#REF!</v>
      </c>
      <c r="B44" s="288" t="e">
        <f>PayCombo!#REF!/50</f>
        <v>#REF!</v>
      </c>
      <c r="C44" s="248" t="e">
        <f>PayCombo!$C$5/PayCombo!#REF!</f>
        <v>#REF!</v>
      </c>
      <c r="D44" s="249" t="e">
        <f>PayCombo!#REF!</f>
        <v>#REF!</v>
      </c>
      <c r="E44" s="250" t="e">
        <f>PayCombo!#REF!</f>
        <v>#REF!</v>
      </c>
      <c r="F44" s="81">
        <f>PayCombo!$L$45</f>
        <v>2.3224906764403292</v>
      </c>
      <c r="G44" s="81" t="e">
        <f t="shared" si="3"/>
        <v>#REF!</v>
      </c>
      <c r="H44" s="251" t="e">
        <f t="shared" si="4"/>
        <v>#REF!</v>
      </c>
      <c r="I44" s="81" t="e">
        <f t="shared" si="5"/>
        <v>#REF!</v>
      </c>
    </row>
    <row r="45" spans="1:9">
      <c r="A45" s="201" t="e">
        <f>PayCombo!#REF!</f>
        <v>#REF!</v>
      </c>
      <c r="B45" s="288" t="e">
        <f>PayCombo!#REF!/50</f>
        <v>#REF!</v>
      </c>
      <c r="C45" s="248" t="e">
        <f>PayCombo!$C$5/PayCombo!#REF!</f>
        <v>#REF!</v>
      </c>
      <c r="D45" s="249" t="e">
        <f>PayCombo!#REF!</f>
        <v>#REF!</v>
      </c>
      <c r="E45" s="250" t="e">
        <f>PayCombo!#REF!</f>
        <v>#REF!</v>
      </c>
      <c r="F45" s="81">
        <f>PayCombo!$L$45</f>
        <v>2.3224906764403292</v>
      </c>
      <c r="G45" s="81" t="e">
        <f t="shared" si="3"/>
        <v>#REF!</v>
      </c>
      <c r="H45" s="251" t="e">
        <f t="shared" si="4"/>
        <v>#REF!</v>
      </c>
      <c r="I45" s="81" t="e">
        <f t="shared" si="5"/>
        <v>#REF!</v>
      </c>
    </row>
    <row r="46" spans="1:9">
      <c r="A46" s="201" t="e">
        <f>PayCombo!#REF!</f>
        <v>#REF!</v>
      </c>
      <c r="B46" s="288" t="e">
        <f>PayCombo!#REF!/50</f>
        <v>#REF!</v>
      </c>
      <c r="C46" s="248" t="e">
        <f>PayCombo!$C$5/PayCombo!#REF!</f>
        <v>#REF!</v>
      </c>
      <c r="D46" s="249" t="e">
        <f>PayCombo!#REF!</f>
        <v>#REF!</v>
      </c>
      <c r="E46" s="250" t="e">
        <f>PayCombo!#REF!</f>
        <v>#REF!</v>
      </c>
      <c r="F46" s="81">
        <f>PayCombo!$L$45</f>
        <v>2.3224906764403292</v>
      </c>
      <c r="G46" s="81" t="e">
        <f t="shared" si="3"/>
        <v>#REF!</v>
      </c>
      <c r="H46" s="251" t="e">
        <f t="shared" si="4"/>
        <v>#REF!</v>
      </c>
      <c r="I46" s="81" t="e">
        <f t="shared" si="5"/>
        <v>#REF!</v>
      </c>
    </row>
    <row r="47" spans="1:9">
      <c r="A47" s="201" t="e">
        <f>PayCombo!#REF!</f>
        <v>#REF!</v>
      </c>
      <c r="B47" s="288" t="e">
        <f>PayCombo!#REF!/50</f>
        <v>#REF!</v>
      </c>
      <c r="C47" s="248" t="e">
        <f>PayCombo!$C$5/PayCombo!#REF!</f>
        <v>#REF!</v>
      </c>
      <c r="D47" s="249" t="e">
        <f>PayCombo!#REF!</f>
        <v>#REF!</v>
      </c>
      <c r="E47" s="250" t="e">
        <f>PayCombo!#REF!</f>
        <v>#REF!</v>
      </c>
      <c r="F47" s="81">
        <f>PayCombo!$L$45</f>
        <v>2.3224906764403292</v>
      </c>
      <c r="G47" s="81" t="e">
        <f t="shared" si="3"/>
        <v>#REF!</v>
      </c>
      <c r="H47" s="251" t="e">
        <f t="shared" si="4"/>
        <v>#REF!</v>
      </c>
      <c r="I47" s="81" t="e">
        <f t="shared" si="5"/>
        <v>#REF!</v>
      </c>
    </row>
    <row r="48" spans="1:9">
      <c r="A48" s="201">
        <f>PayCombo!B40</f>
        <v>5</v>
      </c>
      <c r="B48" s="288">
        <f>PayCombo!J40+ＢＮPayCombo!J40</f>
        <v>0</v>
      </c>
      <c r="C48" s="248">
        <f>PayCombo!$C$5/PayCombo!H40</f>
        <v>1024</v>
      </c>
      <c r="D48" s="249">
        <f>PayCombo!L40</f>
        <v>0</v>
      </c>
      <c r="E48" s="250">
        <f>PayCombo!K40</f>
        <v>0</v>
      </c>
      <c r="F48" s="81">
        <f>PayCombo!$L$45</f>
        <v>2.3224906764403292</v>
      </c>
      <c r="G48" s="81">
        <f t="shared" si="3"/>
        <v>-2.3224906764403292</v>
      </c>
      <c r="H48" s="251">
        <f t="shared" si="4"/>
        <v>5.3939629421522577</v>
      </c>
      <c r="I48" s="81">
        <f t="shared" si="5"/>
        <v>0</v>
      </c>
    </row>
    <row r="49" spans="1:9">
      <c r="A49" s="201" t="e">
        <f>PayCombo!#REF!</f>
        <v>#REF!</v>
      </c>
      <c r="B49" s="288" t="e">
        <f>PayCombo!#REF!+ＢＮPayCombo!J41</f>
        <v>#REF!</v>
      </c>
      <c r="C49" s="248" t="e">
        <f>PayCombo!$C$5/PayCombo!#REF!</f>
        <v>#REF!</v>
      </c>
      <c r="D49" s="249" t="e">
        <f>PayCombo!#REF!</f>
        <v>#REF!</v>
      </c>
      <c r="E49" s="250" t="e">
        <f>PayCombo!#REF!</f>
        <v>#REF!</v>
      </c>
      <c r="F49" s="81">
        <f>PayCombo!$L$45</f>
        <v>2.3224906764403292</v>
      </c>
      <c r="G49" s="81" t="e">
        <f t="shared" ref="G49:G50" si="6">B49-F49</f>
        <v>#REF!</v>
      </c>
      <c r="H49" s="251" t="e">
        <f t="shared" ref="H49:H50" si="7">G49^2</f>
        <v>#REF!</v>
      </c>
      <c r="I49" s="81" t="e">
        <f t="shared" ref="I49:I50" si="8">D49*H49</f>
        <v>#REF!</v>
      </c>
    </row>
    <row r="50" spans="1:9">
      <c r="A50" s="201" t="e">
        <f>PayCombo!#REF!</f>
        <v>#REF!</v>
      </c>
      <c r="B50" s="288" t="e">
        <f>PayCombo!#REF!+ＢＮPayCombo!J42</f>
        <v>#REF!</v>
      </c>
      <c r="C50" s="248" t="e">
        <f>PayCombo!$C$5/PayCombo!#REF!</f>
        <v>#REF!</v>
      </c>
      <c r="D50" s="249" t="e">
        <f>PayCombo!#REF!</f>
        <v>#REF!</v>
      </c>
      <c r="E50" s="250" t="e">
        <f>PayCombo!#REF!</f>
        <v>#REF!</v>
      </c>
      <c r="F50" s="81">
        <f>PayCombo!$L$45</f>
        <v>2.3224906764403292</v>
      </c>
      <c r="G50" s="81" t="e">
        <f t="shared" si="6"/>
        <v>#REF!</v>
      </c>
      <c r="H50" s="251" t="e">
        <f t="shared" si="7"/>
        <v>#REF!</v>
      </c>
      <c r="I50" s="81" t="e">
        <f t="shared" si="8"/>
        <v>#REF!</v>
      </c>
    </row>
    <row r="51" spans="1:9">
      <c r="A51" s="204"/>
      <c r="B51" s="204"/>
      <c r="C51" s="204"/>
      <c r="D51" s="204"/>
      <c r="E51" s="204"/>
      <c r="F51" s="204"/>
      <c r="G51" s="204"/>
      <c r="H51" s="207" t="s">
        <v>121</v>
      </c>
      <c r="I51" s="208" t="e">
        <f>SUM(I14:I50)</f>
        <v>#REF!</v>
      </c>
    </row>
    <row r="52" spans="1:9">
      <c r="H52" s="203" t="s">
        <v>122</v>
      </c>
      <c r="I52" s="202" t="e">
        <f>I51^(1/2)</f>
        <v>#REF!</v>
      </c>
    </row>
    <row r="53" spans="1:9">
      <c r="H53" s="228"/>
      <c r="I53" s="227"/>
    </row>
    <row r="54" spans="1:9">
      <c r="H54" s="228"/>
      <c r="I54" s="227"/>
    </row>
    <row r="55" spans="1:9">
      <c r="H55" s="228"/>
      <c r="I55" s="2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74" t="s">
        <v>52</v>
      </c>
      <c r="B1" s="375"/>
      <c r="C1" s="375"/>
      <c r="D1" s="375"/>
      <c r="E1" s="375"/>
      <c r="F1" s="375"/>
      <c r="G1" s="120"/>
    </row>
    <row r="2" spans="1:7">
      <c r="A2" s="121"/>
      <c r="B2" s="370"/>
      <c r="C2" s="370"/>
      <c r="D2" s="370"/>
      <c r="E2" s="370"/>
      <c r="F2" s="370"/>
      <c r="G2" s="122"/>
    </row>
    <row r="3" spans="1:7">
      <c r="A3" s="121"/>
      <c r="B3" s="371"/>
      <c r="C3" s="371"/>
      <c r="D3" s="371"/>
      <c r="E3" s="371"/>
      <c r="F3" s="371"/>
      <c r="G3" s="122"/>
    </row>
    <row r="4" spans="1:7">
      <c r="A4" s="121"/>
      <c r="B4" s="376"/>
      <c r="C4" s="376"/>
      <c r="D4" s="376"/>
      <c r="E4" s="376"/>
      <c r="F4" s="376"/>
      <c r="G4" s="122"/>
    </row>
    <row r="5" spans="1:7">
      <c r="A5" s="123"/>
      <c r="B5" s="376"/>
      <c r="C5" s="376"/>
      <c r="D5" s="376"/>
      <c r="E5" s="376"/>
      <c r="F5" s="376"/>
      <c r="G5" s="122"/>
    </row>
    <row r="6" spans="1:7">
      <c r="A6" s="123"/>
      <c r="B6" s="376"/>
      <c r="C6" s="376"/>
      <c r="D6" s="376"/>
      <c r="E6" s="376"/>
      <c r="F6" s="376"/>
      <c r="G6" s="122"/>
    </row>
    <row r="7" spans="1:7" ht="25.5" customHeight="1">
      <c r="A7" s="123"/>
      <c r="B7" s="376"/>
      <c r="C7" s="376"/>
      <c r="D7" s="376"/>
      <c r="E7" s="376"/>
      <c r="F7" s="376"/>
      <c r="G7" s="122"/>
    </row>
    <row r="8" spans="1:7" ht="16" thickBot="1">
      <c r="A8" s="123"/>
      <c r="B8" s="57"/>
      <c r="C8" s="57"/>
      <c r="D8" s="57"/>
      <c r="E8" s="57"/>
      <c r="F8" s="57"/>
      <c r="G8" s="122"/>
    </row>
    <row r="9" spans="1:7" ht="16" thickBot="1">
      <c r="A9" s="42"/>
      <c r="B9" s="58"/>
      <c r="C9" s="58"/>
      <c r="D9" s="58"/>
      <c r="E9" s="58"/>
      <c r="F9" s="57"/>
      <c r="G9" s="122"/>
    </row>
    <row r="10" spans="1:7" ht="16" thickBot="1">
      <c r="A10" s="41"/>
      <c r="B10" s="114"/>
      <c r="C10" s="115"/>
      <c r="D10" s="117"/>
      <c r="E10" s="119"/>
      <c r="F10" s="57"/>
      <c r="G10" s="122"/>
    </row>
    <row r="11" spans="1:7" ht="16" thickBot="1">
      <c r="A11" s="59"/>
      <c r="B11" s="114"/>
      <c r="C11" s="115"/>
      <c r="D11" s="117"/>
      <c r="E11" s="119"/>
      <c r="F11" s="57"/>
      <c r="G11" s="122"/>
    </row>
    <row r="12" spans="1:7" ht="16" thickBot="1">
      <c r="A12" s="59"/>
      <c r="B12" s="114"/>
      <c r="C12" s="115"/>
      <c r="D12" s="117"/>
      <c r="E12" s="119"/>
      <c r="F12" s="57"/>
      <c r="G12" s="122"/>
    </row>
    <row r="13" spans="1:7" ht="16" thickBot="1">
      <c r="A13" s="59"/>
      <c r="B13" s="114"/>
      <c r="C13" s="115"/>
      <c r="D13" s="117"/>
      <c r="E13" s="119"/>
      <c r="F13" s="57"/>
      <c r="G13" s="122"/>
    </row>
    <row r="14" spans="1:7" ht="16" thickBot="1">
      <c r="A14" s="59"/>
      <c r="B14" s="114"/>
      <c r="C14" s="115"/>
      <c r="D14" s="117"/>
      <c r="E14" s="119"/>
      <c r="F14" s="57"/>
      <c r="G14" s="122"/>
    </row>
    <row r="15" spans="1:7" ht="16" thickBot="1">
      <c r="A15" s="59"/>
      <c r="B15" s="114"/>
      <c r="C15" s="115"/>
      <c r="D15" s="117"/>
      <c r="E15" s="119"/>
      <c r="F15" s="57"/>
      <c r="G15" s="122"/>
    </row>
    <row r="16" spans="1:7" s="221" customFormat="1" ht="16" thickBot="1">
      <c r="A16" s="59"/>
      <c r="B16" s="114"/>
      <c r="C16" s="115"/>
      <c r="D16" s="117"/>
      <c r="E16" s="119"/>
      <c r="F16" s="57"/>
      <c r="G16" s="122"/>
    </row>
    <row r="17" spans="1:7" ht="16" thickBot="1">
      <c r="A17" s="59"/>
      <c r="B17" s="114"/>
      <c r="C17" s="115"/>
      <c r="D17" s="117"/>
      <c r="E17" s="119"/>
      <c r="F17" s="57"/>
      <c r="G17" s="122"/>
    </row>
    <row r="18" spans="1:7" ht="16" thickBot="1">
      <c r="A18" s="106"/>
      <c r="B18" s="187"/>
      <c r="C18" s="116"/>
      <c r="D18" s="118"/>
      <c r="E18" s="186"/>
      <c r="F18" s="57"/>
      <c r="G18" s="122"/>
    </row>
    <row r="19" spans="1:7" ht="16" thickBot="1">
      <c r="A19" s="377"/>
      <c r="B19" s="378"/>
      <c r="C19" s="107"/>
      <c r="D19" s="140"/>
      <c r="E19" s="119"/>
      <c r="F19" s="61"/>
      <c r="G19" s="122"/>
    </row>
    <row r="20" spans="1:7">
      <c r="A20" s="123"/>
      <c r="B20" s="57"/>
      <c r="C20" s="57"/>
      <c r="D20" s="57"/>
      <c r="E20" s="57"/>
      <c r="F20" s="57"/>
      <c r="G20" s="122"/>
    </row>
    <row r="21" spans="1:7" ht="16" thickBot="1">
      <c r="A21" s="126"/>
      <c r="B21" s="127"/>
      <c r="C21" s="128"/>
      <c r="D21" s="62"/>
      <c r="E21" s="62"/>
      <c r="F21" s="63"/>
      <c r="G21" s="129"/>
    </row>
    <row r="22" spans="1:7" ht="30">
      <c r="A22" s="379" t="s">
        <v>53</v>
      </c>
      <c r="B22" s="380"/>
      <c r="C22" s="380"/>
      <c r="D22" s="380"/>
      <c r="E22" s="380"/>
      <c r="F22" s="380"/>
      <c r="G22" s="122"/>
    </row>
    <row r="23" spans="1:7">
      <c r="A23" s="121" t="s">
        <v>54</v>
      </c>
      <c r="B23" s="370"/>
      <c r="C23" s="370"/>
      <c r="D23" s="370"/>
      <c r="E23" s="370"/>
      <c r="F23" s="370"/>
      <c r="G23" s="122"/>
    </row>
    <row r="24" spans="1:7">
      <c r="A24" s="121" t="s">
        <v>55</v>
      </c>
      <c r="B24" s="371"/>
      <c r="C24" s="371"/>
      <c r="D24" s="371"/>
      <c r="E24" s="371"/>
      <c r="F24" s="371"/>
      <c r="G24" s="122"/>
    </row>
    <row r="25" spans="1:7" ht="31.5" customHeight="1">
      <c r="A25" s="121" t="s">
        <v>56</v>
      </c>
      <c r="B25" s="372"/>
      <c r="C25" s="373"/>
      <c r="D25" s="373"/>
      <c r="E25" s="373"/>
      <c r="F25" s="373"/>
      <c r="G25" s="122"/>
    </row>
    <row r="26" spans="1:7">
      <c r="A26" s="124"/>
      <c r="B26" s="373"/>
      <c r="C26" s="373"/>
      <c r="D26" s="373"/>
      <c r="E26" s="373"/>
      <c r="F26" s="373"/>
      <c r="G26" s="122"/>
    </row>
    <row r="27" spans="1:7">
      <c r="A27" s="123"/>
      <c r="B27" s="43"/>
      <c r="C27" s="43"/>
      <c r="D27" s="43"/>
      <c r="E27" s="43"/>
      <c r="F27" s="43"/>
      <c r="G27" s="122"/>
    </row>
    <row r="28" spans="1:7">
      <c r="A28" s="125" t="s">
        <v>57</v>
      </c>
      <c r="B28" s="61"/>
      <c r="C28" s="43"/>
      <c r="D28" s="43"/>
      <c r="E28" s="43"/>
      <c r="F28" s="43"/>
      <c r="G28" s="122"/>
    </row>
    <row r="29" spans="1:7">
      <c r="A29" s="121" t="s">
        <v>58</v>
      </c>
      <c r="B29" s="190"/>
      <c r="C29" s="190"/>
      <c r="D29" s="78"/>
      <c r="E29" s="78"/>
      <c r="F29" s="190"/>
      <c r="G29" s="122"/>
    </row>
    <row r="30" spans="1:7">
      <c r="A30" s="123"/>
      <c r="B30" s="190"/>
      <c r="C30" s="190"/>
      <c r="D30" s="78"/>
      <c r="E30" s="78"/>
      <c r="F30" s="190"/>
      <c r="G30" s="122"/>
    </row>
    <row r="31" spans="1:7">
      <c r="A31" s="123"/>
      <c r="B31" s="190"/>
      <c r="C31" s="190"/>
      <c r="D31" s="78"/>
      <c r="E31" s="78"/>
      <c r="F31" s="190"/>
      <c r="G31" s="122"/>
    </row>
    <row r="32" spans="1:7" ht="16" thickBot="1">
      <c r="A32" s="123"/>
      <c r="B32" s="57"/>
      <c r="C32" s="57"/>
      <c r="D32" s="57"/>
      <c r="E32" s="57"/>
      <c r="F32" s="57"/>
      <c r="G32" s="122"/>
    </row>
    <row r="33" spans="1:20" ht="16" thickBot="1">
      <c r="A33" s="64"/>
      <c r="B33" s="60"/>
      <c r="C33" s="65"/>
      <c r="D33" s="66"/>
      <c r="E33" s="65"/>
      <c r="F33" s="65"/>
      <c r="G33" s="65"/>
      <c r="I33" s="132"/>
    </row>
    <row r="34" spans="1:20" s="112" customFormat="1" ht="16" thickBot="1">
      <c r="A34" s="110"/>
      <c r="B34" s="68"/>
      <c r="C34" s="68"/>
      <c r="D34" s="68"/>
      <c r="E34" s="68"/>
      <c r="F34" s="68"/>
      <c r="G34" s="68"/>
      <c r="I34" s="132"/>
      <c r="J34" s="221"/>
      <c r="K34" s="221"/>
      <c r="L34" s="221"/>
      <c r="M34" s="221"/>
      <c r="N34" s="221"/>
      <c r="O34" s="221"/>
      <c r="P34" s="221"/>
      <c r="Q34" s="221"/>
      <c r="R34" s="221"/>
    </row>
    <row r="35" spans="1:20" s="112" customFormat="1" ht="16" thickBot="1">
      <c r="A35" s="110"/>
      <c r="B35" s="68"/>
      <c r="C35" s="68"/>
      <c r="D35" s="68"/>
      <c r="E35" s="68"/>
      <c r="F35" s="111"/>
      <c r="G35" s="68"/>
      <c r="I35" s="132"/>
      <c r="J35" s="221"/>
      <c r="K35" s="221"/>
      <c r="L35" s="221"/>
      <c r="M35" s="221"/>
      <c r="N35" s="221"/>
      <c r="O35" s="221"/>
      <c r="P35" s="221"/>
      <c r="Q35" s="221"/>
      <c r="R35" s="221"/>
    </row>
    <row r="36" spans="1:20" s="132" customFormat="1" ht="16" thickBot="1">
      <c r="A36" s="110"/>
      <c r="B36" s="68"/>
      <c r="C36" s="68"/>
      <c r="D36" s="68"/>
      <c r="E36" s="68"/>
      <c r="F36" s="68"/>
      <c r="G36" s="68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</row>
    <row r="37" spans="1:20" s="132" customFormat="1" ht="16" thickBot="1">
      <c r="A37" s="110"/>
      <c r="B37" s="68"/>
      <c r="C37" s="68"/>
      <c r="D37" s="68"/>
      <c r="E37" s="68"/>
      <c r="F37" s="111"/>
      <c r="G37" s="68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</row>
    <row r="38" spans="1:20" s="132" customFormat="1" ht="16" thickBot="1">
      <c r="A38" s="110"/>
      <c r="B38" s="68"/>
      <c r="C38" s="68"/>
      <c r="D38" s="68"/>
      <c r="E38" s="68"/>
      <c r="F38" s="68"/>
      <c r="G38" s="68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</row>
    <row r="39" spans="1:20" s="132" customFormat="1" ht="16" thickBot="1">
      <c r="A39" s="110"/>
      <c r="B39" s="68"/>
      <c r="C39" s="68"/>
      <c r="D39" s="68"/>
      <c r="E39" s="68"/>
      <c r="F39" s="111"/>
      <c r="G39" s="68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</row>
    <row r="40" spans="1:20" s="132" customFormat="1" ht="16" thickBot="1">
      <c r="A40" s="110"/>
      <c r="B40" s="68"/>
      <c r="C40" s="68"/>
      <c r="D40" s="68"/>
      <c r="E40" s="68"/>
      <c r="F40" s="68"/>
      <c r="G40" s="68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</row>
    <row r="41" spans="1:20" s="132" customFormat="1" ht="16" thickBot="1">
      <c r="A41" s="110"/>
      <c r="B41" s="68"/>
      <c r="C41" s="68"/>
      <c r="D41" s="68"/>
      <c r="E41" s="68"/>
      <c r="F41" s="111"/>
      <c r="G41" s="68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</row>
    <row r="42" spans="1:20" s="132" customFormat="1" ht="16" thickBot="1">
      <c r="A42" s="110"/>
      <c r="B42" s="68"/>
      <c r="C42" s="68"/>
      <c r="D42" s="68"/>
      <c r="E42" s="68"/>
      <c r="F42" s="68"/>
      <c r="G42" s="68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</row>
    <row r="43" spans="1:20" s="132" customFormat="1" ht="16" thickBot="1">
      <c r="A43" s="110"/>
      <c r="B43" s="68"/>
      <c r="C43" s="68"/>
      <c r="D43" s="68"/>
      <c r="E43" s="68"/>
      <c r="F43" s="111"/>
      <c r="G43" s="68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</row>
    <row r="44" spans="1:20" s="132" customFormat="1" ht="16" thickBot="1">
      <c r="A44" s="110"/>
      <c r="B44" s="68"/>
      <c r="C44" s="68"/>
      <c r="D44" s="68"/>
      <c r="E44" s="68"/>
      <c r="F44" s="68"/>
      <c r="G44" s="68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</row>
    <row r="45" spans="1:20" s="132" customFormat="1" ht="16" thickBot="1">
      <c r="A45" s="110"/>
      <c r="B45" s="68"/>
      <c r="C45" s="68"/>
      <c r="D45" s="68"/>
      <c r="E45" s="68"/>
      <c r="F45" s="111"/>
      <c r="G45" s="68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</row>
    <row r="46" spans="1:20" s="132" customFormat="1" ht="16" thickBot="1">
      <c r="A46" s="110"/>
      <c r="B46" s="68"/>
      <c r="C46" s="68"/>
      <c r="D46" s="68"/>
      <c r="E46" s="68"/>
      <c r="F46" s="68"/>
      <c r="G46" s="68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</row>
    <row r="47" spans="1:20" s="132" customFormat="1" ht="16" thickBot="1">
      <c r="A47" s="110"/>
      <c r="B47" s="68"/>
      <c r="C47" s="68"/>
      <c r="D47" s="68"/>
      <c r="E47" s="68"/>
      <c r="F47" s="111"/>
      <c r="G47" s="68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</row>
    <row r="48" spans="1:20" s="221" customFormat="1" ht="16" thickBot="1">
      <c r="A48" s="110"/>
      <c r="B48" s="68"/>
      <c r="C48" s="68"/>
      <c r="D48" s="68"/>
      <c r="E48" s="68"/>
      <c r="F48" s="111"/>
      <c r="G48" s="68"/>
    </row>
    <row r="49" spans="1:20" s="221" customFormat="1" ht="16" thickBot="1">
      <c r="A49" s="110"/>
      <c r="B49" s="68"/>
      <c r="C49" s="68"/>
      <c r="D49" s="68"/>
      <c r="E49" s="68"/>
      <c r="F49" s="111"/>
      <c r="G49" s="68"/>
    </row>
    <row r="50" spans="1:20" s="221" customFormat="1" ht="16" thickBot="1">
      <c r="A50" s="110"/>
      <c r="B50" s="68"/>
      <c r="C50" s="68"/>
      <c r="D50" s="68"/>
      <c r="E50" s="68"/>
      <c r="F50" s="111"/>
      <c r="G50" s="68"/>
    </row>
    <row r="51" spans="1:20" s="221" customFormat="1" ht="16" thickBot="1">
      <c r="A51" s="110"/>
      <c r="B51" s="68"/>
      <c r="C51" s="68"/>
      <c r="D51" s="68"/>
      <c r="E51" s="68"/>
      <c r="F51" s="111"/>
      <c r="G51" s="68"/>
    </row>
    <row r="52" spans="1:20" s="221" customFormat="1" ht="16" thickBot="1">
      <c r="A52" s="110"/>
      <c r="B52" s="68"/>
      <c r="C52" s="68"/>
      <c r="D52" s="68"/>
      <c r="E52" s="68"/>
      <c r="F52" s="111"/>
      <c r="G52" s="68"/>
    </row>
    <row r="53" spans="1:20" s="221" customFormat="1" ht="16" thickBot="1">
      <c r="A53" s="110"/>
      <c r="B53" s="68"/>
      <c r="C53" s="68"/>
      <c r="D53" s="68"/>
      <c r="E53" s="68"/>
      <c r="F53" s="111"/>
      <c r="G53" s="68"/>
    </row>
    <row r="54" spans="1:20" s="221" customFormat="1" ht="16" thickBot="1">
      <c r="A54" s="110"/>
      <c r="B54" s="68"/>
      <c r="C54" s="68"/>
      <c r="D54" s="68"/>
      <c r="E54" s="68"/>
      <c r="F54" s="111"/>
      <c r="G54" s="68"/>
    </row>
    <row r="55" spans="1:20" s="221" customFormat="1" ht="16" thickBot="1">
      <c r="A55" s="110"/>
      <c r="B55" s="68"/>
      <c r="C55" s="68"/>
      <c r="D55" s="68"/>
      <c r="E55" s="68"/>
      <c r="F55" s="111"/>
      <c r="G55" s="68"/>
    </row>
    <row r="56" spans="1:20" s="221" customFormat="1" ht="16" thickBot="1">
      <c r="A56" s="110"/>
      <c r="B56" s="68"/>
      <c r="C56" s="68"/>
      <c r="D56" s="68"/>
      <c r="E56" s="68"/>
      <c r="F56" s="111"/>
      <c r="G56" s="68"/>
    </row>
    <row r="57" spans="1:20" s="221" customFormat="1" ht="16" thickBot="1">
      <c r="A57" s="110"/>
      <c r="B57" s="68"/>
      <c r="C57" s="68"/>
      <c r="D57" s="68"/>
      <c r="E57" s="68"/>
      <c r="F57" s="111"/>
      <c r="G57" s="68"/>
    </row>
    <row r="58" spans="1:20" s="221" customFormat="1" ht="16" thickBot="1">
      <c r="A58" s="110"/>
      <c r="B58" s="68"/>
      <c r="C58" s="68"/>
      <c r="D58" s="68"/>
      <c r="E58" s="68"/>
      <c r="F58" s="111"/>
      <c r="G58" s="68"/>
    </row>
    <row r="59" spans="1:20" s="221" customFormat="1" ht="16" thickBot="1">
      <c r="A59" s="110"/>
      <c r="B59" s="68"/>
      <c r="C59" s="68"/>
      <c r="D59" s="68"/>
      <c r="E59" s="68"/>
      <c r="F59" s="111"/>
      <c r="G59" s="68"/>
    </row>
    <row r="60" spans="1:20" s="221" customFormat="1" ht="16" thickBot="1">
      <c r="A60" s="110"/>
      <c r="B60" s="68"/>
      <c r="C60" s="68"/>
      <c r="D60" s="68"/>
      <c r="E60" s="68"/>
      <c r="F60" s="111"/>
      <c r="G60" s="68"/>
    </row>
    <row r="61" spans="1:20" s="221" customFormat="1" ht="16" thickBot="1">
      <c r="A61" s="110"/>
      <c r="B61" s="68"/>
      <c r="C61" s="68"/>
      <c r="D61" s="68"/>
      <c r="E61" s="68"/>
      <c r="F61" s="111"/>
      <c r="G61" s="68"/>
    </row>
    <row r="62" spans="1:20" s="221" customFormat="1" ht="16" thickBot="1">
      <c r="A62" s="110"/>
      <c r="B62" s="68"/>
      <c r="C62" s="68"/>
      <c r="D62" s="68"/>
      <c r="E62" s="68"/>
      <c r="F62" s="111"/>
      <c r="G62" s="68"/>
    </row>
    <row r="63" spans="1:20" s="132" customFormat="1" ht="16" thickBot="1">
      <c r="A63" s="110"/>
      <c r="B63" s="68"/>
      <c r="C63" s="68"/>
      <c r="D63" s="68"/>
      <c r="E63" s="68"/>
      <c r="F63" s="111"/>
      <c r="G63" s="68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</row>
    <row r="64" spans="1:20" s="132" customFormat="1" ht="16" thickBot="1">
      <c r="A64" s="67"/>
      <c r="B64" s="68"/>
      <c r="C64" s="68"/>
      <c r="D64" s="68"/>
      <c r="E64" s="68"/>
      <c r="F64" s="111"/>
      <c r="G64" s="68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</row>
    <row r="65" spans="1:20" ht="16" thickBot="1">
      <c r="A65" s="367" t="s">
        <v>60</v>
      </c>
      <c r="B65" s="368"/>
      <c r="C65" s="368"/>
      <c r="D65" s="368"/>
      <c r="E65" s="368"/>
      <c r="F65" s="369"/>
      <c r="G65" s="67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</row>
    <row r="66" spans="1:20"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</row>
    <row r="67" spans="1:20"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</row>
    <row r="68" spans="1:20"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</row>
    <row r="69" spans="1:20"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</row>
    <row r="70" spans="1:20"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</row>
    <row r="71" spans="1:20"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</row>
    <row r="72" spans="1:20"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</row>
    <row r="73" spans="1:20"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</row>
    <row r="74" spans="1:20"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</row>
    <row r="75" spans="1:20"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</row>
    <row r="76" spans="1:20"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</row>
    <row r="77" spans="1:20"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</row>
    <row r="78" spans="1:20"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</row>
    <row r="79" spans="1:20"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</row>
    <row r="80" spans="1:20">
      <c r="J80" s="221"/>
      <c r="K80" s="221"/>
      <c r="L80" s="221"/>
      <c r="M80" s="221"/>
      <c r="N80" s="221"/>
      <c r="O80" s="221"/>
      <c r="P80" s="221"/>
      <c r="Q80" s="221"/>
      <c r="R80" s="221"/>
      <c r="S80" s="221"/>
      <c r="T80" s="221"/>
    </row>
    <row r="81" spans="10:20"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</row>
    <row r="82" spans="10:20"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</row>
    <row r="83" spans="10:20">
      <c r="J83" s="221"/>
      <c r="K83" s="221"/>
      <c r="L83" s="221"/>
      <c r="M83" s="221"/>
      <c r="N83" s="221"/>
      <c r="O83" s="221"/>
      <c r="P83" s="221"/>
      <c r="Q83" s="221"/>
      <c r="R83" s="221"/>
      <c r="S83" s="221"/>
      <c r="T83" s="221"/>
    </row>
    <row r="84" spans="10:20"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</row>
    <row r="85" spans="10:20">
      <c r="J85" s="221"/>
      <c r="K85" s="221"/>
      <c r="L85" s="221"/>
      <c r="M85" s="221"/>
      <c r="N85" s="221"/>
      <c r="O85" s="221"/>
      <c r="P85" s="221"/>
      <c r="Q85" s="221"/>
      <c r="R85" s="221"/>
      <c r="S85" s="221"/>
      <c r="T85" s="221"/>
    </row>
    <row r="86" spans="10:20"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</row>
    <row r="87" spans="10:20"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</row>
    <row r="88" spans="10:20"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</row>
    <row r="89" spans="10:20">
      <c r="J89" s="221"/>
      <c r="K89" s="221"/>
      <c r="L89" s="221"/>
      <c r="M89" s="221"/>
      <c r="N89" s="221"/>
      <c r="O89" s="221"/>
      <c r="P89" s="221"/>
      <c r="Q89" s="221"/>
      <c r="R89" s="221"/>
      <c r="S89" s="221"/>
      <c r="T89" s="221"/>
    </row>
    <row r="90" spans="10:20"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</row>
    <row r="91" spans="10:20">
      <c r="J91" s="221"/>
      <c r="K91" s="221"/>
      <c r="L91" s="221"/>
      <c r="M91" s="221"/>
      <c r="N91" s="221"/>
      <c r="O91" s="221"/>
      <c r="P91" s="221"/>
      <c r="Q91" s="221"/>
      <c r="R91" s="221"/>
      <c r="S91" s="221"/>
      <c r="T91" s="221"/>
    </row>
    <row r="92" spans="10:20">
      <c r="J92" s="221"/>
      <c r="K92" s="221"/>
      <c r="L92" s="221"/>
      <c r="M92" s="221"/>
      <c r="N92" s="221"/>
      <c r="O92" s="221"/>
      <c r="P92" s="221"/>
      <c r="Q92" s="221"/>
      <c r="R92" s="221"/>
      <c r="S92" s="221"/>
      <c r="T92" s="221"/>
    </row>
    <row r="93" spans="10:20">
      <c r="J93" s="221"/>
      <c r="K93" s="221"/>
      <c r="L93" s="221"/>
      <c r="M93" s="221"/>
      <c r="N93" s="221"/>
      <c r="O93" s="221"/>
      <c r="P93" s="221"/>
      <c r="Q93" s="221"/>
      <c r="R93" s="221"/>
      <c r="S93" s="221"/>
      <c r="T93" s="221"/>
    </row>
    <row r="94" spans="10:20"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</row>
    <row r="95" spans="10:20">
      <c r="J95" s="221"/>
      <c r="K95" s="221"/>
      <c r="L95" s="221"/>
      <c r="M95" s="221"/>
      <c r="N95" s="221"/>
      <c r="O95" s="221"/>
      <c r="P95" s="221"/>
      <c r="Q95" s="221"/>
      <c r="R95" s="221"/>
      <c r="S95" s="221"/>
      <c r="T95" s="221"/>
    </row>
    <row r="96" spans="10:20">
      <c r="J96" s="221"/>
      <c r="K96" s="221"/>
      <c r="L96" s="221"/>
      <c r="M96" s="221"/>
      <c r="N96" s="221"/>
      <c r="O96" s="221"/>
      <c r="P96" s="221"/>
      <c r="Q96" s="221"/>
      <c r="R96" s="221"/>
      <c r="S96" s="221"/>
      <c r="T96" s="221"/>
    </row>
    <row r="97" spans="10:20"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</row>
    <row r="98" spans="10:20"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</row>
    <row r="99" spans="10:20">
      <c r="J99" s="221"/>
      <c r="K99" s="221"/>
      <c r="L99" s="221"/>
      <c r="M99" s="221"/>
      <c r="N99" s="221"/>
      <c r="O99" s="221"/>
      <c r="P99" s="221"/>
      <c r="Q99" s="221"/>
      <c r="R99" s="221"/>
      <c r="S99" s="221"/>
      <c r="T99" s="221"/>
    </row>
    <row r="100" spans="10:20"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</row>
    <row r="101" spans="10:20">
      <c r="J101" s="221"/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</row>
    <row r="102" spans="10:20">
      <c r="J102" s="221"/>
      <c r="K102" s="221"/>
      <c r="L102" s="221"/>
      <c r="M102" s="221"/>
      <c r="N102" s="221"/>
      <c r="O102" s="221"/>
      <c r="P102" s="221"/>
      <c r="Q102" s="221"/>
      <c r="R102" s="221"/>
      <c r="S102" s="221"/>
      <c r="T102" s="221"/>
    </row>
    <row r="103" spans="10:20"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</row>
    <row r="104" spans="10:20">
      <c r="J104" s="221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</row>
    <row r="105" spans="10:20">
      <c r="J105" s="221"/>
      <c r="K105" s="221"/>
      <c r="L105" s="221"/>
      <c r="M105" s="221"/>
      <c r="N105" s="221"/>
      <c r="O105" s="221"/>
      <c r="P105" s="221"/>
      <c r="Q105" s="221"/>
      <c r="R105" s="221"/>
      <c r="S105" s="221"/>
      <c r="T105" s="221"/>
    </row>
    <row r="106" spans="10:20">
      <c r="J106" s="221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</row>
    <row r="107" spans="10:20">
      <c r="J107" s="221"/>
      <c r="K107" s="221"/>
      <c r="L107" s="221"/>
      <c r="M107" s="221"/>
      <c r="N107" s="221"/>
      <c r="O107" s="221"/>
      <c r="P107" s="221"/>
      <c r="Q107" s="221"/>
      <c r="R107" s="221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174"/>
  <sheetViews>
    <sheetView topLeftCell="A32" zoomScale="135" zoomScaleNormal="80" workbookViewId="0">
      <selection activeCell="B59" sqref="B59"/>
    </sheetView>
  </sheetViews>
  <sheetFormatPr baseColWidth="10" defaultColWidth="9" defaultRowHeight="15"/>
  <cols>
    <col min="1" max="1" width="18.33203125" style="37" bestFit="1" customWidth="1"/>
    <col min="2" max="2" width="18.5" style="37" bestFit="1" customWidth="1"/>
    <col min="3" max="3" width="14.5" style="37" customWidth="1"/>
    <col min="4" max="4" width="13" style="37" customWidth="1"/>
    <col min="5" max="5" width="14.6640625" style="37" customWidth="1"/>
    <col min="6" max="6" width="16.33203125" style="37" customWidth="1"/>
    <col min="7" max="7" width="13.5" style="37" customWidth="1"/>
    <col min="8" max="8" width="12.6640625" style="37" bestFit="1" customWidth="1"/>
    <col min="9" max="9" width="21.1640625" style="37" customWidth="1"/>
    <col min="10" max="10" width="17.6640625" style="37" customWidth="1"/>
    <col min="11" max="11" width="35.1640625" style="37" customWidth="1"/>
    <col min="12" max="12" width="18.1640625" style="37" customWidth="1"/>
    <col min="13" max="16384" width="9" style="37"/>
  </cols>
  <sheetData>
    <row r="1" spans="1:13" ht="16.5" customHeight="1"/>
    <row r="2" spans="1:13" ht="16.5" customHeight="1"/>
    <row r="3" spans="1:13" ht="16.5" customHeight="1">
      <c r="A3" s="185"/>
      <c r="B3" s="177" t="s">
        <v>115</v>
      </c>
      <c r="C3" s="357" t="s">
        <v>322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ht="16.5" customHeight="1">
      <c r="B4" s="177" t="s">
        <v>141</v>
      </c>
      <c r="C4" s="178" t="s">
        <v>152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1:13" ht="16.5" customHeight="1">
      <c r="B5" s="176" t="s">
        <v>114</v>
      </c>
      <c r="C5" s="179"/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1:13" ht="16.5" customHeight="1">
      <c r="B6" s="176" t="s">
        <v>113</v>
      </c>
      <c r="C6" s="175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1:13" ht="16.5" customHeight="1" thickBot="1">
      <c r="B7" s="149"/>
      <c r="C7" s="142"/>
      <c r="D7" s="132"/>
      <c r="E7" s="132"/>
      <c r="F7" s="132"/>
      <c r="G7" s="132"/>
      <c r="H7" s="132"/>
      <c r="I7" s="132"/>
      <c r="J7" s="132"/>
      <c r="K7" s="132"/>
      <c r="L7" s="132"/>
      <c r="M7" s="132"/>
    </row>
    <row r="8" spans="1:13" ht="16.5" customHeight="1">
      <c r="B8" s="174" t="s">
        <v>113</v>
      </c>
      <c r="C8" s="173" t="s">
        <v>112</v>
      </c>
      <c r="D8" s="173" t="s">
        <v>111</v>
      </c>
      <c r="E8" s="133"/>
      <c r="F8" s="133"/>
      <c r="G8" s="133"/>
      <c r="H8" s="133"/>
      <c r="I8" s="133"/>
      <c r="J8" s="120"/>
      <c r="K8" s="132"/>
      <c r="L8" s="132"/>
      <c r="M8" s="132"/>
    </row>
    <row r="9" spans="1:13" ht="16.5" customHeight="1">
      <c r="B9" s="172"/>
      <c r="C9" s="171"/>
      <c r="D9" s="5"/>
      <c r="E9" s="6"/>
      <c r="F9" s="6"/>
      <c r="G9" s="6"/>
      <c r="H9" s="6"/>
      <c r="I9" s="6"/>
      <c r="J9" s="122"/>
      <c r="K9" s="132"/>
      <c r="L9" s="132"/>
      <c r="M9" s="132"/>
    </row>
    <row r="10" spans="1:13" ht="16.5" customHeight="1">
      <c r="B10" s="172"/>
      <c r="C10" s="171"/>
      <c r="D10" s="6"/>
      <c r="E10" s="6"/>
      <c r="F10" s="6"/>
      <c r="G10" s="6"/>
      <c r="H10" s="6"/>
      <c r="I10" s="6"/>
      <c r="J10" s="122"/>
      <c r="K10" s="132"/>
      <c r="L10" s="132"/>
      <c r="M10" s="132"/>
    </row>
    <row r="11" spans="1:13" ht="16.5" customHeight="1">
      <c r="B11" s="172"/>
      <c r="C11" s="171"/>
      <c r="D11" s="6"/>
      <c r="E11" s="6"/>
      <c r="F11" s="6"/>
      <c r="G11" s="6"/>
      <c r="H11" s="6"/>
      <c r="I11" s="6"/>
      <c r="J11" s="122"/>
      <c r="K11" s="132"/>
      <c r="L11" s="132"/>
      <c r="M11" s="132"/>
    </row>
    <row r="12" spans="1:13" ht="16.5" customHeight="1">
      <c r="B12" s="172"/>
      <c r="C12" s="171"/>
      <c r="D12" s="6"/>
      <c r="E12" s="6"/>
      <c r="F12" s="6"/>
      <c r="G12" s="6"/>
      <c r="H12" s="6"/>
      <c r="I12" s="6"/>
      <c r="J12" s="122"/>
      <c r="K12" s="132"/>
      <c r="L12" s="132"/>
      <c r="M12" s="132"/>
    </row>
    <row r="13" spans="1:13" ht="16.5" customHeight="1">
      <c r="B13" s="172"/>
      <c r="C13" s="171"/>
      <c r="D13" s="6"/>
      <c r="E13" s="6"/>
      <c r="F13" s="43"/>
      <c r="G13" s="6"/>
      <c r="H13" s="6"/>
      <c r="I13" s="6"/>
      <c r="J13" s="122"/>
      <c r="K13" s="132"/>
      <c r="L13" s="132"/>
      <c r="M13" s="132"/>
    </row>
    <row r="14" spans="1:13" ht="16.5" customHeight="1" thickBot="1">
      <c r="B14" s="170"/>
      <c r="C14" s="169"/>
      <c r="D14" s="168"/>
      <c r="E14" s="167"/>
      <c r="F14" s="166"/>
      <c r="G14" s="168"/>
      <c r="H14" s="167"/>
      <c r="I14" s="166"/>
      <c r="J14" s="165"/>
      <c r="K14" s="132"/>
      <c r="L14" s="132"/>
      <c r="M14" s="132"/>
    </row>
    <row r="15" spans="1:13" ht="16.5" customHeight="1" thickBot="1">
      <c r="B15" s="149"/>
      <c r="C15" s="142"/>
      <c r="D15" s="132"/>
      <c r="E15" s="132"/>
      <c r="F15" s="132"/>
      <c r="G15" s="132"/>
      <c r="H15" s="132"/>
      <c r="I15" s="132"/>
      <c r="J15" s="132"/>
      <c r="K15" s="132"/>
      <c r="L15" s="132"/>
      <c r="M15" s="132"/>
    </row>
    <row r="16" spans="1:13" ht="16.5" customHeight="1">
      <c r="B16" s="164" t="s">
        <v>110</v>
      </c>
      <c r="C16" s="163" t="s">
        <v>109</v>
      </c>
      <c r="D16" s="163" t="s">
        <v>108</v>
      </c>
      <c r="E16" s="163" t="s">
        <v>107</v>
      </c>
      <c r="F16" s="163" t="s">
        <v>106</v>
      </c>
      <c r="G16" s="163" t="s">
        <v>105</v>
      </c>
      <c r="H16" s="162" t="s">
        <v>88</v>
      </c>
      <c r="I16" s="162" t="s">
        <v>104</v>
      </c>
      <c r="J16" s="162" t="s">
        <v>103</v>
      </c>
      <c r="K16" s="162" t="s">
        <v>140</v>
      </c>
      <c r="L16" s="161" t="s">
        <v>102</v>
      </c>
      <c r="M16" s="132"/>
    </row>
    <row r="17" spans="1:13" ht="16.5" customHeight="1">
      <c r="B17" s="160">
        <v>1</v>
      </c>
      <c r="C17" s="159" t="s">
        <v>323</v>
      </c>
      <c r="D17" s="270">
        <f>PayCombo!L45</f>
        <v>2.3224906764403292</v>
      </c>
      <c r="E17" s="270">
        <f>1-D17</f>
        <v>-1.3224906764403292</v>
      </c>
      <c r="F17" s="270">
        <f>PayCombo!L43</f>
        <v>2.3224906764403292</v>
      </c>
      <c r="G17" s="270">
        <f>PayCombo!L44</f>
        <v>0</v>
      </c>
      <c r="H17" s="270">
        <f>SUM(PayCombo!L8:L40)</f>
        <v>4.073431069958848E-2</v>
      </c>
      <c r="I17" s="270">
        <f>SUM(PayCombo!L40:L40)</f>
        <v>0</v>
      </c>
      <c r="J17" s="158" t="e">
        <f>VI!B7</f>
        <v>#REF!</v>
      </c>
      <c r="K17" s="158" t="e">
        <f>VI!B9</f>
        <v>#REF!</v>
      </c>
      <c r="L17" s="157"/>
      <c r="M17" s="132"/>
    </row>
    <row r="18" spans="1:13" ht="16.5" customHeight="1">
      <c r="B18" s="156"/>
      <c r="C18" s="3"/>
      <c r="D18" s="3"/>
      <c r="E18" s="196"/>
      <c r="F18" s="3"/>
      <c r="G18" s="3"/>
      <c r="H18" s="3"/>
      <c r="I18" s="3"/>
      <c r="J18" s="3"/>
      <c r="K18" s="3"/>
      <c r="L18" s="135"/>
      <c r="M18" s="132"/>
    </row>
    <row r="19" spans="1:13" ht="16.5" customHeight="1" thickBot="1">
      <c r="B19" s="155"/>
      <c r="C19" s="154"/>
      <c r="D19" s="154"/>
      <c r="E19" s="154"/>
      <c r="F19" s="154"/>
      <c r="G19" s="154"/>
      <c r="H19" s="154"/>
      <c r="I19" s="154"/>
      <c r="J19" s="154"/>
      <c r="K19" s="154"/>
      <c r="L19" s="153"/>
      <c r="M19" s="132"/>
    </row>
    <row r="20" spans="1:13" ht="16.5" customHeight="1" thickBot="1">
      <c r="B20" s="149"/>
      <c r="C20" s="142"/>
      <c r="D20" s="132"/>
      <c r="E20" s="132"/>
      <c r="F20" s="132"/>
      <c r="G20" s="132"/>
      <c r="H20" s="132"/>
      <c r="I20" s="132"/>
      <c r="J20" s="132"/>
      <c r="K20" s="132"/>
      <c r="L20" s="132"/>
      <c r="M20" s="132"/>
    </row>
    <row r="21" spans="1:13" ht="16.5" customHeight="1">
      <c r="B21" s="152" t="s">
        <v>101</v>
      </c>
      <c r="C21" s="151" t="s">
        <v>176</v>
      </c>
      <c r="D21" s="132"/>
      <c r="E21" s="132"/>
      <c r="F21" s="21"/>
      <c r="G21" s="132"/>
      <c r="H21" s="132"/>
      <c r="I21" s="132"/>
      <c r="J21" s="132"/>
      <c r="K21" s="132"/>
      <c r="L21" s="132"/>
      <c r="M21" s="132"/>
    </row>
    <row r="22" spans="1:13" ht="16.5" customHeight="1" thickBot="1">
      <c r="B22" s="150" t="s">
        <v>100</v>
      </c>
      <c r="C22" s="143" t="e">
        <f>IF((1/SUM(PayCombo!L40:L40))&gt;=150,"infrequency",(IF((1/SUM(PayCombo!L40:L40))&gt;=100,"Average","Frequency")))</f>
        <v>#DIV/0!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1:13" ht="16.5" customHeight="1">
      <c r="B23" s="149"/>
      <c r="C23" s="14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1:13" ht="16.5" customHeight="1" thickBot="1">
      <c r="B24" s="149"/>
      <c r="C24" s="14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1:13" ht="16.5" customHeight="1">
      <c r="B25" s="148" t="s">
        <v>97</v>
      </c>
      <c r="C25" s="147">
        <v>1</v>
      </c>
      <c r="D25" s="147">
        <v>2</v>
      </c>
      <c r="E25" s="147">
        <v>3</v>
      </c>
      <c r="F25" s="146">
        <v>4</v>
      </c>
      <c r="G25" s="145">
        <v>5</v>
      </c>
      <c r="H25" s="132"/>
      <c r="I25" s="132"/>
      <c r="J25" s="132"/>
      <c r="K25" s="132"/>
      <c r="L25" s="132"/>
      <c r="M25" s="132"/>
    </row>
    <row r="26" spans="1:13" ht="17" thickBot="1">
      <c r="A26" s="37" t="s">
        <v>251</v>
      </c>
      <c r="B26" s="144" t="s">
        <v>147</v>
      </c>
      <c r="C26" s="77">
        <v>3</v>
      </c>
      <c r="D26" s="77">
        <v>3</v>
      </c>
      <c r="E26" s="77">
        <v>3</v>
      </c>
      <c r="F26" s="77">
        <v>3</v>
      </c>
      <c r="G26" s="77">
        <v>3</v>
      </c>
      <c r="H26" s="142"/>
      <c r="I26" s="132"/>
      <c r="J26" s="132"/>
      <c r="K26" s="132"/>
      <c r="L26" s="132"/>
      <c r="M26" s="132"/>
    </row>
    <row r="27" spans="1:13" ht="16.5" customHeight="1"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</row>
    <row r="28" spans="1:13" ht="16.5" customHeight="1">
      <c r="B28" s="132" t="s">
        <v>99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</row>
    <row r="29" spans="1:13" ht="16.5" customHeight="1">
      <c r="B29" s="360" t="s">
        <v>316</v>
      </c>
      <c r="C29" s="361"/>
      <c r="D29" s="361"/>
      <c r="E29" s="361"/>
      <c r="F29" s="361"/>
      <c r="G29" s="361"/>
      <c r="H29" s="132"/>
      <c r="I29" s="132"/>
      <c r="J29" s="132"/>
      <c r="K29" s="132"/>
      <c r="L29" s="132"/>
      <c r="M29" s="132"/>
    </row>
    <row r="30" spans="1:13" ht="16.5" customHeight="1">
      <c r="B30" s="361"/>
      <c r="C30" s="361"/>
      <c r="D30" s="361"/>
      <c r="E30" s="361"/>
      <c r="F30" s="361"/>
      <c r="G30" s="361"/>
      <c r="H30" s="132"/>
      <c r="I30" s="132"/>
      <c r="J30" s="132"/>
      <c r="K30" s="132"/>
      <c r="L30" s="132"/>
      <c r="M30" s="132"/>
    </row>
    <row r="31" spans="1:13" ht="16.5" customHeight="1">
      <c r="B31" s="361"/>
      <c r="C31" s="361"/>
      <c r="D31" s="361"/>
      <c r="E31" s="361"/>
      <c r="F31" s="361"/>
      <c r="G31" s="361"/>
      <c r="H31" s="132"/>
      <c r="I31" s="132"/>
      <c r="J31" s="132"/>
      <c r="K31" s="132"/>
      <c r="L31" s="132"/>
      <c r="M31" s="132"/>
    </row>
    <row r="32" spans="1:13" ht="16.5" customHeight="1">
      <c r="B32" s="361"/>
      <c r="C32" s="361"/>
      <c r="D32" s="361"/>
      <c r="E32" s="361"/>
      <c r="F32" s="361"/>
      <c r="G32" s="361"/>
      <c r="H32" s="132"/>
      <c r="I32" s="132"/>
      <c r="J32" s="132"/>
      <c r="K32" s="132"/>
      <c r="L32" s="132"/>
      <c r="M32" s="132"/>
    </row>
    <row r="33" spans="2:14" ht="16.5" customHeight="1">
      <c r="B33" s="361"/>
      <c r="C33" s="361"/>
      <c r="D33" s="361"/>
      <c r="E33" s="361"/>
      <c r="F33" s="361"/>
      <c r="G33" s="361"/>
      <c r="H33" s="132"/>
      <c r="I33" s="132"/>
      <c r="J33" s="132"/>
      <c r="K33" s="132"/>
      <c r="L33" s="132"/>
      <c r="M33" s="132"/>
    </row>
    <row r="34" spans="2:14" ht="16.5" customHeight="1">
      <c r="B34" s="361"/>
      <c r="C34" s="361"/>
      <c r="D34" s="361"/>
      <c r="E34" s="361"/>
      <c r="F34" s="361"/>
      <c r="G34" s="361"/>
      <c r="H34" s="132"/>
      <c r="I34" s="132"/>
      <c r="J34" s="132"/>
      <c r="K34" s="221"/>
      <c r="L34" s="221"/>
      <c r="M34" s="221"/>
      <c r="N34" s="221"/>
    </row>
    <row r="35" spans="2:14" ht="16.5" customHeight="1">
      <c r="B35" s="361"/>
      <c r="C35" s="361"/>
      <c r="D35" s="361"/>
      <c r="E35" s="361"/>
      <c r="F35" s="361"/>
      <c r="G35" s="361"/>
      <c r="H35" s="132"/>
      <c r="I35" s="132"/>
      <c r="J35" s="132"/>
      <c r="K35" s="221"/>
      <c r="L35" s="221"/>
      <c r="M35" s="221"/>
      <c r="N35" s="221"/>
    </row>
    <row r="36" spans="2:14" ht="16.5" customHeight="1">
      <c r="B36" s="361"/>
      <c r="C36" s="361"/>
      <c r="D36" s="361"/>
      <c r="E36" s="361"/>
      <c r="F36" s="361"/>
      <c r="G36" s="361"/>
      <c r="H36" s="132"/>
      <c r="I36" s="132"/>
      <c r="J36" s="132"/>
      <c r="K36" s="132"/>
      <c r="L36" s="132"/>
      <c r="M36" s="132"/>
    </row>
    <row r="37" spans="2:14" ht="16.5" customHeight="1">
      <c r="B37" s="361"/>
      <c r="C37" s="361"/>
      <c r="D37" s="361"/>
      <c r="E37" s="361"/>
      <c r="F37" s="361"/>
      <c r="G37" s="361"/>
      <c r="H37" s="132"/>
      <c r="I37" s="132"/>
      <c r="J37" s="132"/>
      <c r="K37" s="132"/>
      <c r="L37" s="132"/>
      <c r="M37" s="132"/>
    </row>
    <row r="38" spans="2:14" ht="16.5" customHeight="1">
      <c r="B38" s="361"/>
      <c r="C38" s="361"/>
      <c r="D38" s="361"/>
      <c r="E38" s="361"/>
      <c r="F38" s="361"/>
      <c r="G38" s="361"/>
      <c r="H38" s="132"/>
      <c r="I38" s="132"/>
      <c r="J38" s="132"/>
      <c r="K38" s="132"/>
      <c r="L38" s="132"/>
      <c r="M38" s="132"/>
    </row>
    <row r="39" spans="2:14" ht="16.5" customHeight="1">
      <c r="B39" s="361"/>
      <c r="C39" s="361"/>
      <c r="D39" s="361"/>
      <c r="E39" s="361"/>
      <c r="F39" s="361"/>
      <c r="G39" s="361"/>
      <c r="H39" s="132"/>
      <c r="I39" s="132"/>
      <c r="J39" s="132"/>
      <c r="K39" s="132"/>
      <c r="L39" s="132"/>
      <c r="M39" s="132"/>
    </row>
    <row r="40" spans="2:14" ht="16.5" customHeight="1">
      <c r="B40" s="361"/>
      <c r="C40" s="361"/>
      <c r="D40" s="361"/>
      <c r="E40" s="361"/>
      <c r="F40" s="361"/>
      <c r="G40" s="361"/>
      <c r="H40" s="132"/>
      <c r="I40" s="132"/>
      <c r="J40" s="132"/>
      <c r="K40" s="132"/>
      <c r="L40" s="132"/>
      <c r="M40" s="132"/>
    </row>
    <row r="41" spans="2:14" ht="16.5" customHeight="1">
      <c r="B41" s="361"/>
      <c r="C41" s="361"/>
      <c r="D41" s="361"/>
      <c r="E41" s="361"/>
      <c r="F41" s="361"/>
      <c r="G41" s="361"/>
      <c r="H41" s="132"/>
      <c r="I41" s="132"/>
      <c r="J41" s="132"/>
      <c r="K41" s="132"/>
      <c r="L41" s="132"/>
      <c r="M41" s="132"/>
    </row>
    <row r="42" spans="2:14" ht="16.5" customHeight="1">
      <c r="B42" s="361"/>
      <c r="C42" s="361"/>
      <c r="D42" s="361"/>
      <c r="E42" s="361"/>
      <c r="F42" s="361"/>
      <c r="G42" s="361"/>
      <c r="H42" s="132"/>
      <c r="I42" s="132"/>
      <c r="J42" s="132"/>
      <c r="K42" s="132"/>
      <c r="L42" s="132"/>
      <c r="M42" s="132"/>
    </row>
    <row r="43" spans="2:14" ht="16.5" customHeight="1">
      <c r="B43" s="361"/>
      <c r="C43" s="361"/>
      <c r="D43" s="361"/>
      <c r="E43" s="361"/>
      <c r="F43" s="361"/>
      <c r="G43" s="361"/>
      <c r="H43" s="132"/>
      <c r="I43" s="132"/>
      <c r="J43" s="132"/>
      <c r="K43" s="132"/>
      <c r="L43" s="132"/>
      <c r="M43" s="132"/>
    </row>
    <row r="44" spans="2:14" ht="16.5" customHeight="1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</row>
    <row r="45" spans="2:14" ht="16.5" customHeight="1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</row>
    <row r="46" spans="2:14" ht="16.5" customHeight="1">
      <c r="G46" s="1"/>
      <c r="H46" s="132"/>
      <c r="I46" s="132"/>
      <c r="J46" s="132"/>
      <c r="K46" s="132"/>
      <c r="L46" s="132"/>
      <c r="M46" s="132"/>
    </row>
    <row r="47" spans="2:14" ht="16.5" customHeight="1">
      <c r="B47" s="141" t="s">
        <v>98</v>
      </c>
      <c r="C47" s="1"/>
      <c r="D47" s="1"/>
      <c r="E47" s="1"/>
      <c r="F47" s="1"/>
      <c r="G47" s="132"/>
      <c r="H47" s="132"/>
      <c r="I47" s="355" t="s">
        <v>313</v>
      </c>
      <c r="J47" s="355" t="s">
        <v>314</v>
      </c>
      <c r="K47" s="355" t="s">
        <v>315</v>
      </c>
    </row>
    <row r="48" spans="2:14" ht="16.5" customHeight="1">
      <c r="B48" s="141" t="s">
        <v>97</v>
      </c>
      <c r="C48" s="141">
        <v>1</v>
      </c>
      <c r="D48" s="141">
        <v>2</v>
      </c>
      <c r="E48" s="141">
        <v>3</v>
      </c>
      <c r="F48" s="141">
        <v>4</v>
      </c>
      <c r="G48" s="329">
        <v>5</v>
      </c>
      <c r="H48" s="132"/>
      <c r="I48" s="356"/>
      <c r="J48" s="356"/>
      <c r="K48" s="356"/>
    </row>
    <row r="49" spans="1:11" ht="16.5" customHeight="1">
      <c r="A49" s="185"/>
      <c r="B49" s="141" t="s">
        <v>148</v>
      </c>
      <c r="C49" s="332">
        <v>0</v>
      </c>
      <c r="D49" s="332">
        <v>0</v>
      </c>
      <c r="E49" s="199">
        <v>100</v>
      </c>
      <c r="F49" s="199">
        <v>200</v>
      </c>
      <c r="G49" s="199">
        <v>1000</v>
      </c>
      <c r="H49" s="132"/>
      <c r="I49" s="355" t="s">
        <v>59</v>
      </c>
      <c r="J49" s="355">
        <v>500</v>
      </c>
      <c r="K49" s="355">
        <v>1000</v>
      </c>
    </row>
    <row r="50" spans="1:11" ht="16.5" customHeight="1">
      <c r="B50" s="141" t="s">
        <v>149</v>
      </c>
      <c r="C50" s="332">
        <v>0</v>
      </c>
      <c r="D50" s="332">
        <v>0</v>
      </c>
      <c r="E50" s="199">
        <v>75</v>
      </c>
      <c r="F50" s="199">
        <v>150</v>
      </c>
      <c r="G50" s="199">
        <v>500</v>
      </c>
      <c r="H50" s="132"/>
      <c r="I50" s="355" t="s">
        <v>84</v>
      </c>
      <c r="J50" s="355">
        <v>400</v>
      </c>
      <c r="K50" s="355">
        <v>800</v>
      </c>
    </row>
    <row r="51" spans="1:11" ht="16.5" customHeight="1">
      <c r="B51" s="141" t="s">
        <v>150</v>
      </c>
      <c r="C51" s="332">
        <v>0</v>
      </c>
      <c r="D51" s="332">
        <v>0</v>
      </c>
      <c r="E51" s="199">
        <v>50</v>
      </c>
      <c r="F51" s="199">
        <v>125</v>
      </c>
      <c r="G51" s="199">
        <v>350</v>
      </c>
      <c r="H51" s="132"/>
      <c r="I51" s="355" t="s">
        <v>83</v>
      </c>
      <c r="J51" s="355">
        <v>250</v>
      </c>
      <c r="K51" s="355">
        <v>500</v>
      </c>
    </row>
    <row r="52" spans="1:11" ht="16.5" customHeight="1">
      <c r="B52" s="141" t="s">
        <v>151</v>
      </c>
      <c r="C52" s="332">
        <v>0</v>
      </c>
      <c r="D52" s="332">
        <v>0</v>
      </c>
      <c r="E52" s="199">
        <v>50</v>
      </c>
      <c r="F52" s="199">
        <v>125</v>
      </c>
      <c r="G52" s="199">
        <v>300</v>
      </c>
      <c r="H52" s="132"/>
      <c r="I52" s="355" t="s">
        <v>309</v>
      </c>
      <c r="J52" s="355">
        <v>250</v>
      </c>
      <c r="K52" s="355">
        <v>500</v>
      </c>
    </row>
    <row r="53" spans="1:11" ht="16.5" customHeight="1">
      <c r="B53" s="141" t="s">
        <v>117</v>
      </c>
      <c r="C53" s="332">
        <v>0</v>
      </c>
      <c r="D53" s="332">
        <v>0</v>
      </c>
      <c r="E53" s="199">
        <v>50</v>
      </c>
      <c r="F53" s="199">
        <v>125</v>
      </c>
      <c r="G53" s="199">
        <v>250</v>
      </c>
      <c r="H53" s="132"/>
      <c r="I53" s="355" t="s">
        <v>146</v>
      </c>
      <c r="J53" s="355">
        <v>150</v>
      </c>
      <c r="K53" s="355">
        <v>300</v>
      </c>
    </row>
    <row r="54" spans="1:11" ht="16.5" customHeight="1">
      <c r="B54" s="141" t="s">
        <v>69</v>
      </c>
      <c r="C54" s="332">
        <v>0</v>
      </c>
      <c r="D54" s="332">
        <v>0</v>
      </c>
      <c r="E54" s="199">
        <v>50</v>
      </c>
      <c r="F54" s="199">
        <v>100</v>
      </c>
      <c r="G54" s="199">
        <v>200</v>
      </c>
      <c r="H54" s="132"/>
      <c r="I54" s="355" t="s">
        <v>310</v>
      </c>
      <c r="J54" s="355">
        <v>100</v>
      </c>
      <c r="K54" s="355">
        <v>200</v>
      </c>
    </row>
    <row r="55" spans="1:11" ht="16.5" customHeight="1">
      <c r="B55" s="141" t="s">
        <v>185</v>
      </c>
      <c r="C55" s="332">
        <v>0</v>
      </c>
      <c r="D55" s="332">
        <v>0</v>
      </c>
      <c r="E55" s="199">
        <v>2</v>
      </c>
      <c r="F55" s="199">
        <v>10</v>
      </c>
      <c r="G55" s="199">
        <v>50</v>
      </c>
      <c r="I55" s="132"/>
    </row>
    <row r="56" spans="1:11" ht="16.5" customHeight="1">
      <c r="B56" s="141" t="s">
        <v>186</v>
      </c>
      <c r="C56" s="332">
        <v>0</v>
      </c>
      <c r="D56" s="332">
        <v>0</v>
      </c>
      <c r="E56" s="332">
        <v>2</v>
      </c>
      <c r="F56" s="332">
        <v>10</v>
      </c>
      <c r="G56" s="332">
        <v>50</v>
      </c>
      <c r="I56" s="132"/>
    </row>
    <row r="57" spans="1:11" ht="16.5" customHeight="1">
      <c r="B57" s="141" t="s">
        <v>187</v>
      </c>
      <c r="C57" s="332">
        <v>0</v>
      </c>
      <c r="D57" s="332">
        <v>0</v>
      </c>
      <c r="E57" s="332">
        <v>2</v>
      </c>
      <c r="F57" s="332">
        <v>10</v>
      </c>
      <c r="G57" s="332">
        <v>50</v>
      </c>
      <c r="I57" s="132"/>
    </row>
    <row r="58" spans="1:11" ht="16.5" customHeight="1">
      <c r="B58" s="141" t="s">
        <v>183</v>
      </c>
      <c r="C58" s="332">
        <v>0</v>
      </c>
      <c r="D58" s="332">
        <v>0</v>
      </c>
      <c r="E58" s="332">
        <v>2</v>
      </c>
      <c r="F58" s="332">
        <v>10</v>
      </c>
      <c r="G58" s="332">
        <v>50</v>
      </c>
      <c r="I58" s="132"/>
    </row>
    <row r="59" spans="1:11" ht="16.5" customHeight="1">
      <c r="B59" s="141" t="s">
        <v>44</v>
      </c>
      <c r="C59" s="77">
        <v>0</v>
      </c>
      <c r="D59" s="332">
        <v>0</v>
      </c>
      <c r="E59" s="77">
        <v>2</v>
      </c>
      <c r="F59" s="77">
        <v>0</v>
      </c>
      <c r="G59" s="77">
        <v>0</v>
      </c>
    </row>
    <row r="60" spans="1:11" ht="16.5" customHeight="1">
      <c r="B60" s="141" t="s">
        <v>250</v>
      </c>
      <c r="C60" s="332">
        <v>0</v>
      </c>
      <c r="D60" s="332">
        <v>0</v>
      </c>
      <c r="E60" s="332">
        <v>0</v>
      </c>
      <c r="F60" s="332">
        <v>0</v>
      </c>
      <c r="G60" s="332">
        <v>0</v>
      </c>
    </row>
    <row r="61" spans="1:11" ht="16.5" customHeight="1">
      <c r="B61" s="350"/>
      <c r="C61" s="351"/>
      <c r="D61" s="351"/>
      <c r="E61" s="351"/>
      <c r="F61" s="351"/>
      <c r="G61" s="352"/>
    </row>
    <row r="62" spans="1:11" ht="16.5" customHeight="1">
      <c r="B62" s="350"/>
      <c r="C62" s="351"/>
      <c r="D62" s="351"/>
      <c r="E62" s="351"/>
      <c r="F62" s="351"/>
      <c r="G62" s="352"/>
    </row>
    <row r="63" spans="1:11" ht="16.5" customHeight="1">
      <c r="B63" s="350"/>
      <c r="C63" s="351"/>
      <c r="D63" s="351"/>
      <c r="E63" s="351"/>
      <c r="F63" s="351"/>
      <c r="G63" s="350"/>
    </row>
    <row r="64" spans="1:11" ht="16.5" customHeight="1">
      <c r="B64" s="350"/>
      <c r="C64" s="351"/>
      <c r="D64" s="351"/>
      <c r="E64" s="351"/>
      <c r="F64" s="351"/>
      <c r="G64" s="351"/>
    </row>
    <row r="65" spans="2:7" ht="16.5" customHeight="1">
      <c r="B65" s="350"/>
      <c r="C65" s="351"/>
      <c r="D65" s="351"/>
      <c r="E65" s="351"/>
      <c r="F65" s="351"/>
      <c r="G65" s="351"/>
    </row>
    <row r="66" spans="2:7" ht="16.5" customHeight="1">
      <c r="B66" s="350"/>
      <c r="C66" s="351"/>
      <c r="D66" s="351"/>
      <c r="E66" s="351"/>
      <c r="F66" s="351"/>
      <c r="G66" s="351"/>
    </row>
    <row r="67" spans="2:7" ht="16.5" customHeight="1">
      <c r="B67" s="350"/>
      <c r="C67" s="351"/>
      <c r="D67" s="351"/>
      <c r="E67" s="351"/>
      <c r="F67" s="353"/>
      <c r="G67" s="351"/>
    </row>
    <row r="68" spans="2:7" ht="16.5" customHeight="1">
      <c r="B68" s="350"/>
      <c r="C68" s="351"/>
      <c r="D68" s="351"/>
      <c r="E68" s="351"/>
      <c r="F68" s="351"/>
      <c r="G68" s="351"/>
    </row>
    <row r="69" spans="2:7" ht="16.5" customHeight="1">
      <c r="B69" s="354" t="s">
        <v>312</v>
      </c>
    </row>
    <row r="70" spans="2:7" ht="16.5" customHeight="1">
      <c r="B70" s="349">
        <v>1</v>
      </c>
      <c r="C70" s="188">
        <v>1</v>
      </c>
      <c r="D70" s="188">
        <v>1</v>
      </c>
      <c r="E70" s="188">
        <v>1</v>
      </c>
      <c r="F70" s="238">
        <v>1</v>
      </c>
      <c r="G70" s="188">
        <v>1</v>
      </c>
    </row>
    <row r="71" spans="2:7" ht="16.5" customHeight="1">
      <c r="B71" s="349">
        <v>2</v>
      </c>
      <c r="C71" s="188">
        <v>2</v>
      </c>
      <c r="D71" s="188">
        <v>2</v>
      </c>
      <c r="E71" s="188">
        <v>2</v>
      </c>
      <c r="F71" s="188">
        <v>2</v>
      </c>
      <c r="G71" s="188">
        <v>2</v>
      </c>
    </row>
    <row r="72" spans="2:7" ht="16.5" customHeight="1">
      <c r="B72" s="349">
        <v>3</v>
      </c>
      <c r="C72" s="188">
        <v>0</v>
      </c>
      <c r="D72" s="188">
        <v>0</v>
      </c>
      <c r="E72" s="188">
        <v>0</v>
      </c>
      <c r="F72" s="188">
        <v>0</v>
      </c>
      <c r="G72" s="188">
        <v>0</v>
      </c>
    </row>
    <row r="73" spans="2:7" ht="16.5" customHeight="1">
      <c r="B73" s="349">
        <v>4</v>
      </c>
      <c r="C73" s="188">
        <v>0</v>
      </c>
      <c r="D73" s="188">
        <v>1</v>
      </c>
      <c r="E73" s="188">
        <v>2</v>
      </c>
      <c r="F73" s="188">
        <v>2</v>
      </c>
      <c r="G73" s="188">
        <v>0</v>
      </c>
    </row>
    <row r="74" spans="2:7" ht="16.5" customHeight="1">
      <c r="B74" s="349">
        <v>5</v>
      </c>
      <c r="C74" s="188">
        <v>2</v>
      </c>
      <c r="D74" s="188">
        <v>1</v>
      </c>
      <c r="E74" s="188">
        <v>0</v>
      </c>
      <c r="F74" s="238">
        <v>1</v>
      </c>
      <c r="G74" s="188">
        <v>2</v>
      </c>
    </row>
    <row r="75" spans="2:7" ht="16.5" customHeight="1">
      <c r="B75" s="349">
        <v>6</v>
      </c>
      <c r="C75" s="188">
        <v>1</v>
      </c>
      <c r="D75" s="188">
        <v>2</v>
      </c>
      <c r="E75" s="188">
        <v>2</v>
      </c>
      <c r="F75" s="188">
        <v>2</v>
      </c>
      <c r="G75" s="188">
        <v>1</v>
      </c>
    </row>
    <row r="76" spans="2:7" ht="16.5" customHeight="1">
      <c r="B76" s="349">
        <v>7</v>
      </c>
      <c r="C76" s="188">
        <v>1</v>
      </c>
      <c r="D76" s="188">
        <v>0</v>
      </c>
      <c r="E76" s="188">
        <v>0</v>
      </c>
      <c r="F76" s="188">
        <v>0</v>
      </c>
      <c r="G76" s="188">
        <v>1</v>
      </c>
    </row>
    <row r="77" spans="2:7" ht="16.5" customHeight="1">
      <c r="B77" s="349">
        <v>8</v>
      </c>
      <c r="C77" s="188">
        <v>0</v>
      </c>
      <c r="D77" s="188">
        <v>0</v>
      </c>
      <c r="E77" s="188">
        <v>1</v>
      </c>
      <c r="F77" s="188">
        <v>2</v>
      </c>
      <c r="G77" s="188">
        <v>2</v>
      </c>
    </row>
    <row r="78" spans="2:7" ht="16.5" customHeight="1">
      <c r="B78" s="349">
        <v>9</v>
      </c>
      <c r="C78" s="188">
        <v>2</v>
      </c>
      <c r="D78" s="188">
        <v>2</v>
      </c>
      <c r="E78" s="188">
        <v>1</v>
      </c>
      <c r="F78" s="188">
        <v>0</v>
      </c>
      <c r="G78" s="188">
        <v>0</v>
      </c>
    </row>
    <row r="79" spans="2:7" ht="16.5" customHeight="1">
      <c r="B79" s="349">
        <v>10</v>
      </c>
      <c r="C79" s="188">
        <v>0</v>
      </c>
      <c r="D79" s="188">
        <v>1</v>
      </c>
      <c r="E79" s="188">
        <v>1</v>
      </c>
      <c r="F79" s="188">
        <v>1</v>
      </c>
      <c r="G79" s="188">
        <v>0</v>
      </c>
    </row>
    <row r="80" spans="2:7" ht="16.5" customHeight="1">
      <c r="B80" s="349">
        <v>11</v>
      </c>
      <c r="C80" s="188">
        <v>2</v>
      </c>
      <c r="D80" s="188">
        <v>1</v>
      </c>
      <c r="E80" s="188">
        <v>1</v>
      </c>
      <c r="F80" s="188">
        <v>1</v>
      </c>
      <c r="G80" s="188">
        <v>2</v>
      </c>
    </row>
    <row r="81" spans="2:7" ht="16.5" customHeight="1">
      <c r="B81" s="349">
        <v>12</v>
      </c>
      <c r="C81" s="188">
        <v>0</v>
      </c>
      <c r="D81" s="188">
        <v>1</v>
      </c>
      <c r="E81" s="188">
        <v>1</v>
      </c>
      <c r="F81" s="188">
        <v>1</v>
      </c>
      <c r="G81" s="188">
        <v>2</v>
      </c>
    </row>
    <row r="82" spans="2:7" ht="16.5" customHeight="1">
      <c r="B82" s="349">
        <v>13</v>
      </c>
      <c r="C82" s="188">
        <v>2</v>
      </c>
      <c r="D82" s="188">
        <v>1</v>
      </c>
      <c r="E82" s="188">
        <v>1</v>
      </c>
      <c r="F82" s="188">
        <v>1</v>
      </c>
      <c r="G82" s="188">
        <v>0</v>
      </c>
    </row>
    <row r="83" spans="2:7" ht="16.5" customHeight="1">
      <c r="B83" s="349">
        <v>14</v>
      </c>
      <c r="C83" s="188">
        <v>1</v>
      </c>
      <c r="D83" s="188">
        <v>2</v>
      </c>
      <c r="E83" s="188">
        <v>2</v>
      </c>
      <c r="F83" s="188">
        <v>1</v>
      </c>
      <c r="G83" s="188">
        <v>0</v>
      </c>
    </row>
    <row r="84" spans="2:7" ht="16.5" customHeight="1">
      <c r="B84" s="349">
        <v>15</v>
      </c>
      <c r="C84" s="188">
        <v>1</v>
      </c>
      <c r="D84" s="188">
        <v>0</v>
      </c>
      <c r="E84" s="188">
        <v>0</v>
      </c>
      <c r="F84" s="188">
        <v>1</v>
      </c>
      <c r="G84" s="188">
        <v>2</v>
      </c>
    </row>
    <row r="85" spans="2:7" ht="16.5" customHeight="1">
      <c r="B85" s="349">
        <v>16</v>
      </c>
      <c r="C85" s="188">
        <v>1</v>
      </c>
      <c r="D85" s="188">
        <v>1</v>
      </c>
      <c r="E85" s="188">
        <v>2</v>
      </c>
      <c r="F85" s="188">
        <v>1</v>
      </c>
      <c r="G85" s="188">
        <v>0</v>
      </c>
    </row>
    <row r="86" spans="2:7" ht="16.5" customHeight="1">
      <c r="B86" s="349">
        <v>17</v>
      </c>
      <c r="C86" s="77">
        <v>1</v>
      </c>
      <c r="D86" s="77">
        <v>1</v>
      </c>
      <c r="E86" s="77">
        <v>0</v>
      </c>
      <c r="F86" s="188">
        <v>1</v>
      </c>
      <c r="G86" s="188">
        <v>2</v>
      </c>
    </row>
    <row r="87" spans="2:7" ht="16">
      <c r="B87" s="349">
        <v>18</v>
      </c>
      <c r="C87" s="77">
        <v>0</v>
      </c>
      <c r="D87" s="77">
        <v>0</v>
      </c>
      <c r="E87" s="77">
        <v>1</v>
      </c>
      <c r="F87" s="77">
        <v>2</v>
      </c>
      <c r="G87" s="188">
        <v>1</v>
      </c>
    </row>
    <row r="88" spans="2:7" ht="16">
      <c r="B88" s="349">
        <v>19</v>
      </c>
      <c r="C88" s="77">
        <v>2</v>
      </c>
      <c r="D88" s="77">
        <v>2</v>
      </c>
      <c r="E88" s="77">
        <v>1</v>
      </c>
      <c r="F88" s="77">
        <v>0</v>
      </c>
      <c r="G88" s="188">
        <v>1</v>
      </c>
    </row>
    <row r="89" spans="2:7" ht="16">
      <c r="B89" s="349">
        <v>20</v>
      </c>
      <c r="C89" s="77">
        <v>0</v>
      </c>
      <c r="D89" s="77">
        <v>2</v>
      </c>
      <c r="E89" s="77">
        <v>0</v>
      </c>
      <c r="F89" s="77">
        <v>2</v>
      </c>
      <c r="G89" s="188">
        <v>0</v>
      </c>
    </row>
    <row r="174" spans="3:3">
      <c r="C174" s="185" t="s">
        <v>116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L16386"/>
  <sheetViews>
    <sheetView tabSelected="1" zoomScale="114" zoomScaleNormal="80" workbookViewId="0">
      <selection activeCell="T3" sqref="T3:X14"/>
    </sheetView>
  </sheetViews>
  <sheetFormatPr baseColWidth="10" defaultColWidth="8.83203125" defaultRowHeight="15"/>
  <cols>
    <col min="1" max="1" width="8.83203125" style="221"/>
    <col min="3" max="3" width="44" customWidth="1"/>
    <col min="4" max="4" width="10.1640625" bestFit="1" customWidth="1"/>
    <col min="5" max="7" width="5.5" bestFit="1" customWidth="1"/>
    <col min="8" max="8" width="7.83203125" customWidth="1"/>
    <col min="9" max="9" width="10.5" bestFit="1" customWidth="1"/>
    <col min="10" max="10" width="10.5" style="221" customWidth="1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9" max="19" width="9.5" bestFit="1" customWidth="1"/>
    <col min="20" max="20" width="6" bestFit="1" customWidth="1"/>
    <col min="21" max="21" width="4.33203125" bestFit="1" customWidth="1"/>
    <col min="22" max="22" width="5.33203125" customWidth="1"/>
    <col min="23" max="24" width="4.33203125" bestFit="1" customWidth="1"/>
    <col min="26" max="26" width="10.83203125" style="1" bestFit="1" customWidth="1"/>
    <col min="27" max="31" width="18.6640625" style="1" bestFit="1" customWidth="1"/>
  </cols>
  <sheetData>
    <row r="1" spans="1:38" ht="16.5" customHeight="1" thickBot="1">
      <c r="B1" s="10" t="s">
        <v>12</v>
      </c>
      <c r="L1" s="1" t="s">
        <v>7</v>
      </c>
      <c r="M1" s="260" t="s">
        <v>181</v>
      </c>
      <c r="N1" s="260"/>
      <c r="O1" s="260"/>
      <c r="P1" s="260"/>
      <c r="Q1" s="260"/>
      <c r="S1" t="s">
        <v>14</v>
      </c>
      <c r="Z1" s="1" t="s">
        <v>16</v>
      </c>
    </row>
    <row r="2" spans="1:38" ht="16.5" customHeight="1">
      <c r="A2" s="221" t="str">
        <f>I2</f>
        <v>ID</v>
      </c>
      <c r="B2" s="11" t="s">
        <v>7</v>
      </c>
      <c r="C2" s="11" t="s">
        <v>13</v>
      </c>
      <c r="D2" s="11" t="s">
        <v>5</v>
      </c>
      <c r="E2" s="11" t="s">
        <v>6</v>
      </c>
      <c r="F2" s="11" t="s">
        <v>9</v>
      </c>
      <c r="G2" s="11" t="s">
        <v>10</v>
      </c>
      <c r="H2" s="11" t="s">
        <v>11</v>
      </c>
      <c r="I2" s="11" t="s">
        <v>14</v>
      </c>
      <c r="J2" s="258"/>
      <c r="L2" s="190"/>
      <c r="M2" s="310" t="s">
        <v>144</v>
      </c>
      <c r="N2" s="310" t="s">
        <v>21</v>
      </c>
      <c r="O2" s="310" t="s">
        <v>22</v>
      </c>
      <c r="P2" s="310" t="s">
        <v>23</v>
      </c>
      <c r="Q2" s="310" t="s">
        <v>24</v>
      </c>
      <c r="S2" s="3" t="s">
        <v>8</v>
      </c>
      <c r="T2" s="3" t="s">
        <v>0</v>
      </c>
      <c r="U2" s="3" t="s">
        <v>6</v>
      </c>
      <c r="V2" s="3" t="s">
        <v>9</v>
      </c>
      <c r="W2" s="3" t="s">
        <v>10</v>
      </c>
      <c r="X2" s="3" t="s">
        <v>11</v>
      </c>
      <c r="Z2" s="2" t="s">
        <v>8</v>
      </c>
      <c r="AA2" s="2" t="s">
        <v>0</v>
      </c>
      <c r="AB2" s="2" t="s">
        <v>4</v>
      </c>
      <c r="AC2" s="2" t="s">
        <v>1</v>
      </c>
      <c r="AD2" s="2" t="s">
        <v>2</v>
      </c>
      <c r="AE2" s="2" t="s">
        <v>3</v>
      </c>
      <c r="AG2" s="37"/>
    </row>
    <row r="3" spans="1:38" ht="18">
      <c r="A3" s="221">
        <f t="shared" ref="A3:A15" si="0">I3</f>
        <v>1</v>
      </c>
      <c r="B3" s="191" t="s">
        <v>148</v>
      </c>
      <c r="C3" s="333" t="s">
        <v>317</v>
      </c>
      <c r="D3" s="190">
        <f>COUNTIF(T$3:T$400,$I3)</f>
        <v>1</v>
      </c>
      <c r="E3" s="190">
        <f t="shared" ref="E3:H3" si="1">COUNTIF(U$3:U$400,$I3)</f>
        <v>1</v>
      </c>
      <c r="F3" s="190">
        <f t="shared" si="1"/>
        <v>1</v>
      </c>
      <c r="G3" s="190">
        <f t="shared" si="1"/>
        <v>1</v>
      </c>
      <c r="H3" s="190">
        <f t="shared" si="1"/>
        <v>1</v>
      </c>
      <c r="I3" s="191">
        <v>1</v>
      </c>
      <c r="J3" s="258">
        <f>PayCombo!L45</f>
        <v>2.3224906764403292</v>
      </c>
      <c r="K3" s="1"/>
      <c r="L3" s="190">
        <v>0</v>
      </c>
      <c r="M3" s="311" t="str">
        <f>IF(T3="","",VLOOKUP(T3,$A$3:$B$15,2,FALSE))</f>
        <v>M1</v>
      </c>
      <c r="N3" s="311" t="str">
        <f>IF(U3="","",VLOOKUP(U3,$A$3:$B$15,2,FALSE))</f>
        <v>M1</v>
      </c>
      <c r="O3" s="311" t="str">
        <f>IF(V3="","",VLOOKUP(V3,$A$3:$B$15,2,FALSE))</f>
        <v>M1</v>
      </c>
      <c r="P3" s="311" t="str">
        <f>IF(W3="","",VLOOKUP(W3,$A$3:$B$15,2,FALSE))</f>
        <v>M1</v>
      </c>
      <c r="Q3" s="311" t="str">
        <f>IF(X3="","",VLOOKUP(X3,$A$3:$B$15,2,FALSE))</f>
        <v>M1</v>
      </c>
      <c r="R3" s="309"/>
      <c r="S3" s="108"/>
      <c r="T3" s="358">
        <v>1</v>
      </c>
      <c r="U3" s="358">
        <v>1</v>
      </c>
      <c r="V3" s="358">
        <v>1</v>
      </c>
      <c r="W3" s="358">
        <v>1</v>
      </c>
      <c r="X3" s="358">
        <v>1</v>
      </c>
      <c r="Y3" s="1"/>
      <c r="Z3" s="2"/>
      <c r="AA3" s="246" t="str">
        <f>IF(T3="","",VLOOKUP(T3,$A$3:$C$15,3,FALSE))</f>
        <v>大象</v>
      </c>
      <c r="AB3" s="246" t="str">
        <f>IF(U3="","",VLOOKUP(U3,$A$3:$C$15,3,FALSE))</f>
        <v>大象</v>
      </c>
      <c r="AC3" s="246" t="str">
        <f>IF(V3="","",VLOOKUP(V3,$A$3:$C$15,3,FALSE))</f>
        <v>大象</v>
      </c>
      <c r="AD3" s="246" t="str">
        <f>IF(W3="","",VLOOKUP(W3,$A$3:$C$15,3,FALSE))</f>
        <v>大象</v>
      </c>
      <c r="AE3" s="246" t="str">
        <f>IF(X3="","",VLOOKUP(X3,$A$3:$C$15,3,FALSE))</f>
        <v>大象</v>
      </c>
    </row>
    <row r="4" spans="1:38" ht="18">
      <c r="A4" s="221">
        <f t="shared" si="0"/>
        <v>2</v>
      </c>
      <c r="B4" s="191" t="s">
        <v>149</v>
      </c>
      <c r="C4" s="333" t="s">
        <v>318</v>
      </c>
      <c r="D4" s="190">
        <f t="shared" ref="D4:D15" si="2">COUNTIF(T$3:T$400,$I4)</f>
        <v>1</v>
      </c>
      <c r="E4" s="190">
        <f t="shared" ref="E4:E15" si="3">COUNTIF(U$3:U$400,$I4)</f>
        <v>1</v>
      </c>
      <c r="F4" s="190">
        <f t="shared" ref="F4:F15" si="4">COUNTIF(V$3:V$400,$I4)</f>
        <v>1</v>
      </c>
      <c r="G4" s="190">
        <f t="shared" ref="G4:G15" si="5">COUNTIF(W$3:W$400,$I4)</f>
        <v>1</v>
      </c>
      <c r="H4" s="190">
        <f t="shared" ref="H4:H15" si="6">COUNTIF(X$3:X$400,$I4)</f>
        <v>1</v>
      </c>
      <c r="I4" s="191">
        <v>2</v>
      </c>
      <c r="J4" s="258">
        <f>PayCombo!P44</f>
        <v>8.7890625E-2</v>
      </c>
      <c r="L4" s="190">
        <v>1</v>
      </c>
      <c r="M4" s="311" t="str">
        <f>IF(T4="","",VLOOKUP(T4,$A$3:$B$15,2,FALSE))</f>
        <v>M2</v>
      </c>
      <c r="N4" s="311" t="str">
        <f>IF(U4="","",VLOOKUP(U4,$A$3:$B$15,2,FALSE))</f>
        <v>M2</v>
      </c>
      <c r="O4" s="311" t="str">
        <f>IF(V4="","",VLOOKUP(V4,$A$3:$B$15,2,FALSE))</f>
        <v>M2</v>
      </c>
      <c r="P4" s="311" t="str">
        <f>IF(W4="","",VLOOKUP(W4,$A$3:$B$15,2,FALSE))</f>
        <v>M2</v>
      </c>
      <c r="Q4" s="311" t="str">
        <f>IF(X4="","",VLOOKUP(X4,$A$3:$B$15,2,FALSE))</f>
        <v>M2</v>
      </c>
      <c r="R4" s="309"/>
      <c r="S4" s="108"/>
      <c r="T4" s="221">
        <v>2</v>
      </c>
      <c r="U4" s="221">
        <v>2</v>
      </c>
      <c r="V4" s="221">
        <v>2</v>
      </c>
      <c r="W4" s="221">
        <v>2</v>
      </c>
      <c r="X4" s="221">
        <v>2</v>
      </c>
      <c r="Y4" s="1"/>
      <c r="Z4" s="2"/>
      <c r="AA4" s="246" t="str">
        <f>IF(T4="","",VLOOKUP(T4,$A$3:$C$15,3,FALSE))</f>
        <v>獅子</v>
      </c>
      <c r="AB4" s="246" t="str">
        <f>IF(U4="","",VLOOKUP(U4,$A$3:$C$15,3,FALSE))</f>
        <v>獅子</v>
      </c>
      <c r="AC4" s="246" t="str">
        <f>IF(V4="","",VLOOKUP(V4,$A$3:$C$15,3,FALSE))</f>
        <v>獅子</v>
      </c>
      <c r="AD4" s="246" t="str">
        <f>IF(W4="","",VLOOKUP(W4,$A$3:$C$15,3,FALSE))</f>
        <v>獅子</v>
      </c>
      <c r="AE4" s="246" t="str">
        <f>IF(X4="","",VLOOKUP(X4,$A$3:$C$15,3,FALSE))</f>
        <v>獅子</v>
      </c>
    </row>
    <row r="5" spans="1:38" ht="18">
      <c r="A5" s="221">
        <f t="shared" si="0"/>
        <v>3</v>
      </c>
      <c r="B5" s="191" t="s">
        <v>150</v>
      </c>
      <c r="C5" s="333" t="s">
        <v>319</v>
      </c>
      <c r="D5" s="190">
        <f t="shared" si="2"/>
        <v>1</v>
      </c>
      <c r="E5" s="190">
        <f t="shared" si="3"/>
        <v>1</v>
      </c>
      <c r="F5" s="190">
        <f t="shared" si="4"/>
        <v>1</v>
      </c>
      <c r="G5" s="190">
        <f t="shared" si="5"/>
        <v>1</v>
      </c>
      <c r="H5" s="190">
        <f t="shared" si="6"/>
        <v>1</v>
      </c>
      <c r="I5" s="191">
        <v>3</v>
      </c>
      <c r="J5" s="258"/>
      <c r="L5" s="190">
        <v>2</v>
      </c>
      <c r="M5" s="311" t="str">
        <f>IF(T5="","",VLOOKUP(T5,$A$3:$B$15,2,FALSE))</f>
        <v>M3</v>
      </c>
      <c r="N5" s="311" t="str">
        <f>IF(U5="","",VLOOKUP(U5,$A$3:$B$15,2,FALSE))</f>
        <v>M3</v>
      </c>
      <c r="O5" s="311" t="str">
        <f>IF(V5="","",VLOOKUP(V5,$A$3:$B$15,2,FALSE))</f>
        <v>M3</v>
      </c>
      <c r="P5" s="311" t="str">
        <f>IF(W5="","",VLOOKUP(W5,$A$3:$B$15,2,FALSE))</f>
        <v>M3</v>
      </c>
      <c r="Q5" s="311" t="str">
        <f>IF(X5="","",VLOOKUP(X5,$A$3:$B$15,2,FALSE))</f>
        <v>M3</v>
      </c>
      <c r="R5" s="309"/>
      <c r="S5" s="108"/>
      <c r="T5" s="221">
        <v>3</v>
      </c>
      <c r="U5" s="221">
        <v>3</v>
      </c>
      <c r="V5" s="221">
        <v>3</v>
      </c>
      <c r="W5" s="221">
        <v>3</v>
      </c>
      <c r="X5" s="221">
        <v>3</v>
      </c>
      <c r="Y5" s="1"/>
      <c r="Z5" s="190"/>
      <c r="AA5" s="246" t="str">
        <f>IF(T5="","",VLOOKUP(T5,$A$3:$C$15,3,FALSE))</f>
        <v>水牛</v>
      </c>
      <c r="AB5" s="246" t="str">
        <f>IF(U5="","",VLOOKUP(U5,$A$3:$C$15,3,FALSE))</f>
        <v>水牛</v>
      </c>
      <c r="AC5" s="246" t="str">
        <f>IF(V5="","",VLOOKUP(V5,$A$3:$C$15,3,FALSE))</f>
        <v>水牛</v>
      </c>
      <c r="AD5" s="246" t="str">
        <f>IF(W5="","",VLOOKUP(W5,$A$3:$C$15,3,FALSE))</f>
        <v>水牛</v>
      </c>
      <c r="AE5" s="246" t="str">
        <f>IF(X5="","",VLOOKUP(X5,$A$3:$C$15,3,FALSE))</f>
        <v>水牛</v>
      </c>
    </row>
    <row r="6" spans="1:38" ht="16.5" customHeight="1">
      <c r="A6" s="221">
        <f t="shared" si="0"/>
        <v>4</v>
      </c>
      <c r="B6" s="191" t="s">
        <v>309</v>
      </c>
      <c r="C6" s="333" t="s">
        <v>320</v>
      </c>
      <c r="D6" s="190">
        <f t="shared" si="2"/>
        <v>1</v>
      </c>
      <c r="E6" s="190">
        <f t="shared" si="3"/>
        <v>1</v>
      </c>
      <c r="F6" s="190">
        <f t="shared" si="4"/>
        <v>1</v>
      </c>
      <c r="G6" s="190">
        <f t="shared" si="5"/>
        <v>1</v>
      </c>
      <c r="H6" s="190">
        <f t="shared" si="6"/>
        <v>1</v>
      </c>
      <c r="I6" s="191">
        <v>4</v>
      </c>
      <c r="J6" s="258"/>
      <c r="L6" s="190">
        <v>3</v>
      </c>
      <c r="M6" s="311" t="str">
        <f>IF(T6="","",VLOOKUP(T6,$A$3:$B$15,2,FALSE))</f>
        <v>M4</v>
      </c>
      <c r="N6" s="311" t="str">
        <f>IF(U6="","",VLOOKUP(U6,$A$3:$B$15,2,FALSE))</f>
        <v>M4</v>
      </c>
      <c r="O6" s="311" t="str">
        <f>IF(V6="","",VLOOKUP(V6,$A$3:$B$15,2,FALSE))</f>
        <v>M4</v>
      </c>
      <c r="P6" s="311" t="str">
        <f>IF(W6="","",VLOOKUP(W6,$A$3:$B$15,2,FALSE))</f>
        <v>M4</v>
      </c>
      <c r="Q6" s="311" t="str">
        <f>IF(X6="","",VLOOKUP(X6,$A$3:$B$15,2,FALSE))</f>
        <v>M4</v>
      </c>
      <c r="R6" s="309"/>
      <c r="S6" s="108"/>
      <c r="T6" s="36">
        <v>4</v>
      </c>
      <c r="U6" s="36">
        <v>4</v>
      </c>
      <c r="V6" s="36">
        <v>4</v>
      </c>
      <c r="W6" s="36">
        <v>4</v>
      </c>
      <c r="X6" s="36">
        <v>4</v>
      </c>
      <c r="Y6" s="1"/>
      <c r="Z6" s="190"/>
      <c r="AA6" s="246" t="str">
        <f>IF(T6="","",VLOOKUP(T6,$A$3:$C$15,3,FALSE))</f>
        <v>犀牛</v>
      </c>
      <c r="AB6" s="246" t="str">
        <f>IF(U6="","",VLOOKUP(U6,$A$3:$C$15,3,FALSE))</f>
        <v>犀牛</v>
      </c>
      <c r="AC6" s="246" t="str">
        <f>IF(V6="","",VLOOKUP(V6,$A$3:$C$15,3,FALSE))</f>
        <v>犀牛</v>
      </c>
      <c r="AD6" s="246" t="str">
        <f>IF(W6="","",VLOOKUP(W6,$A$3:$C$15,3,FALSE))</f>
        <v>犀牛</v>
      </c>
      <c r="AE6" s="246" t="str">
        <f>IF(X6="","",VLOOKUP(X6,$A$3:$C$15,3,FALSE))</f>
        <v>犀牛</v>
      </c>
    </row>
    <row r="7" spans="1:38" ht="18">
      <c r="A7" s="221">
        <f t="shared" si="0"/>
        <v>5</v>
      </c>
      <c r="B7" s="191" t="s">
        <v>146</v>
      </c>
      <c r="C7" s="333" t="s">
        <v>321</v>
      </c>
      <c r="D7" s="190">
        <f t="shared" si="2"/>
        <v>1</v>
      </c>
      <c r="E7" s="190">
        <f t="shared" si="3"/>
        <v>1</v>
      </c>
      <c r="F7" s="190">
        <f t="shared" si="4"/>
        <v>1</v>
      </c>
      <c r="G7" s="190">
        <f t="shared" si="5"/>
        <v>1</v>
      </c>
      <c r="H7" s="190">
        <f t="shared" si="6"/>
        <v>1</v>
      </c>
      <c r="I7" s="191">
        <v>5</v>
      </c>
      <c r="J7" s="258"/>
      <c r="L7" s="190">
        <v>4</v>
      </c>
      <c r="M7" s="311" t="str">
        <f>IF(T7="","",VLOOKUP(T7,$A$3:$B$15,2,FALSE))</f>
        <v>M5</v>
      </c>
      <c r="N7" s="311" t="str">
        <f>IF(U7="","",VLOOKUP(U7,$A$3:$B$15,2,FALSE))</f>
        <v>M5</v>
      </c>
      <c r="O7" s="311" t="str">
        <f>IF(V7="","",VLOOKUP(V7,$A$3:$B$15,2,FALSE))</f>
        <v>M5</v>
      </c>
      <c r="P7" s="311" t="str">
        <f>IF(W7="","",VLOOKUP(W7,$A$3:$B$15,2,FALSE))</f>
        <v>M5</v>
      </c>
      <c r="Q7" s="311" t="str">
        <f>IF(X7="","",VLOOKUP(X7,$A$3:$B$15,2,FALSE))</f>
        <v>M5</v>
      </c>
      <c r="R7" s="309"/>
      <c r="S7" s="108"/>
      <c r="T7" s="36">
        <v>5</v>
      </c>
      <c r="U7" s="36">
        <v>5</v>
      </c>
      <c r="V7" s="36">
        <v>5</v>
      </c>
      <c r="W7" s="36">
        <v>5</v>
      </c>
      <c r="X7" s="36">
        <v>5</v>
      </c>
      <c r="Y7" s="1"/>
      <c r="Z7" s="190"/>
      <c r="AA7" s="246" t="str">
        <f>IF(T7="","",VLOOKUP(T7,$A$3:$C$15,3,FALSE))</f>
        <v>斑馬</v>
      </c>
      <c r="AB7" s="246" t="str">
        <f>IF(U7="","",VLOOKUP(U7,$A$3:$C$15,3,FALSE))</f>
        <v>斑馬</v>
      </c>
      <c r="AC7" s="246" t="str">
        <f>IF(V7="","",VLOOKUP(V7,$A$3:$C$15,3,FALSE))</f>
        <v>斑馬</v>
      </c>
      <c r="AD7" s="246" t="str">
        <f>IF(W7="","",VLOOKUP(W7,$A$3:$C$15,3,FALSE))</f>
        <v>斑馬</v>
      </c>
      <c r="AE7" s="246" t="str">
        <f>IF(X7="","",VLOOKUP(X7,$A$3:$C$15,3,FALSE))</f>
        <v>斑馬</v>
      </c>
    </row>
    <row r="8" spans="1:38" ht="18">
      <c r="A8" s="221">
        <f t="shared" si="0"/>
        <v>6</v>
      </c>
      <c r="B8" s="276" t="s">
        <v>69</v>
      </c>
      <c r="C8" s="334" t="s">
        <v>259</v>
      </c>
      <c r="D8" s="190">
        <f t="shared" si="2"/>
        <v>1</v>
      </c>
      <c r="E8" s="190">
        <f t="shared" si="3"/>
        <v>1</v>
      </c>
      <c r="F8" s="190">
        <f t="shared" si="4"/>
        <v>1</v>
      </c>
      <c r="G8" s="190">
        <f t="shared" si="5"/>
        <v>1</v>
      </c>
      <c r="H8" s="190">
        <f t="shared" si="6"/>
        <v>1</v>
      </c>
      <c r="I8" s="191">
        <v>6</v>
      </c>
      <c r="J8" s="258"/>
      <c r="L8" s="190">
        <v>5</v>
      </c>
      <c r="M8" s="311" t="str">
        <f>IF(T8="","",VLOOKUP(T8,$A$3:$B$15,2,FALSE))</f>
        <v>A</v>
      </c>
      <c r="N8" s="311" t="str">
        <f>IF(U8="","",VLOOKUP(U8,$A$3:$B$15,2,FALSE))</f>
        <v>A</v>
      </c>
      <c r="O8" s="311" t="str">
        <f>IF(V8="","",VLOOKUP(V8,$A$3:$B$15,2,FALSE))</f>
        <v>A</v>
      </c>
      <c r="P8" s="311" t="str">
        <f>IF(W8="","",VLOOKUP(W8,$A$3:$B$15,2,FALSE))</f>
        <v>A</v>
      </c>
      <c r="Q8" s="311" t="str">
        <f>IF(X8="","",VLOOKUP(X8,$A$3:$B$15,2,FALSE))</f>
        <v>A</v>
      </c>
      <c r="R8" s="309"/>
      <c r="S8" s="108"/>
      <c r="T8" s="36">
        <v>6</v>
      </c>
      <c r="U8" s="36">
        <v>6</v>
      </c>
      <c r="V8" s="36">
        <v>6</v>
      </c>
      <c r="W8" s="36">
        <v>6</v>
      </c>
      <c r="X8" s="36">
        <v>6</v>
      </c>
      <c r="Y8" s="1"/>
      <c r="Z8" s="190"/>
      <c r="AA8" s="246" t="str">
        <f>IF(T8="","",VLOOKUP(T8,$A$3:$C$15,3,FALSE))</f>
        <v>Ａ</v>
      </c>
      <c r="AB8" s="246" t="str">
        <f>IF(U8="","",VLOOKUP(U8,$A$3:$C$15,3,FALSE))</f>
        <v>Ａ</v>
      </c>
      <c r="AC8" s="246" t="str">
        <f>IF(V8="","",VLOOKUP(V8,$A$3:$C$15,3,FALSE))</f>
        <v>Ａ</v>
      </c>
      <c r="AD8" s="246" t="str">
        <f>IF(W8="","",VLOOKUP(W8,$A$3:$C$15,3,FALSE))</f>
        <v>Ａ</v>
      </c>
      <c r="AE8" s="246" t="str">
        <f>IF(X8="","",VLOOKUP(X8,$A$3:$C$15,3,FALSE))</f>
        <v>Ａ</v>
      </c>
    </row>
    <row r="9" spans="1:38" ht="18">
      <c r="A9" s="221">
        <f t="shared" si="0"/>
        <v>7</v>
      </c>
      <c r="B9" s="276" t="s">
        <v>185</v>
      </c>
      <c r="C9" s="334" t="s">
        <v>260</v>
      </c>
      <c r="D9" s="190">
        <f t="shared" si="2"/>
        <v>1</v>
      </c>
      <c r="E9" s="190">
        <f t="shared" si="3"/>
        <v>1</v>
      </c>
      <c r="F9" s="190">
        <f t="shared" si="4"/>
        <v>1</v>
      </c>
      <c r="G9" s="190">
        <f t="shared" si="5"/>
        <v>1</v>
      </c>
      <c r="H9" s="190">
        <f t="shared" si="6"/>
        <v>1</v>
      </c>
      <c r="I9" s="191">
        <v>7</v>
      </c>
      <c r="J9" s="258"/>
      <c r="L9" s="190">
        <v>6</v>
      </c>
      <c r="M9" s="311" t="str">
        <f>IF(T9="","",VLOOKUP(T9,$A$3:$B$15,2,FALSE))</f>
        <v>K</v>
      </c>
      <c r="N9" s="311" t="str">
        <f>IF(U9="","",VLOOKUP(U9,$A$3:$B$15,2,FALSE))</f>
        <v>K</v>
      </c>
      <c r="O9" s="311" t="str">
        <f>IF(V9="","",VLOOKUP(V9,$A$3:$B$15,2,FALSE))</f>
        <v>K</v>
      </c>
      <c r="P9" s="311" t="str">
        <f>IF(W9="","",VLOOKUP(W9,$A$3:$B$15,2,FALSE))</f>
        <v>K</v>
      </c>
      <c r="Q9" s="311" t="str">
        <f>IF(X9="","",VLOOKUP(X9,$A$3:$B$15,2,FALSE))</f>
        <v>K</v>
      </c>
      <c r="R9" s="309"/>
      <c r="S9" s="108"/>
      <c r="T9" s="36">
        <v>7</v>
      </c>
      <c r="U9" s="36">
        <v>7</v>
      </c>
      <c r="V9" s="36">
        <v>7</v>
      </c>
      <c r="W9" s="36">
        <v>7</v>
      </c>
      <c r="X9" s="36">
        <v>7</v>
      </c>
      <c r="Y9" s="1"/>
      <c r="Z9" s="190"/>
      <c r="AA9" s="246" t="str">
        <f>IF(T9="","",VLOOKUP(T9,$A$3:$C$15,3,FALSE))</f>
        <v>Ｋ</v>
      </c>
      <c r="AB9" s="246" t="str">
        <f>IF(U9="","",VLOOKUP(U9,$A$3:$C$15,3,FALSE))</f>
        <v>Ｋ</v>
      </c>
      <c r="AC9" s="246" t="str">
        <f>IF(V9="","",VLOOKUP(V9,$A$3:$C$15,3,FALSE))</f>
        <v>Ｋ</v>
      </c>
      <c r="AD9" s="246" t="str">
        <f>IF(W9="","",VLOOKUP(W9,$A$3:$C$15,3,FALSE))</f>
        <v>Ｋ</v>
      </c>
      <c r="AE9" s="246" t="str">
        <f>IF(X9="","",VLOOKUP(X9,$A$3:$C$15,3,FALSE))</f>
        <v>Ｋ</v>
      </c>
    </row>
    <row r="10" spans="1:38" ht="18">
      <c r="A10" s="221">
        <f t="shared" si="0"/>
        <v>8</v>
      </c>
      <c r="B10" s="276" t="s">
        <v>186</v>
      </c>
      <c r="C10" s="334" t="s">
        <v>261</v>
      </c>
      <c r="D10" s="190">
        <f t="shared" si="2"/>
        <v>1</v>
      </c>
      <c r="E10" s="190">
        <f t="shared" si="3"/>
        <v>1</v>
      </c>
      <c r="F10" s="190">
        <f t="shared" si="4"/>
        <v>1</v>
      </c>
      <c r="G10" s="190">
        <f t="shared" si="5"/>
        <v>1</v>
      </c>
      <c r="H10" s="190">
        <f t="shared" si="6"/>
        <v>1</v>
      </c>
      <c r="I10" s="191">
        <v>8</v>
      </c>
      <c r="J10" s="258"/>
      <c r="L10" s="190">
        <v>7</v>
      </c>
      <c r="M10" s="311" t="str">
        <f>IF(T10="","",VLOOKUP(T10,$A$3:$B$15,2,FALSE))</f>
        <v>Q</v>
      </c>
      <c r="N10" s="311" t="str">
        <f>IF(U10="","",VLOOKUP(U10,$A$3:$B$15,2,FALSE))</f>
        <v>Q</v>
      </c>
      <c r="O10" s="311" t="str">
        <f>IF(V10="","",VLOOKUP(V10,$A$3:$B$15,2,FALSE))</f>
        <v>Q</v>
      </c>
      <c r="P10" s="311" t="str">
        <f>IF(W10="","",VLOOKUP(W10,$A$3:$B$15,2,FALSE))</f>
        <v>Q</v>
      </c>
      <c r="Q10" s="311" t="str">
        <f>IF(X10="","",VLOOKUP(X10,$A$3:$B$15,2,FALSE))</f>
        <v>Q</v>
      </c>
      <c r="R10" s="309"/>
      <c r="S10" s="108"/>
      <c r="T10" s="36">
        <v>8</v>
      </c>
      <c r="U10" s="36">
        <v>8</v>
      </c>
      <c r="V10" s="36">
        <v>8</v>
      </c>
      <c r="W10" s="36">
        <v>8</v>
      </c>
      <c r="X10" s="36">
        <v>8</v>
      </c>
      <c r="Y10" s="1"/>
      <c r="Z10" s="190"/>
      <c r="AA10" s="246" t="str">
        <f>IF(T10="","",VLOOKUP(T10,$A$3:$C$15,3,FALSE))</f>
        <v>Ｑ</v>
      </c>
      <c r="AB10" s="246" t="str">
        <f>IF(U10="","",VLOOKUP(U10,$A$3:$C$15,3,FALSE))</f>
        <v>Ｑ</v>
      </c>
      <c r="AC10" s="246" t="str">
        <f>IF(V10="","",VLOOKUP(V10,$A$3:$C$15,3,FALSE))</f>
        <v>Ｑ</v>
      </c>
      <c r="AD10" s="246" t="str">
        <f>IF(W10="","",VLOOKUP(W10,$A$3:$C$15,3,FALSE))</f>
        <v>Ｑ</v>
      </c>
      <c r="AE10" s="246" t="str">
        <f>IF(X10="","",VLOOKUP(X10,$A$3:$C$15,3,FALSE))</f>
        <v>Ｑ</v>
      </c>
      <c r="AL10" s="132"/>
    </row>
    <row r="11" spans="1:38" ht="18">
      <c r="A11" s="221">
        <f t="shared" si="0"/>
        <v>9</v>
      </c>
      <c r="B11" s="276" t="s">
        <v>187</v>
      </c>
      <c r="C11" s="334" t="s">
        <v>262</v>
      </c>
      <c r="D11" s="190">
        <f t="shared" si="2"/>
        <v>1</v>
      </c>
      <c r="E11" s="190">
        <f t="shared" si="3"/>
        <v>1</v>
      </c>
      <c r="F11" s="190">
        <f t="shared" si="4"/>
        <v>1</v>
      </c>
      <c r="G11" s="190">
        <f t="shared" si="5"/>
        <v>1</v>
      </c>
      <c r="H11" s="190">
        <f t="shared" si="6"/>
        <v>1</v>
      </c>
      <c r="I11" s="191">
        <v>9</v>
      </c>
      <c r="J11" s="258"/>
      <c r="L11" s="190">
        <v>8</v>
      </c>
      <c r="M11" s="311" t="str">
        <f>IF(T11="","",VLOOKUP(T11,$A$3:$B$15,2,FALSE))</f>
        <v>J</v>
      </c>
      <c r="N11" s="311" t="str">
        <f>IF(U11="","",VLOOKUP(U11,$A$3:$B$15,2,FALSE))</f>
        <v>J</v>
      </c>
      <c r="O11" s="311" t="str">
        <f>IF(V11="","",VLOOKUP(V11,$A$3:$B$15,2,FALSE))</f>
        <v>J</v>
      </c>
      <c r="P11" s="311" t="str">
        <f>IF(W11="","",VLOOKUP(W11,$A$3:$B$15,2,FALSE))</f>
        <v>J</v>
      </c>
      <c r="Q11" s="311" t="str">
        <f>IF(X11="","",VLOOKUP(X11,$A$3:$B$15,2,FALSE))</f>
        <v>J</v>
      </c>
      <c r="R11" s="309"/>
      <c r="S11" s="108"/>
      <c r="T11" s="36">
        <v>9</v>
      </c>
      <c r="U11" s="36">
        <v>9</v>
      </c>
      <c r="V11" s="36">
        <v>9</v>
      </c>
      <c r="W11" s="36">
        <v>9</v>
      </c>
      <c r="X11" s="36">
        <v>9</v>
      </c>
      <c r="Y11" s="1"/>
      <c r="Z11" s="190"/>
      <c r="AA11" s="246" t="str">
        <f>IF(T11="","",VLOOKUP(T11,$A$3:$C$15,3,FALSE))</f>
        <v>Ｊ</v>
      </c>
      <c r="AB11" s="246" t="str">
        <f>IF(U11="","",VLOOKUP(U11,$A$3:$C$15,3,FALSE))</f>
        <v>Ｊ</v>
      </c>
      <c r="AC11" s="246" t="str">
        <f>IF(V11="","",VLOOKUP(V11,$A$3:$C$15,3,FALSE))</f>
        <v>Ｊ</v>
      </c>
      <c r="AD11" s="246" t="str">
        <f>IF(W11="","",VLOOKUP(W11,$A$3:$C$15,3,FALSE))</f>
        <v>Ｊ</v>
      </c>
      <c r="AE11" s="246" t="str">
        <f>IF(X11="","",VLOOKUP(X11,$A$3:$C$15,3,FALSE))</f>
        <v>Ｊ</v>
      </c>
      <c r="AL11" s="132"/>
    </row>
    <row r="12" spans="1:38" ht="18">
      <c r="A12" s="221">
        <f t="shared" si="0"/>
        <v>10</v>
      </c>
      <c r="B12" s="276" t="s">
        <v>183</v>
      </c>
      <c r="C12" s="334">
        <v>10</v>
      </c>
      <c r="D12" s="190">
        <f t="shared" si="2"/>
        <v>1</v>
      </c>
      <c r="E12" s="190">
        <f t="shared" si="3"/>
        <v>1</v>
      </c>
      <c r="F12" s="190">
        <f t="shared" si="4"/>
        <v>1</v>
      </c>
      <c r="G12" s="190">
        <f t="shared" si="5"/>
        <v>1</v>
      </c>
      <c r="H12" s="190">
        <f t="shared" si="6"/>
        <v>1</v>
      </c>
      <c r="I12" s="191">
        <v>10</v>
      </c>
      <c r="J12" s="258"/>
      <c r="L12" s="190">
        <v>9</v>
      </c>
      <c r="M12" s="311" t="str">
        <f>IF(T12="","",VLOOKUP(T12,$A$3:$B$15,2,FALSE))</f>
        <v>TE</v>
      </c>
      <c r="N12" s="311" t="str">
        <f>IF(U12="","",VLOOKUP(U12,$A$3:$B$15,2,FALSE))</f>
        <v>TE</v>
      </c>
      <c r="O12" s="311" t="str">
        <f>IF(V12="","",VLOOKUP(V12,$A$3:$B$15,2,FALSE))</f>
        <v>TE</v>
      </c>
      <c r="P12" s="311" t="str">
        <f>IF(W12="","",VLOOKUP(W12,$A$3:$B$15,2,FALSE))</f>
        <v>TE</v>
      </c>
      <c r="Q12" s="311" t="str">
        <f>IF(X12="","",VLOOKUP(X12,$A$3:$B$15,2,FALSE))</f>
        <v>TE</v>
      </c>
      <c r="R12" s="309"/>
      <c r="S12" s="108"/>
      <c r="T12" s="36">
        <v>10</v>
      </c>
      <c r="U12" s="36">
        <v>10</v>
      </c>
      <c r="V12" s="36">
        <v>10</v>
      </c>
      <c r="W12" s="36">
        <v>10</v>
      </c>
      <c r="X12" s="36">
        <v>10</v>
      </c>
      <c r="Y12" s="1"/>
      <c r="Z12" s="190"/>
      <c r="AA12" s="246">
        <f>IF(T12="","",VLOOKUP(T12,$A$3:$C$15,3,FALSE))</f>
        <v>10</v>
      </c>
      <c r="AB12" s="246">
        <f>IF(U12="","",VLOOKUP(U12,$A$3:$C$15,3,FALSE))</f>
        <v>10</v>
      </c>
      <c r="AC12" s="246">
        <f>IF(V12="","",VLOOKUP(V12,$A$3:$C$15,3,FALSE))</f>
        <v>10</v>
      </c>
      <c r="AD12" s="246">
        <f>IF(W12="","",VLOOKUP(W12,$A$3:$C$15,3,FALSE))</f>
        <v>10</v>
      </c>
      <c r="AE12" s="246">
        <f>IF(X12="","",VLOOKUP(X12,$A$3:$C$15,3,FALSE))</f>
        <v>10</v>
      </c>
      <c r="AL12" s="132"/>
    </row>
    <row r="13" spans="1:38" ht="18">
      <c r="A13" s="221">
        <f t="shared" si="0"/>
        <v>11</v>
      </c>
      <c r="B13" s="190" t="s">
        <v>143</v>
      </c>
      <c r="C13" s="335" t="s">
        <v>311</v>
      </c>
      <c r="D13" s="190">
        <f t="shared" si="2"/>
        <v>1</v>
      </c>
      <c r="E13" s="190">
        <f t="shared" si="3"/>
        <v>1</v>
      </c>
      <c r="F13" s="190">
        <f t="shared" si="4"/>
        <v>1</v>
      </c>
      <c r="G13" s="190">
        <f t="shared" si="5"/>
        <v>1</v>
      </c>
      <c r="H13" s="190">
        <f t="shared" si="6"/>
        <v>1</v>
      </c>
      <c r="I13" s="191">
        <v>11</v>
      </c>
      <c r="J13" s="258"/>
      <c r="L13" s="190">
        <v>10</v>
      </c>
      <c r="M13" s="311" t="str">
        <f>IF(T13="","",VLOOKUP(T13,$A$3:$B$15,2,FALSE))</f>
        <v>S1</v>
      </c>
      <c r="N13" s="311" t="str">
        <f>IF(U13="","",VLOOKUP(U13,$A$3:$B$15,2,FALSE))</f>
        <v>S1</v>
      </c>
      <c r="O13" s="311" t="str">
        <f>IF(V13="","",VLOOKUP(V13,$A$3:$B$15,2,FALSE))</f>
        <v>S1</v>
      </c>
      <c r="P13" s="311" t="str">
        <f>IF(W13="","",VLOOKUP(W13,$A$3:$B$15,2,FALSE))</f>
        <v>S1</v>
      </c>
      <c r="Q13" s="311" t="str">
        <f>IF(X13="","",VLOOKUP(X13,$A$3:$B$15,2,FALSE))</f>
        <v>S1</v>
      </c>
      <c r="R13" s="309"/>
      <c r="S13" s="108"/>
      <c r="T13" s="36">
        <v>11</v>
      </c>
      <c r="U13" s="36">
        <v>11</v>
      </c>
      <c r="V13" s="36">
        <v>11</v>
      </c>
      <c r="W13" s="36">
        <v>11</v>
      </c>
      <c r="X13" s="36">
        <v>11</v>
      </c>
      <c r="Y13" s="1"/>
      <c r="Z13" s="190"/>
      <c r="AA13" s="246" t="str">
        <f>IF(T13="","",VLOOKUP(T13,$A$3:$C$15,3,FALSE))</f>
        <v>Scatter</v>
      </c>
      <c r="AB13" s="246" t="str">
        <f>IF(U13="","",VLOOKUP(U13,$A$3:$C$15,3,FALSE))</f>
        <v>Scatter</v>
      </c>
      <c r="AC13" s="246" t="str">
        <f>IF(V13="","",VLOOKUP(V13,$A$3:$C$15,3,FALSE))</f>
        <v>Scatter</v>
      </c>
      <c r="AD13" s="246" t="str">
        <f>IF(W13="","",VLOOKUP(W13,$A$3:$C$15,3,FALSE))</f>
        <v>Scatter</v>
      </c>
      <c r="AE13" s="246" t="str">
        <f>IF(X13="","",VLOOKUP(X13,$A$3:$C$15,3,FALSE))</f>
        <v>Scatter</v>
      </c>
      <c r="AL13" s="132"/>
    </row>
    <row r="14" spans="1:38" ht="18">
      <c r="A14" s="221">
        <f t="shared" si="0"/>
        <v>12</v>
      </c>
      <c r="B14" s="190" t="s">
        <v>142</v>
      </c>
      <c r="C14" s="335" t="s">
        <v>308</v>
      </c>
      <c r="D14" s="190">
        <f t="shared" si="2"/>
        <v>1</v>
      </c>
      <c r="E14" s="190">
        <f t="shared" si="3"/>
        <v>1</v>
      </c>
      <c r="F14" s="190">
        <f t="shared" si="4"/>
        <v>1</v>
      </c>
      <c r="G14" s="190">
        <f t="shared" si="5"/>
        <v>1</v>
      </c>
      <c r="H14" s="190">
        <f t="shared" si="6"/>
        <v>1</v>
      </c>
      <c r="I14" s="191">
        <v>12</v>
      </c>
      <c r="J14" s="258"/>
      <c r="L14" s="190">
        <v>11</v>
      </c>
      <c r="M14" s="311" t="str">
        <f>IF(T14="","",VLOOKUP(T14,$A$3:$B$15,2,FALSE))</f>
        <v>WW</v>
      </c>
      <c r="N14" s="311" t="str">
        <f>IF(U14="","",VLOOKUP(U14,$A$3:$B$15,2,FALSE))</f>
        <v>WW</v>
      </c>
      <c r="O14" s="311" t="str">
        <f>IF(V14="","",VLOOKUP(V14,$A$3:$B$15,2,FALSE))</f>
        <v>WW</v>
      </c>
      <c r="P14" s="311" t="str">
        <f>IF(W14="","",VLOOKUP(W14,$A$3:$B$15,2,FALSE))</f>
        <v>WW</v>
      </c>
      <c r="Q14" s="311" t="str">
        <f>IF(X14="","",VLOOKUP(X14,$A$3:$B$15,2,FALSE))</f>
        <v>WW</v>
      </c>
      <c r="R14" s="309"/>
      <c r="S14" s="108"/>
      <c r="T14" s="36">
        <v>12</v>
      </c>
      <c r="U14" s="36">
        <v>12</v>
      </c>
      <c r="V14" s="36">
        <v>12</v>
      </c>
      <c r="W14" s="36">
        <v>12</v>
      </c>
      <c r="X14" s="36">
        <v>12</v>
      </c>
      <c r="Y14" s="1"/>
      <c r="Z14" s="190"/>
      <c r="AA14" s="246" t="str">
        <f>IF(T14="","",VLOOKUP(T14,$A$3:$C$15,3,FALSE))</f>
        <v>Wild</v>
      </c>
      <c r="AB14" s="246" t="str">
        <f>IF(U14="","",VLOOKUP(U14,$A$3:$C$15,3,FALSE))</f>
        <v>Wild</v>
      </c>
      <c r="AC14" s="246" t="str">
        <f>IF(V14="","",VLOOKUP(V14,$A$3:$C$15,3,FALSE))</f>
        <v>Wild</v>
      </c>
      <c r="AD14" s="246" t="str">
        <f>IF(W14="","",VLOOKUP(W14,$A$3:$C$15,3,FALSE))</f>
        <v>Wild</v>
      </c>
      <c r="AE14" s="246" t="str">
        <f>IF(X14="","",VLOOKUP(X14,$A$3:$C$15,3,FALSE))</f>
        <v>Wild</v>
      </c>
      <c r="AL14" s="132"/>
    </row>
    <row r="15" spans="1:38" ht="18">
      <c r="B15" s="190"/>
      <c r="C15" s="335"/>
      <c r="D15" s="190"/>
      <c r="E15" s="190"/>
      <c r="F15" s="190"/>
      <c r="G15" s="190"/>
      <c r="H15" s="190"/>
      <c r="I15" s="346"/>
      <c r="J15" s="5"/>
      <c r="K15" s="1"/>
      <c r="L15" s="190">
        <v>12</v>
      </c>
      <c r="M15" s="311" t="str">
        <f>IF(T15="","",VLOOKUP(T15,$A$3:$B$15,2,FALSE))</f>
        <v/>
      </c>
      <c r="N15" s="311" t="str">
        <f>IF(U15="","",VLOOKUP(U15,$A$3:$B$15,2,FALSE))</f>
        <v/>
      </c>
      <c r="O15" s="311" t="str">
        <f>IF(V15="","",VLOOKUP(V15,$A$3:$B$15,2,FALSE))</f>
        <v/>
      </c>
      <c r="P15" s="311" t="str">
        <f>IF(W15="","",VLOOKUP(W15,$A$3:$B$15,2,FALSE))</f>
        <v/>
      </c>
      <c r="Q15" s="311" t="str">
        <f>IF(X15="","",VLOOKUP(X15,$A$3:$B$15,2,FALSE))</f>
        <v/>
      </c>
      <c r="R15" s="309"/>
      <c r="S15" s="108"/>
      <c r="T15" s="221"/>
      <c r="U15" s="221"/>
      <c r="V15" s="221"/>
      <c r="W15" s="221"/>
      <c r="X15" s="221"/>
      <c r="Y15" s="1"/>
      <c r="Z15" s="190"/>
      <c r="AA15" s="246" t="str">
        <f>IF(T15="","",VLOOKUP(T15,$A$3:$C$15,3,FALSE))</f>
        <v/>
      </c>
      <c r="AB15" s="246" t="str">
        <f>IF(U15="","",VLOOKUP(U15,$A$3:$C$15,3,FALSE))</f>
        <v/>
      </c>
      <c r="AC15" s="246" t="str">
        <f>IF(V15="","",VLOOKUP(V15,$A$3:$C$15,3,FALSE))</f>
        <v/>
      </c>
      <c r="AD15" s="246" t="str">
        <f>IF(W15="","",VLOOKUP(W15,$A$3:$C$15,3,FALSE))</f>
        <v/>
      </c>
      <c r="AE15" s="246" t="str">
        <f>IF(X15="","",VLOOKUP(X15,$A$3:$C$15,3,FALSE))</f>
        <v/>
      </c>
      <c r="AL15" s="132"/>
    </row>
    <row r="16" spans="1:38" ht="18">
      <c r="B16" s="276" t="s">
        <v>15</v>
      </c>
      <c r="C16" s="3"/>
      <c r="D16" s="113">
        <f>SUM(D3:D15)</f>
        <v>12</v>
      </c>
      <c r="E16" s="113">
        <f>SUM(E3:E15)</f>
        <v>12</v>
      </c>
      <c r="F16" s="113">
        <f>SUM(F3:F15)</f>
        <v>12</v>
      </c>
      <c r="G16" s="113">
        <f>SUM(G3:G15)</f>
        <v>12</v>
      </c>
      <c r="H16" s="113">
        <f>SUM(H3:H15)</f>
        <v>12</v>
      </c>
      <c r="L16" s="190">
        <v>13</v>
      </c>
      <c r="M16" s="311" t="str">
        <f>IF(T16="","",VLOOKUP(T16,$A$3:$B$15,2,FALSE))</f>
        <v/>
      </c>
      <c r="N16" s="311" t="str">
        <f>IF(U16="","",VLOOKUP(U16,$A$3:$B$15,2,FALSE))</f>
        <v/>
      </c>
      <c r="O16" s="311" t="str">
        <f>IF(V16="","",VLOOKUP(V16,$A$3:$B$15,2,FALSE))</f>
        <v/>
      </c>
      <c r="P16" s="311" t="str">
        <f>IF(W16="","",VLOOKUP(W16,$A$3:$B$15,2,FALSE))</f>
        <v/>
      </c>
      <c r="Q16" s="311" t="str">
        <f>IF(X16="","",VLOOKUP(X16,$A$3:$B$15,2,FALSE))</f>
        <v/>
      </c>
      <c r="R16" s="309"/>
      <c r="S16" s="108"/>
      <c r="T16" s="221"/>
      <c r="U16" s="221"/>
      <c r="V16" s="221"/>
      <c r="W16" s="221"/>
      <c r="X16" s="221"/>
      <c r="Y16" s="1"/>
      <c r="Z16" s="190"/>
      <c r="AA16" s="246" t="str">
        <f>IF(T16="","",VLOOKUP(T16,$A$3:$C$15,3,FALSE))</f>
        <v/>
      </c>
      <c r="AB16" s="246" t="str">
        <f>IF(U16="","",VLOOKUP(U16,$A$3:$C$15,3,FALSE))</f>
        <v/>
      </c>
      <c r="AC16" s="246" t="str">
        <f>IF(V16="","",VLOOKUP(V16,$A$3:$C$15,3,FALSE))</f>
        <v/>
      </c>
      <c r="AD16" s="246" t="str">
        <f>IF(W16="","",VLOOKUP(W16,$A$3:$C$15,3,FALSE))</f>
        <v/>
      </c>
      <c r="AE16" s="246" t="str">
        <f>IF(X16="","",VLOOKUP(X16,$A$3:$C$15,3,FALSE))</f>
        <v/>
      </c>
      <c r="AL16" s="132"/>
    </row>
    <row r="17" spans="2:38" ht="18">
      <c r="L17" s="190">
        <v>14</v>
      </c>
      <c r="M17" s="311" t="str">
        <f>IF(T17="","",VLOOKUP(T17,$A$3:$B$15,2,FALSE))</f>
        <v/>
      </c>
      <c r="N17" s="311" t="str">
        <f>IF(U17="","",VLOOKUP(U17,$A$3:$B$15,2,FALSE))</f>
        <v/>
      </c>
      <c r="O17" s="311" t="str">
        <f>IF(V17="","",VLOOKUP(V17,$A$3:$B$15,2,FALSE))</f>
        <v/>
      </c>
      <c r="P17" s="311" t="str">
        <f>IF(W17="","",VLOOKUP(W17,$A$3:$B$15,2,FALSE))</f>
        <v/>
      </c>
      <c r="Q17" s="311" t="str">
        <f>IF(X17="","",VLOOKUP(X17,$A$3:$B$15,2,FALSE))</f>
        <v/>
      </c>
      <c r="R17" s="309"/>
      <c r="S17" s="108"/>
      <c r="T17" s="221"/>
      <c r="U17" s="221"/>
      <c r="V17" s="221"/>
      <c r="W17" s="221"/>
      <c r="X17" s="221"/>
      <c r="Y17" s="1"/>
      <c r="Z17" s="190"/>
      <c r="AA17" s="246" t="str">
        <f>IF(T17="","",VLOOKUP(T17,$A$3:$C$15,3,FALSE))</f>
        <v/>
      </c>
      <c r="AB17" s="246" t="str">
        <f>IF(U17="","",VLOOKUP(U17,$A$3:$C$15,3,FALSE))</f>
        <v/>
      </c>
      <c r="AC17" s="246" t="str">
        <f>IF(V17="","",VLOOKUP(V17,$A$3:$C$15,3,FALSE))</f>
        <v/>
      </c>
      <c r="AD17" s="246" t="str">
        <f>IF(W17="","",VLOOKUP(W17,$A$3:$C$15,3,FALSE))</f>
        <v/>
      </c>
      <c r="AE17" s="246" t="str">
        <f>IF(X17="","",VLOOKUP(X17,$A$3:$C$15,3,FALSE))</f>
        <v/>
      </c>
    </row>
    <row r="18" spans="2:38" ht="18">
      <c r="B18" s="31" t="s">
        <v>17</v>
      </c>
      <c r="C18" s="32"/>
      <c r="D18" s="32"/>
      <c r="E18" s="32"/>
      <c r="F18" s="32"/>
      <c r="G18" s="32"/>
      <c r="H18" s="32"/>
      <c r="L18" s="190">
        <v>15</v>
      </c>
      <c r="M18" s="311" t="str">
        <f>IF(T18="","",VLOOKUP(T18,$A$3:$B$15,2,FALSE))</f>
        <v/>
      </c>
      <c r="N18" s="311" t="str">
        <f>IF(U18="","",VLOOKUP(U18,$A$3:$B$15,2,FALSE))</f>
        <v/>
      </c>
      <c r="O18" s="311" t="str">
        <f>IF(V18="","",VLOOKUP(V18,$A$3:$B$15,2,FALSE))</f>
        <v/>
      </c>
      <c r="P18" s="311" t="str">
        <f>IF(W18="","",VLOOKUP(W18,$A$3:$B$15,2,FALSE))</f>
        <v/>
      </c>
      <c r="Q18" s="311" t="str">
        <f>IF(X18="","",VLOOKUP(X18,$A$3:$B$15,2,FALSE))</f>
        <v/>
      </c>
      <c r="R18" s="309"/>
      <c r="S18" s="108"/>
      <c r="T18" s="221"/>
      <c r="U18" s="221"/>
      <c r="V18" s="221"/>
      <c r="W18" s="221"/>
      <c r="X18" s="221"/>
      <c r="Y18" s="1"/>
      <c r="Z18" s="190"/>
      <c r="AA18" s="246" t="str">
        <f>IF(T18="","",VLOOKUP(T18,$A$3:$C$15,3,FALSE))</f>
        <v/>
      </c>
      <c r="AB18" s="246" t="str">
        <f>IF(U18="","",VLOOKUP(U18,$A$3:$C$15,3,FALSE))</f>
        <v/>
      </c>
      <c r="AC18" s="246" t="str">
        <f>IF(V18="","",VLOOKUP(V18,$A$3:$C$15,3,FALSE))</f>
        <v/>
      </c>
      <c r="AD18" s="246" t="str">
        <f>IF(W18="","",VLOOKUP(W18,$A$3:$C$15,3,FALSE))</f>
        <v/>
      </c>
      <c r="AE18" s="246" t="str">
        <f>IF(X18="","",VLOOKUP(X18,$A$3:$C$15,3,FALSE))</f>
        <v/>
      </c>
    </row>
    <row r="19" spans="2:38" ht="16" customHeight="1">
      <c r="B19" s="34" t="s">
        <v>18</v>
      </c>
      <c r="C19" s="34" t="s">
        <v>19</v>
      </c>
      <c r="D19" s="35">
        <v>1</v>
      </c>
      <c r="E19" s="35">
        <v>2</v>
      </c>
      <c r="F19" s="35">
        <v>3</v>
      </c>
      <c r="G19" s="35">
        <v>4</v>
      </c>
      <c r="H19" s="35">
        <v>5</v>
      </c>
      <c r="I19" s="256"/>
      <c r="L19" s="190">
        <v>16</v>
      </c>
      <c r="M19" s="311" t="str">
        <f>IF(T19="","",VLOOKUP(T19,$A$3:$B$15,2,FALSE))</f>
        <v/>
      </c>
      <c r="N19" s="311" t="str">
        <f>IF(U19="","",VLOOKUP(U19,$A$3:$B$15,2,FALSE))</f>
        <v/>
      </c>
      <c r="O19" s="311" t="str">
        <f>IF(V19="","",VLOOKUP(V19,$A$3:$B$15,2,FALSE))</f>
        <v/>
      </c>
      <c r="P19" s="311" t="str">
        <f>IF(W19="","",VLOOKUP(W19,$A$3:$B$15,2,FALSE))</f>
        <v/>
      </c>
      <c r="Q19" s="311" t="str">
        <f>IF(X19="","",VLOOKUP(X19,$A$3:$B$15,2,FALSE))</f>
        <v/>
      </c>
      <c r="R19" s="309"/>
      <c r="S19" s="108"/>
      <c r="T19" s="221"/>
      <c r="U19" s="221"/>
      <c r="V19" s="221"/>
      <c r="W19" s="221"/>
      <c r="X19" s="221"/>
      <c r="Y19" s="1"/>
      <c r="Z19" s="190"/>
      <c r="AA19" s="246" t="str">
        <f>IF(T19="","",VLOOKUP(T19,$A$3:$C$15,3,FALSE))</f>
        <v/>
      </c>
      <c r="AB19" s="246" t="str">
        <f>IF(U19="","",VLOOKUP(U19,$A$3:$C$15,3,FALSE))</f>
        <v/>
      </c>
      <c r="AC19" s="246" t="str">
        <f>IF(V19="","",VLOOKUP(V19,$A$3:$C$15,3,FALSE))</f>
        <v/>
      </c>
      <c r="AD19" s="246" t="str">
        <f>IF(W19="","",VLOOKUP(W19,$A$3:$C$15,3,FALSE))</f>
        <v/>
      </c>
      <c r="AE19" s="246" t="str">
        <f>IF(X19="","",VLOOKUP(X19,$A$3:$C$15,3,FALSE))</f>
        <v/>
      </c>
    </row>
    <row r="20" spans="2:38" ht="17.25" customHeight="1">
      <c r="B20" s="191" t="s">
        <v>148</v>
      </c>
      <c r="C20" s="190" t="s">
        <v>250</v>
      </c>
      <c r="D20" s="8">
        <f>VLOOKUP($B20,$B$3:$H$16,D$19+2,FALSE)+VLOOKUP($C20,$B$3:$H$16,D$19+2,FALSE)</f>
        <v>2</v>
      </c>
      <c r="E20" s="8">
        <f t="shared" ref="E20:H29" si="7">VLOOKUP($B20,$B$3:$H$16,E$19+2,FALSE)+VLOOKUP($C20,$B$3:$H$16,E$19+2,FALSE)</f>
        <v>2</v>
      </c>
      <c r="F20" s="8">
        <f t="shared" si="7"/>
        <v>2</v>
      </c>
      <c r="G20" s="8">
        <f t="shared" si="7"/>
        <v>2</v>
      </c>
      <c r="H20" s="8">
        <f t="shared" si="7"/>
        <v>2</v>
      </c>
      <c r="J20" s="33"/>
      <c r="L20" s="190">
        <v>17</v>
      </c>
      <c r="M20" s="311" t="str">
        <f>IF(T20="","",VLOOKUP(T20,$A$3:$B$15,2,FALSE))</f>
        <v/>
      </c>
      <c r="N20" s="311" t="str">
        <f>IF(U20="","",VLOOKUP(U20,$A$3:$B$15,2,FALSE))</f>
        <v/>
      </c>
      <c r="O20" s="311" t="str">
        <f>IF(V20="","",VLOOKUP(V20,$A$3:$B$15,2,FALSE))</f>
        <v/>
      </c>
      <c r="P20" s="311" t="str">
        <f>IF(W20="","",VLOOKUP(W20,$A$3:$B$15,2,FALSE))</f>
        <v/>
      </c>
      <c r="Q20" s="311" t="str">
        <f>IF(X20="","",VLOOKUP(X20,$A$3:$B$15,2,FALSE))</f>
        <v/>
      </c>
      <c r="R20" s="309"/>
      <c r="S20" s="108"/>
      <c r="T20" s="221"/>
      <c r="U20" s="221"/>
      <c r="V20" s="221"/>
      <c r="W20" s="221"/>
      <c r="X20" s="221"/>
      <c r="Y20" s="1"/>
      <c r="Z20" s="190"/>
      <c r="AA20" s="246" t="str">
        <f>IF(T20="","",VLOOKUP(T20,$A$3:$C$15,3,FALSE))</f>
        <v/>
      </c>
      <c r="AB20" s="246" t="str">
        <f>IF(U20="","",VLOOKUP(U20,$A$3:$C$15,3,FALSE))</f>
        <v/>
      </c>
      <c r="AC20" s="246" t="str">
        <f>IF(V20="","",VLOOKUP(V20,$A$3:$C$15,3,FALSE))</f>
        <v/>
      </c>
      <c r="AD20" s="246" t="str">
        <f>IF(W20="","",VLOOKUP(W20,$A$3:$C$15,3,FALSE))</f>
        <v/>
      </c>
      <c r="AE20" s="246" t="str">
        <f>IF(X20="","",VLOOKUP(X20,$A$3:$C$15,3,FALSE))</f>
        <v/>
      </c>
    </row>
    <row r="21" spans="2:38" ht="15" customHeight="1">
      <c r="B21" s="191" t="s">
        <v>149</v>
      </c>
      <c r="C21" s="190" t="s">
        <v>250</v>
      </c>
      <c r="D21" s="8">
        <f t="shared" ref="D21:D29" si="8">VLOOKUP($B21,$B$3:$H$16,D$19+2,FALSE)+VLOOKUP($C21,$B$3:$H$16,D$19+2,FALSE)</f>
        <v>2</v>
      </c>
      <c r="E21" s="8">
        <f t="shared" si="7"/>
        <v>2</v>
      </c>
      <c r="F21" s="8">
        <f t="shared" si="7"/>
        <v>2</v>
      </c>
      <c r="G21" s="8">
        <f t="shared" si="7"/>
        <v>2</v>
      </c>
      <c r="H21" s="8">
        <f t="shared" si="7"/>
        <v>2</v>
      </c>
      <c r="L21" s="190">
        <v>18</v>
      </c>
      <c r="M21" s="311" t="str">
        <f>IF(T21="","",VLOOKUP(T21,$A$3:$B$15,2,FALSE))</f>
        <v/>
      </c>
      <c r="N21" s="311" t="str">
        <f>IF(U21="","",VLOOKUP(U21,$A$3:$B$15,2,FALSE))</f>
        <v/>
      </c>
      <c r="O21" s="311" t="str">
        <f>IF(V21="","",VLOOKUP(V21,$A$3:$B$15,2,FALSE))</f>
        <v/>
      </c>
      <c r="P21" s="311" t="str">
        <f>IF(W21="","",VLOOKUP(W21,$A$3:$B$15,2,FALSE))</f>
        <v/>
      </c>
      <c r="Q21" s="311" t="str">
        <f>IF(X21="","",VLOOKUP(X21,$A$3:$B$15,2,FALSE))</f>
        <v/>
      </c>
      <c r="R21" s="309"/>
      <c r="S21" s="108"/>
      <c r="T21" s="221"/>
      <c r="U21" s="221"/>
      <c r="V21" s="221"/>
      <c r="W21" s="221"/>
      <c r="X21" s="221"/>
      <c r="Y21" s="1"/>
      <c r="Z21" s="190"/>
      <c r="AA21" s="246" t="str">
        <f>IF(T21="","",VLOOKUP(T21,$A$3:$C$15,3,FALSE))</f>
        <v/>
      </c>
      <c r="AB21" s="246" t="str">
        <f>IF(U21="","",VLOOKUP(U21,$A$3:$C$15,3,FALSE))</f>
        <v/>
      </c>
      <c r="AC21" s="246" t="str">
        <f>IF(V21="","",VLOOKUP(V21,$A$3:$C$15,3,FALSE))</f>
        <v/>
      </c>
      <c r="AD21" s="246" t="str">
        <f>IF(W21="","",VLOOKUP(W21,$A$3:$C$15,3,FALSE))</f>
        <v/>
      </c>
      <c r="AE21" s="246" t="str">
        <f>IF(X21="","",VLOOKUP(X21,$A$3:$C$15,3,FALSE))</f>
        <v/>
      </c>
      <c r="AL21" s="132"/>
    </row>
    <row r="22" spans="2:38" ht="16" customHeight="1">
      <c r="B22" s="191" t="s">
        <v>150</v>
      </c>
      <c r="C22" s="190" t="s">
        <v>250</v>
      </c>
      <c r="D22" s="8">
        <f t="shared" si="8"/>
        <v>2</v>
      </c>
      <c r="E22" s="8">
        <f t="shared" si="7"/>
        <v>2</v>
      </c>
      <c r="F22" s="8">
        <f t="shared" si="7"/>
        <v>2</v>
      </c>
      <c r="G22" s="8">
        <f t="shared" si="7"/>
        <v>2</v>
      </c>
      <c r="H22" s="8">
        <f t="shared" si="7"/>
        <v>2</v>
      </c>
      <c r="L22" s="190">
        <v>19</v>
      </c>
      <c r="M22" s="311" t="str">
        <f>IF(T22="","",VLOOKUP(T22,$A$3:$B$15,2,FALSE))</f>
        <v/>
      </c>
      <c r="N22" s="311" t="str">
        <f>IF(U22="","",VLOOKUP(U22,$A$3:$B$15,2,FALSE))</f>
        <v/>
      </c>
      <c r="O22" s="311" t="str">
        <f>IF(V22="","",VLOOKUP(V22,$A$3:$B$15,2,FALSE))</f>
        <v/>
      </c>
      <c r="P22" s="311" t="str">
        <f>IF(W22="","",VLOOKUP(W22,$A$3:$B$15,2,FALSE))</f>
        <v/>
      </c>
      <c r="Q22" s="311" t="str">
        <f>IF(X22="","",VLOOKUP(X22,$A$3:$B$15,2,FALSE))</f>
        <v/>
      </c>
      <c r="R22" s="309"/>
      <c r="S22" s="108"/>
      <c r="T22" s="221"/>
      <c r="U22" s="221"/>
      <c r="V22" s="221"/>
      <c r="W22" s="221"/>
      <c r="X22" s="221"/>
      <c r="Y22" s="1"/>
      <c r="Z22" s="190"/>
      <c r="AA22" s="246" t="str">
        <f>IF(T22="","",VLOOKUP(T22,$A$3:$C$15,3,FALSE))</f>
        <v/>
      </c>
      <c r="AB22" s="246" t="str">
        <f>IF(U22="","",VLOOKUP(U22,$A$3:$C$15,3,FALSE))</f>
        <v/>
      </c>
      <c r="AC22" s="246" t="str">
        <f>IF(V22="","",VLOOKUP(V22,$A$3:$C$15,3,FALSE))</f>
        <v/>
      </c>
      <c r="AD22" s="246" t="str">
        <f>IF(W22="","",VLOOKUP(W22,$A$3:$C$15,3,FALSE))</f>
        <v/>
      </c>
      <c r="AE22" s="246" t="str">
        <f>IF(X22="","",VLOOKUP(X22,$A$3:$C$15,3,FALSE))</f>
        <v/>
      </c>
      <c r="AL22" s="132"/>
    </row>
    <row r="23" spans="2:38" ht="18">
      <c r="B23" s="191" t="s">
        <v>309</v>
      </c>
      <c r="C23" s="190" t="s">
        <v>250</v>
      </c>
      <c r="D23" s="8">
        <f t="shared" si="8"/>
        <v>2</v>
      </c>
      <c r="E23" s="8">
        <f t="shared" si="7"/>
        <v>2</v>
      </c>
      <c r="F23" s="8">
        <f t="shared" si="7"/>
        <v>2</v>
      </c>
      <c r="G23" s="8">
        <f t="shared" si="7"/>
        <v>2</v>
      </c>
      <c r="H23" s="8">
        <f t="shared" si="7"/>
        <v>2</v>
      </c>
      <c r="L23" s="190">
        <v>20</v>
      </c>
      <c r="M23" s="311" t="str">
        <f>IF(T23="","",VLOOKUP(T23,$A$3:$B$15,2,FALSE))</f>
        <v/>
      </c>
      <c r="N23" s="311" t="str">
        <f>IF(U23="","",VLOOKUP(U23,$A$3:$B$15,2,FALSE))</f>
        <v/>
      </c>
      <c r="O23" s="311" t="str">
        <f>IF(V23="","",VLOOKUP(V23,$A$3:$B$15,2,FALSE))</f>
        <v/>
      </c>
      <c r="P23" s="311" t="str">
        <f>IF(W23="","",VLOOKUP(W23,$A$3:$B$15,2,FALSE))</f>
        <v/>
      </c>
      <c r="Q23" s="311" t="str">
        <f>IF(X23="","",VLOOKUP(X23,$A$3:$B$15,2,FALSE))</f>
        <v/>
      </c>
      <c r="R23" s="309"/>
      <c r="S23" s="108"/>
      <c r="T23" s="221"/>
      <c r="U23" s="221"/>
      <c r="V23" s="221"/>
      <c r="W23" s="221"/>
      <c r="X23" s="221"/>
      <c r="Y23" s="1"/>
      <c r="Z23" s="190"/>
      <c r="AA23" s="246" t="str">
        <f>IF(T23="","",VLOOKUP(T23,$A$3:$C$15,3,FALSE))</f>
        <v/>
      </c>
      <c r="AB23" s="246" t="str">
        <f>IF(U23="","",VLOOKUP(U23,$A$3:$C$15,3,FALSE))</f>
        <v/>
      </c>
      <c r="AC23" s="246" t="str">
        <f>IF(V23="","",VLOOKUP(V23,$A$3:$C$15,3,FALSE))</f>
        <v/>
      </c>
      <c r="AD23" s="246" t="str">
        <f>IF(W23="","",VLOOKUP(W23,$A$3:$C$15,3,FALSE))</f>
        <v/>
      </c>
      <c r="AE23" s="246" t="str">
        <f>IF(X23="","",VLOOKUP(X23,$A$3:$C$15,3,FALSE))</f>
        <v/>
      </c>
    </row>
    <row r="24" spans="2:38" ht="18">
      <c r="B24" s="191" t="s">
        <v>146</v>
      </c>
      <c r="C24" s="190" t="s">
        <v>250</v>
      </c>
      <c r="D24" s="8">
        <f t="shared" si="8"/>
        <v>2</v>
      </c>
      <c r="E24" s="8">
        <f t="shared" si="7"/>
        <v>2</v>
      </c>
      <c r="F24" s="8">
        <f t="shared" si="7"/>
        <v>2</v>
      </c>
      <c r="G24" s="8">
        <f t="shared" si="7"/>
        <v>2</v>
      </c>
      <c r="H24" s="8">
        <f t="shared" si="7"/>
        <v>2</v>
      </c>
      <c r="I24" s="257"/>
      <c r="L24" s="190">
        <v>21</v>
      </c>
      <c r="M24" s="311" t="str">
        <f>IF(T24="","",VLOOKUP(T24,$A$3:$B$15,2,FALSE))</f>
        <v/>
      </c>
      <c r="N24" s="311" t="str">
        <f>IF(U24="","",VLOOKUP(U24,$A$3:$B$15,2,FALSE))</f>
        <v/>
      </c>
      <c r="O24" s="311" t="str">
        <f>IF(V24="","",VLOOKUP(V24,$A$3:$B$15,2,FALSE))</f>
        <v/>
      </c>
      <c r="P24" s="311" t="str">
        <f>IF(W24="","",VLOOKUP(W24,$A$3:$B$15,2,FALSE))</f>
        <v/>
      </c>
      <c r="Q24" s="311" t="str">
        <f>IF(X24="","",VLOOKUP(X24,$A$3:$B$15,2,FALSE))</f>
        <v/>
      </c>
      <c r="R24" s="309"/>
      <c r="S24" s="108"/>
      <c r="T24" s="221"/>
      <c r="U24" s="221"/>
      <c r="V24" s="221"/>
      <c r="W24" s="221"/>
      <c r="X24" s="221"/>
      <c r="Y24" s="1"/>
      <c r="Z24" s="190"/>
      <c r="AA24" s="246" t="str">
        <f>IF(T24="","",VLOOKUP(T24,$A$3:$C$15,3,FALSE))</f>
        <v/>
      </c>
      <c r="AB24" s="246" t="str">
        <f>IF(U24="","",VLOOKUP(U24,$A$3:$C$15,3,FALSE))</f>
        <v/>
      </c>
      <c r="AC24" s="246" t="str">
        <f>IF(V24="","",VLOOKUP(V24,$A$3:$C$15,3,FALSE))</f>
        <v/>
      </c>
      <c r="AD24" s="246" t="str">
        <f>IF(W24="","",VLOOKUP(W24,$A$3:$C$15,3,FALSE))</f>
        <v/>
      </c>
      <c r="AE24" s="246" t="str">
        <f>IF(X24="","",VLOOKUP(X24,$A$3:$C$15,3,FALSE))</f>
        <v/>
      </c>
    </row>
    <row r="25" spans="2:38" ht="18">
      <c r="B25" s="276" t="s">
        <v>69</v>
      </c>
      <c r="C25" s="190" t="s">
        <v>250</v>
      </c>
      <c r="D25" s="8">
        <f t="shared" si="8"/>
        <v>2</v>
      </c>
      <c r="E25" s="8">
        <f t="shared" si="7"/>
        <v>2</v>
      </c>
      <c r="F25" s="8">
        <f t="shared" si="7"/>
        <v>2</v>
      </c>
      <c r="G25" s="8">
        <f t="shared" si="7"/>
        <v>2</v>
      </c>
      <c r="H25" s="8">
        <f t="shared" si="7"/>
        <v>2</v>
      </c>
      <c r="J25" s="257"/>
      <c r="L25" s="190">
        <v>22</v>
      </c>
      <c r="M25" s="311" t="str">
        <f>IF(T25="","",VLOOKUP(T25,$A$3:$B$15,2,FALSE))</f>
        <v/>
      </c>
      <c r="N25" s="311" t="str">
        <f>IF(U25="","",VLOOKUP(U25,$A$3:$B$15,2,FALSE))</f>
        <v/>
      </c>
      <c r="O25" s="311" t="str">
        <f>IF(V25="","",VLOOKUP(V25,$A$3:$B$15,2,FALSE))</f>
        <v/>
      </c>
      <c r="P25" s="311" t="str">
        <f>IF(W25="","",VLOOKUP(W25,$A$3:$B$15,2,FALSE))</f>
        <v/>
      </c>
      <c r="Q25" s="311" t="str">
        <f>IF(X25="","",VLOOKUP(X25,$A$3:$B$15,2,FALSE))</f>
        <v/>
      </c>
      <c r="R25" s="309"/>
      <c r="S25" s="108"/>
      <c r="T25" s="221"/>
      <c r="U25" s="221"/>
      <c r="V25" s="221"/>
      <c r="W25" s="221"/>
      <c r="X25" s="221"/>
      <c r="Y25" s="1"/>
      <c r="Z25" s="190"/>
      <c r="AA25" s="246" t="str">
        <f>IF(T25="","",VLOOKUP(T25,$A$3:$C$15,3,FALSE))</f>
        <v/>
      </c>
      <c r="AB25" s="246" t="str">
        <f>IF(U25="","",VLOOKUP(U25,$A$3:$C$15,3,FALSE))</f>
        <v/>
      </c>
      <c r="AC25" s="246" t="str">
        <f>IF(V25="","",VLOOKUP(V25,$A$3:$C$15,3,FALSE))</f>
        <v/>
      </c>
      <c r="AD25" s="246" t="str">
        <f>IF(W25="","",VLOOKUP(W25,$A$3:$C$15,3,FALSE))</f>
        <v/>
      </c>
      <c r="AE25" s="246" t="str">
        <f>IF(X25="","",VLOOKUP(X25,$A$3:$C$15,3,FALSE))</f>
        <v/>
      </c>
    </row>
    <row r="26" spans="2:38" ht="18">
      <c r="B26" s="276" t="s">
        <v>185</v>
      </c>
      <c r="C26" s="190" t="s">
        <v>250</v>
      </c>
      <c r="D26" s="8">
        <f t="shared" si="8"/>
        <v>2</v>
      </c>
      <c r="E26" s="8">
        <f t="shared" si="7"/>
        <v>2</v>
      </c>
      <c r="F26" s="8">
        <f t="shared" si="7"/>
        <v>2</v>
      </c>
      <c r="G26" s="8">
        <f t="shared" si="7"/>
        <v>2</v>
      </c>
      <c r="H26" s="8">
        <f t="shared" si="7"/>
        <v>2</v>
      </c>
      <c r="J26" s="257"/>
      <c r="L26" s="190">
        <v>23</v>
      </c>
      <c r="M26" s="311" t="str">
        <f>IF(T26="","",VLOOKUP(T26,$A$3:$B$15,2,FALSE))</f>
        <v/>
      </c>
      <c r="N26" s="311" t="str">
        <f>IF(U26="","",VLOOKUP(U26,$A$3:$B$15,2,FALSE))</f>
        <v/>
      </c>
      <c r="O26" s="311" t="str">
        <f>IF(V26="","",VLOOKUP(V26,$A$3:$B$15,2,FALSE))</f>
        <v/>
      </c>
      <c r="P26" s="311" t="str">
        <f>IF(W26="","",VLOOKUP(W26,$A$3:$B$15,2,FALSE))</f>
        <v/>
      </c>
      <c r="Q26" s="311" t="str">
        <f>IF(X26="","",VLOOKUP(X26,$A$3:$B$15,2,FALSE))</f>
        <v/>
      </c>
      <c r="R26" s="309"/>
      <c r="S26" s="108"/>
      <c r="T26" s="221"/>
      <c r="U26" s="221"/>
      <c r="V26" s="221"/>
      <c r="W26" s="221"/>
      <c r="X26" s="221"/>
      <c r="Y26" s="1"/>
      <c r="Z26" s="190"/>
      <c r="AA26" s="246" t="str">
        <f>IF(T26="","",VLOOKUP(T26,$A$3:$C$15,3,FALSE))</f>
        <v/>
      </c>
      <c r="AB26" s="246" t="str">
        <f>IF(U26="","",VLOOKUP(U26,$A$3:$C$15,3,FALSE))</f>
        <v/>
      </c>
      <c r="AC26" s="246" t="str">
        <f>IF(V26="","",VLOOKUP(V26,$A$3:$C$15,3,FALSE))</f>
        <v/>
      </c>
      <c r="AD26" s="246" t="str">
        <f>IF(W26="","",VLOOKUP(W26,$A$3:$C$15,3,FALSE))</f>
        <v/>
      </c>
      <c r="AE26" s="246" t="str">
        <f>IF(X26="","",VLOOKUP(X26,$A$3:$C$15,3,FALSE))</f>
        <v/>
      </c>
    </row>
    <row r="27" spans="2:38" ht="18">
      <c r="B27" s="276" t="s">
        <v>186</v>
      </c>
      <c r="C27" s="190" t="s">
        <v>250</v>
      </c>
      <c r="D27" s="8">
        <f t="shared" si="8"/>
        <v>2</v>
      </c>
      <c r="E27" s="8">
        <f t="shared" si="7"/>
        <v>2</v>
      </c>
      <c r="F27" s="8">
        <f t="shared" si="7"/>
        <v>2</v>
      </c>
      <c r="G27" s="8">
        <f t="shared" si="7"/>
        <v>2</v>
      </c>
      <c r="H27" s="8">
        <f t="shared" si="7"/>
        <v>2</v>
      </c>
      <c r="J27" s="257"/>
      <c r="L27" s="190">
        <v>24</v>
      </c>
      <c r="M27" s="311" t="str">
        <f>IF(T27="","",VLOOKUP(T27,$A$3:$B$15,2,FALSE))</f>
        <v/>
      </c>
      <c r="N27" s="311" t="str">
        <f>IF(U27="","",VLOOKUP(U27,$A$3:$B$15,2,FALSE))</f>
        <v/>
      </c>
      <c r="O27" s="311" t="str">
        <f>IF(V27="","",VLOOKUP(V27,$A$3:$B$15,2,FALSE))</f>
        <v/>
      </c>
      <c r="P27" s="311" t="str">
        <f>IF(W27="","",VLOOKUP(W27,$A$3:$B$15,2,FALSE))</f>
        <v/>
      </c>
      <c r="Q27" s="311" t="str">
        <f>IF(X27="","",VLOOKUP(X27,$A$3:$B$15,2,FALSE))</f>
        <v/>
      </c>
      <c r="R27" s="309"/>
      <c r="S27" s="108"/>
      <c r="T27" s="221"/>
      <c r="U27" s="221"/>
      <c r="V27" s="221"/>
      <c r="W27" s="221"/>
      <c r="X27" s="221"/>
      <c r="Y27" s="1"/>
      <c r="Z27" s="190"/>
      <c r="AA27" s="246" t="str">
        <f>IF(T27="","",VLOOKUP(T27,$A$3:$C$15,3,FALSE))</f>
        <v/>
      </c>
      <c r="AB27" s="246" t="str">
        <f>IF(U27="","",VLOOKUP(U27,$A$3:$C$15,3,FALSE))</f>
        <v/>
      </c>
      <c r="AC27" s="246" t="str">
        <f>IF(V27="","",VLOOKUP(V27,$A$3:$C$15,3,FALSE))</f>
        <v/>
      </c>
      <c r="AD27" s="246" t="str">
        <f>IF(W27="","",VLOOKUP(W27,$A$3:$C$15,3,FALSE))</f>
        <v/>
      </c>
      <c r="AE27" s="246" t="str">
        <f>IF(X27="","",VLOOKUP(X27,$A$3:$C$15,3,FALSE))</f>
        <v/>
      </c>
    </row>
    <row r="28" spans="2:38" ht="18">
      <c r="B28" s="276" t="s">
        <v>187</v>
      </c>
      <c r="C28" s="190" t="s">
        <v>250</v>
      </c>
      <c r="D28" s="8">
        <f t="shared" si="8"/>
        <v>2</v>
      </c>
      <c r="E28" s="8">
        <f t="shared" si="7"/>
        <v>2</v>
      </c>
      <c r="F28" s="8">
        <f t="shared" si="7"/>
        <v>2</v>
      </c>
      <c r="G28" s="8">
        <f t="shared" si="7"/>
        <v>2</v>
      </c>
      <c r="H28" s="8">
        <f t="shared" si="7"/>
        <v>2</v>
      </c>
      <c r="J28" s="257"/>
      <c r="L28" s="190">
        <v>25</v>
      </c>
      <c r="M28" s="311" t="str">
        <f>IF(T28="","",VLOOKUP(T28,$A$3:$B$15,2,FALSE))</f>
        <v/>
      </c>
      <c r="N28" s="311" t="str">
        <f>IF(U28="","",VLOOKUP(U28,$A$3:$B$15,2,FALSE))</f>
        <v/>
      </c>
      <c r="O28" s="311" t="str">
        <f>IF(V28="","",VLOOKUP(V28,$A$3:$B$15,2,FALSE))</f>
        <v/>
      </c>
      <c r="P28" s="311" t="str">
        <f>IF(W28="","",VLOOKUP(W28,$A$3:$B$15,2,FALSE))</f>
        <v/>
      </c>
      <c r="Q28" s="311" t="str">
        <f>IF(X28="","",VLOOKUP(X28,$A$3:$B$15,2,FALSE))</f>
        <v/>
      </c>
      <c r="R28" s="309"/>
      <c r="S28" s="108"/>
      <c r="T28" s="221"/>
      <c r="U28" s="221"/>
      <c r="V28" s="221"/>
      <c r="W28" s="221"/>
      <c r="X28" s="221"/>
      <c r="Y28" s="1"/>
      <c r="Z28" s="190"/>
      <c r="AA28" s="246" t="str">
        <f>IF(T28="","",VLOOKUP(T28,$A$3:$C$15,3,FALSE))</f>
        <v/>
      </c>
      <c r="AB28" s="246" t="str">
        <f>IF(U28="","",VLOOKUP(U28,$A$3:$C$15,3,FALSE))</f>
        <v/>
      </c>
      <c r="AC28" s="246" t="str">
        <f>IF(V28="","",VLOOKUP(V28,$A$3:$C$15,3,FALSE))</f>
        <v/>
      </c>
      <c r="AD28" s="246" t="str">
        <f>IF(W28="","",VLOOKUP(W28,$A$3:$C$15,3,FALSE))</f>
        <v/>
      </c>
      <c r="AE28" s="246" t="str">
        <f>IF(X28="","",VLOOKUP(X28,$A$3:$C$15,3,FALSE))</f>
        <v/>
      </c>
    </row>
    <row r="29" spans="2:38" ht="18">
      <c r="B29" s="276" t="s">
        <v>183</v>
      </c>
      <c r="C29" s="190" t="s">
        <v>250</v>
      </c>
      <c r="D29" s="8">
        <f t="shared" si="8"/>
        <v>2</v>
      </c>
      <c r="E29" s="8">
        <f t="shared" si="7"/>
        <v>2</v>
      </c>
      <c r="F29" s="8">
        <f t="shared" si="7"/>
        <v>2</v>
      </c>
      <c r="G29" s="8">
        <f t="shared" si="7"/>
        <v>2</v>
      </c>
      <c r="H29" s="8">
        <f t="shared" si="7"/>
        <v>2</v>
      </c>
      <c r="J29" s="257"/>
      <c r="L29" s="190">
        <v>26</v>
      </c>
      <c r="M29" s="311" t="str">
        <f>IF(T29="","",VLOOKUP(T29,$A$3:$B$15,2,FALSE))</f>
        <v/>
      </c>
      <c r="N29" s="311" t="str">
        <f>IF(U29="","",VLOOKUP(U29,$A$3:$B$15,2,FALSE))</f>
        <v/>
      </c>
      <c r="O29" s="311" t="str">
        <f>IF(V29="","",VLOOKUP(V29,$A$3:$B$15,2,FALSE))</f>
        <v/>
      </c>
      <c r="P29" s="311" t="str">
        <f>IF(W29="","",VLOOKUP(W29,$A$3:$B$15,2,FALSE))</f>
        <v/>
      </c>
      <c r="Q29" s="311" t="str">
        <f>IF(X29="","",VLOOKUP(X29,$A$3:$B$15,2,FALSE))</f>
        <v/>
      </c>
      <c r="R29" s="309"/>
      <c r="S29" s="108"/>
      <c r="T29" s="221"/>
      <c r="U29" s="221"/>
      <c r="V29" s="221"/>
      <c r="W29" s="221"/>
      <c r="X29" s="221"/>
      <c r="Y29" s="1"/>
      <c r="Z29" s="190"/>
      <c r="AA29" s="246" t="str">
        <f>IF(T29="","",VLOOKUP(T29,$A$3:$C$15,3,FALSE))</f>
        <v/>
      </c>
      <c r="AB29" s="246" t="str">
        <f>IF(U29="","",VLOOKUP(U29,$A$3:$C$15,3,FALSE))</f>
        <v/>
      </c>
      <c r="AC29" s="246" t="str">
        <f>IF(V29="","",VLOOKUP(V29,$A$3:$C$15,3,FALSE))</f>
        <v/>
      </c>
      <c r="AD29" s="246" t="str">
        <f>IF(W29="","",VLOOKUP(W29,$A$3:$C$15,3,FALSE))</f>
        <v/>
      </c>
      <c r="AE29" s="246" t="str">
        <f>IF(X29="","",VLOOKUP(X29,$A$3:$C$15,3,FALSE))</f>
        <v/>
      </c>
    </row>
    <row r="30" spans="2:38" ht="18">
      <c r="B30" s="346"/>
      <c r="C30" s="109"/>
      <c r="D30" s="8"/>
      <c r="E30" s="347"/>
      <c r="F30" s="347"/>
      <c r="G30" s="347"/>
      <c r="H30" s="347"/>
      <c r="J30" s="257"/>
      <c r="L30" s="190">
        <v>27</v>
      </c>
      <c r="M30" s="311" t="str">
        <f>IF(T30="","",VLOOKUP(T30,$A$3:$B$15,2,FALSE))</f>
        <v/>
      </c>
      <c r="N30" s="311" t="str">
        <f>IF(U30="","",VLOOKUP(U30,$A$3:$B$15,2,FALSE))</f>
        <v/>
      </c>
      <c r="O30" s="311" t="str">
        <f>IF(V30="","",VLOOKUP(V30,$A$3:$B$15,2,FALSE))</f>
        <v/>
      </c>
      <c r="P30" s="311" t="str">
        <f>IF(W30="","",VLOOKUP(W30,$A$3:$B$15,2,FALSE))</f>
        <v/>
      </c>
      <c r="Q30" s="311" t="str">
        <f>IF(X30="","",VLOOKUP(X30,$A$3:$B$15,2,FALSE))</f>
        <v/>
      </c>
      <c r="R30" s="309"/>
      <c r="S30" s="108"/>
      <c r="T30" s="221"/>
      <c r="U30" s="221"/>
      <c r="V30" s="221"/>
      <c r="W30" s="221"/>
      <c r="X30" s="221"/>
      <c r="Y30" s="1"/>
      <c r="Z30" s="190"/>
      <c r="AA30" s="246" t="str">
        <f>IF(T30="","",VLOOKUP(T30,$A$3:$C$15,3,FALSE))</f>
        <v/>
      </c>
      <c r="AB30" s="246" t="str">
        <f>IF(U30="","",VLOOKUP(U30,$A$3:$C$15,3,FALSE))</f>
        <v/>
      </c>
      <c r="AC30" s="246" t="str">
        <f>IF(V30="","",VLOOKUP(V30,$A$3:$C$15,3,FALSE))</f>
        <v/>
      </c>
      <c r="AD30" s="246" t="str">
        <f>IF(W30="","",VLOOKUP(W30,$A$3:$C$15,3,FALSE))</f>
        <v/>
      </c>
      <c r="AE30" s="246" t="str">
        <f>IF(X30="","",VLOOKUP(X30,$A$3:$C$15,3,FALSE))</f>
        <v/>
      </c>
    </row>
    <row r="31" spans="2:38" ht="18">
      <c r="B31" s="190"/>
      <c r="D31" s="40"/>
      <c r="J31" s="257"/>
      <c r="L31" s="190">
        <v>28</v>
      </c>
      <c r="M31" s="311" t="str">
        <f>IF(T31="","",VLOOKUP(T31,$A$3:$B$15,2,FALSE))</f>
        <v/>
      </c>
      <c r="N31" s="311" t="str">
        <f>IF(U31="","",VLOOKUP(U31,$A$3:$B$15,2,FALSE))</f>
        <v/>
      </c>
      <c r="O31" s="311" t="str">
        <f>IF(V31="","",VLOOKUP(V31,$A$3:$B$15,2,FALSE))</f>
        <v/>
      </c>
      <c r="P31" s="311" t="str">
        <f>IF(W31="","",VLOOKUP(W31,$A$3:$B$15,2,FALSE))</f>
        <v/>
      </c>
      <c r="Q31" s="311" t="str">
        <f>IF(X31="","",VLOOKUP(X31,$A$3:$B$15,2,FALSE))</f>
        <v/>
      </c>
      <c r="R31" s="309"/>
      <c r="S31" s="108"/>
      <c r="T31" s="221"/>
      <c r="U31" s="221"/>
      <c r="V31" s="221"/>
      <c r="W31" s="221"/>
      <c r="X31" s="221"/>
      <c r="Y31" s="1"/>
      <c r="Z31" s="190"/>
      <c r="AA31" s="246" t="str">
        <f>IF(T31="","",VLOOKUP(T31,$A$3:$C$15,3,FALSE))</f>
        <v/>
      </c>
      <c r="AB31" s="246" t="str">
        <f>IF(U31="","",VLOOKUP(U31,$A$3:$C$15,3,FALSE))</f>
        <v/>
      </c>
      <c r="AC31" s="246" t="str">
        <f>IF(V31="","",VLOOKUP(V31,$A$3:$C$15,3,FALSE))</f>
        <v/>
      </c>
      <c r="AD31" s="246" t="str">
        <f>IF(W31="","",VLOOKUP(W31,$A$3:$C$15,3,FALSE))</f>
        <v/>
      </c>
      <c r="AE31" s="246" t="str">
        <f>IF(X31="","",VLOOKUP(X31,$A$3:$C$15,3,FALSE))</f>
        <v/>
      </c>
      <c r="AG31" s="132"/>
    </row>
    <row r="32" spans="2:38" ht="18">
      <c r="B32" s="34" t="s">
        <v>18</v>
      </c>
      <c r="C32" s="34" t="s">
        <v>306</v>
      </c>
      <c r="D32" s="35" t="s">
        <v>20</v>
      </c>
      <c r="E32" s="35" t="s">
        <v>21</v>
      </c>
      <c r="F32" s="35" t="s">
        <v>22</v>
      </c>
      <c r="G32" s="35" t="s">
        <v>23</v>
      </c>
      <c r="H32" s="35" t="s">
        <v>24</v>
      </c>
      <c r="L32" s="190">
        <v>29</v>
      </c>
      <c r="M32" s="311" t="str">
        <f>IF(T32="","",VLOOKUP(T32,$A$3:$B$15,2,FALSE))</f>
        <v/>
      </c>
      <c r="N32" s="311" t="str">
        <f>IF(U32="","",VLOOKUP(U32,$A$3:$B$15,2,FALSE))</f>
        <v/>
      </c>
      <c r="O32" s="311" t="str">
        <f>IF(V32="","",VLOOKUP(V32,$A$3:$B$15,2,FALSE))</f>
        <v/>
      </c>
      <c r="P32" s="311" t="str">
        <f>IF(W32="","",VLOOKUP(W32,$A$3:$B$15,2,FALSE))</f>
        <v/>
      </c>
      <c r="Q32" s="311" t="str">
        <f>IF(X32="","",VLOOKUP(X32,$A$3:$B$15,2,FALSE))</f>
        <v/>
      </c>
      <c r="R32" s="309"/>
      <c r="S32" s="108"/>
      <c r="T32" s="221"/>
      <c r="U32" s="221"/>
      <c r="V32" s="221"/>
      <c r="W32" s="221"/>
      <c r="X32" s="221"/>
      <c r="Y32" s="1"/>
      <c r="Z32" s="190"/>
      <c r="AA32" s="246" t="str">
        <f>IF(T32="","",VLOOKUP(T32,$A$3:$C$15,3,FALSE))</f>
        <v/>
      </c>
      <c r="AB32" s="246" t="str">
        <f>IF(U32="","",VLOOKUP(U32,$A$3:$C$15,3,FALSE))</f>
        <v/>
      </c>
      <c r="AC32" s="246" t="str">
        <f>IF(V32="","",VLOOKUP(V32,$A$3:$C$15,3,FALSE))</f>
        <v/>
      </c>
      <c r="AD32" s="246" t="str">
        <f>IF(W32="","",VLOOKUP(W32,$A$3:$C$15,3,FALSE))</f>
        <v/>
      </c>
      <c r="AE32" s="246" t="str">
        <f>IF(X32="","",VLOOKUP(X32,$A$3:$C$15,3,FALSE))</f>
        <v/>
      </c>
      <c r="AG32" s="132"/>
    </row>
    <row r="33" spans="2:33" ht="18">
      <c r="B33" s="191" t="s">
        <v>148</v>
      </c>
      <c r="C33" s="293"/>
      <c r="D33" s="294">
        <f>D$16-D20</f>
        <v>10</v>
      </c>
      <c r="E33" s="294">
        <f>E$16-E20</f>
        <v>10</v>
      </c>
      <c r="F33" s="294">
        <f>F$16-F20</f>
        <v>10</v>
      </c>
      <c r="G33" s="294">
        <f>G$16-G20</f>
        <v>10</v>
      </c>
      <c r="H33" s="294">
        <f>H$16-H20</f>
        <v>10</v>
      </c>
      <c r="L33" s="190">
        <v>30</v>
      </c>
      <c r="M33" s="311" t="str">
        <f>IF(T33="","",VLOOKUP(T33,$A$3:$B$15,2,FALSE))</f>
        <v/>
      </c>
      <c r="N33" s="311" t="str">
        <f>IF(U33="","",VLOOKUP(U33,$A$3:$B$15,2,FALSE))</f>
        <v/>
      </c>
      <c r="O33" s="311" t="str">
        <f>IF(V33="","",VLOOKUP(V33,$A$3:$B$15,2,FALSE))</f>
        <v/>
      </c>
      <c r="P33" s="311" t="str">
        <f>IF(W33="","",VLOOKUP(W33,$A$3:$B$15,2,FALSE))</f>
        <v/>
      </c>
      <c r="Q33" s="311" t="str">
        <f>IF(X33="","",VLOOKUP(X33,$A$3:$B$15,2,FALSE))</f>
        <v/>
      </c>
      <c r="R33" s="309"/>
      <c r="S33" s="108"/>
      <c r="T33" s="221"/>
      <c r="U33" s="221"/>
      <c r="V33" s="221"/>
      <c r="W33" s="221"/>
      <c r="X33" s="221"/>
      <c r="Y33" s="1"/>
      <c r="Z33" s="190"/>
      <c r="AA33" s="246" t="str">
        <f>IF(T33="","",VLOOKUP(T33,$A$3:$C$15,3,FALSE))</f>
        <v/>
      </c>
      <c r="AB33" s="246" t="str">
        <f>IF(U33="","",VLOOKUP(U33,$A$3:$C$15,3,FALSE))</f>
        <v/>
      </c>
      <c r="AC33" s="246" t="str">
        <f>IF(V33="","",VLOOKUP(V33,$A$3:$C$15,3,FALSE))</f>
        <v/>
      </c>
      <c r="AD33" s="246" t="str">
        <f>IF(W33="","",VLOOKUP(W33,$A$3:$C$15,3,FALSE))</f>
        <v/>
      </c>
      <c r="AE33" s="246" t="str">
        <f>IF(X33="","",VLOOKUP(X33,$A$3:$C$15,3,FALSE))</f>
        <v/>
      </c>
      <c r="AG33" s="132"/>
    </row>
    <row r="34" spans="2:33" ht="18">
      <c r="B34" s="191" t="s">
        <v>149</v>
      </c>
      <c r="C34" s="293"/>
      <c r="D34" s="294">
        <f>D$16-D21</f>
        <v>10</v>
      </c>
      <c r="E34" s="294">
        <f>E$16-E21</f>
        <v>10</v>
      </c>
      <c r="F34" s="294">
        <f>F$16-F21</f>
        <v>10</v>
      </c>
      <c r="G34" s="294">
        <f>G$16-G21</f>
        <v>10</v>
      </c>
      <c r="H34" s="294">
        <f>H$16-H21</f>
        <v>10</v>
      </c>
      <c r="L34" s="190">
        <v>31</v>
      </c>
      <c r="M34" s="311" t="str">
        <f>IF(T34="","",VLOOKUP(T34,$A$3:$B$15,2,FALSE))</f>
        <v/>
      </c>
      <c r="N34" s="311" t="str">
        <f>IF(U34="","",VLOOKUP(U34,$A$3:$B$15,2,FALSE))</f>
        <v/>
      </c>
      <c r="O34" s="311" t="str">
        <f>IF(V34="","",VLOOKUP(V34,$A$3:$B$15,2,FALSE))</f>
        <v/>
      </c>
      <c r="P34" s="311" t="str">
        <f>IF(W34="","",VLOOKUP(W34,$A$3:$B$15,2,FALSE))</f>
        <v/>
      </c>
      <c r="Q34" s="311" t="str">
        <f>IF(X34="","",VLOOKUP(X34,$A$3:$B$15,2,FALSE))</f>
        <v/>
      </c>
      <c r="R34" s="309"/>
      <c r="S34" s="108"/>
      <c r="T34" s="221"/>
      <c r="U34" s="221"/>
      <c r="V34" s="221"/>
      <c r="W34" s="221"/>
      <c r="X34" s="221"/>
      <c r="Y34" s="1"/>
      <c r="Z34" s="190"/>
      <c r="AA34" s="246" t="str">
        <f>IF(T34="","",VLOOKUP(T34,$A$3:$C$15,3,FALSE))</f>
        <v/>
      </c>
      <c r="AB34" s="246" t="str">
        <f>IF(U34="","",VLOOKUP(U34,$A$3:$C$15,3,FALSE))</f>
        <v/>
      </c>
      <c r="AC34" s="246" t="str">
        <f>IF(V34="","",VLOOKUP(V34,$A$3:$C$15,3,FALSE))</f>
        <v/>
      </c>
      <c r="AD34" s="246" t="str">
        <f>IF(W34="","",VLOOKUP(W34,$A$3:$C$15,3,FALSE))</f>
        <v/>
      </c>
      <c r="AE34" s="246" t="str">
        <f>IF(X34="","",VLOOKUP(X34,$A$3:$C$15,3,FALSE))</f>
        <v/>
      </c>
      <c r="AG34" s="132"/>
    </row>
    <row r="35" spans="2:33" ht="18">
      <c r="B35" s="191" t="s">
        <v>150</v>
      </c>
      <c r="C35" s="293"/>
      <c r="D35" s="294">
        <f>D$16-D22</f>
        <v>10</v>
      </c>
      <c r="E35" s="294">
        <f>E$16-E22</f>
        <v>10</v>
      </c>
      <c r="F35" s="294">
        <f>F$16-F22</f>
        <v>10</v>
      </c>
      <c r="G35" s="294">
        <f>G$16-G22</f>
        <v>10</v>
      </c>
      <c r="H35" s="294">
        <f>H$16-H22</f>
        <v>10</v>
      </c>
      <c r="L35" s="190">
        <v>32</v>
      </c>
      <c r="M35" s="311" t="str">
        <f>IF(T35="","",VLOOKUP(T35,$A$3:$B$15,2,FALSE))</f>
        <v/>
      </c>
      <c r="N35" s="311" t="str">
        <f>IF(U35="","",VLOOKUP(U35,$A$3:$B$15,2,FALSE))</f>
        <v/>
      </c>
      <c r="O35" s="311" t="str">
        <f>IF(V35="","",VLOOKUP(V35,$A$3:$B$15,2,FALSE))</f>
        <v/>
      </c>
      <c r="P35" s="311" t="str">
        <f>IF(W35="","",VLOOKUP(W35,$A$3:$B$15,2,FALSE))</f>
        <v/>
      </c>
      <c r="Q35" s="311" t="str">
        <f>IF(X35="","",VLOOKUP(X35,$A$3:$B$15,2,FALSE))</f>
        <v/>
      </c>
      <c r="R35" s="309"/>
      <c r="S35" s="108"/>
      <c r="T35" s="221"/>
      <c r="U35" s="221"/>
      <c r="V35" s="221"/>
      <c r="W35" s="221"/>
      <c r="X35" s="221"/>
      <c r="Y35" s="1"/>
      <c r="Z35" s="190"/>
      <c r="AA35" s="246" t="str">
        <f>IF(T35="","",VLOOKUP(T35,$A$3:$C$15,3,FALSE))</f>
        <v/>
      </c>
      <c r="AB35" s="246" t="str">
        <f>IF(U35="","",VLOOKUP(U35,$A$3:$C$15,3,FALSE))</f>
        <v/>
      </c>
      <c r="AC35" s="246" t="str">
        <f>IF(V35="","",VLOOKUP(V35,$A$3:$C$15,3,FALSE))</f>
        <v/>
      </c>
      <c r="AD35" s="246" t="str">
        <f>IF(W35="","",VLOOKUP(W35,$A$3:$C$15,3,FALSE))</f>
        <v/>
      </c>
      <c r="AE35" s="246" t="str">
        <f>IF(X35="","",VLOOKUP(X35,$A$3:$C$15,3,FALSE))</f>
        <v/>
      </c>
      <c r="AG35" s="132"/>
    </row>
    <row r="36" spans="2:33" ht="18">
      <c r="B36" s="191" t="s">
        <v>309</v>
      </c>
      <c r="C36" s="293"/>
      <c r="D36" s="294">
        <f>D$16-D23</f>
        <v>10</v>
      </c>
      <c r="E36" s="294">
        <f>E$16-E23</f>
        <v>10</v>
      </c>
      <c r="F36" s="294">
        <f>F$16-F23</f>
        <v>10</v>
      </c>
      <c r="G36" s="294">
        <f>G$16-G23</f>
        <v>10</v>
      </c>
      <c r="H36" s="294">
        <f>H$16-H23</f>
        <v>10</v>
      </c>
      <c r="L36" s="190">
        <v>33</v>
      </c>
      <c r="M36" s="311" t="str">
        <f>IF(T36="","",VLOOKUP(T36,$A$3:$B$15,2,FALSE))</f>
        <v/>
      </c>
      <c r="N36" s="311" t="str">
        <f>IF(U36="","",VLOOKUP(U36,$A$3:$B$15,2,FALSE))</f>
        <v/>
      </c>
      <c r="O36" s="311" t="str">
        <f>IF(V36="","",VLOOKUP(V36,$A$3:$B$15,2,FALSE))</f>
        <v/>
      </c>
      <c r="P36" s="311" t="str">
        <f>IF(W36="","",VLOOKUP(W36,$A$3:$B$15,2,FALSE))</f>
        <v/>
      </c>
      <c r="Q36" s="311" t="str">
        <f>IF(X36="","",VLOOKUP(X36,$A$3:$B$15,2,FALSE))</f>
        <v/>
      </c>
      <c r="R36" s="309"/>
      <c r="S36" s="108"/>
      <c r="T36" s="221"/>
      <c r="U36" s="221"/>
      <c r="V36" s="221"/>
      <c r="W36" s="221"/>
      <c r="X36" s="221"/>
      <c r="Y36" s="1"/>
      <c r="Z36" s="190"/>
      <c r="AA36" s="246" t="str">
        <f>IF(T36="","",VLOOKUP(T36,$A$3:$C$15,3,FALSE))</f>
        <v/>
      </c>
      <c r="AB36" s="246" t="str">
        <f>IF(U36="","",VLOOKUP(U36,$A$3:$C$15,3,FALSE))</f>
        <v/>
      </c>
      <c r="AC36" s="246" t="str">
        <f>IF(V36="","",VLOOKUP(V36,$A$3:$C$15,3,FALSE))</f>
        <v/>
      </c>
      <c r="AD36" s="246" t="str">
        <f>IF(W36="","",VLOOKUP(W36,$A$3:$C$15,3,FALSE))</f>
        <v/>
      </c>
      <c r="AE36" s="246" t="str">
        <f>IF(X36="","",VLOOKUP(X36,$A$3:$C$15,3,FALSE))</f>
        <v/>
      </c>
      <c r="AG36" s="132"/>
    </row>
    <row r="37" spans="2:33" ht="18">
      <c r="B37" s="191" t="s">
        <v>146</v>
      </c>
      <c r="C37" s="295"/>
      <c r="D37" s="294">
        <f>D$16-D24</f>
        <v>10</v>
      </c>
      <c r="E37" s="294">
        <f>E$16-E24</f>
        <v>10</v>
      </c>
      <c r="F37" s="294">
        <f>F$16-F24</f>
        <v>10</v>
      </c>
      <c r="G37" s="294">
        <f>G$16-G24</f>
        <v>10</v>
      </c>
      <c r="H37" s="294">
        <f>H$16-H24</f>
        <v>10</v>
      </c>
      <c r="L37" s="190">
        <v>34</v>
      </c>
      <c r="M37" s="311" t="str">
        <f>IF(T37="","",VLOOKUP(T37,$A$3:$B$15,2,FALSE))</f>
        <v/>
      </c>
      <c r="N37" s="311" t="str">
        <f>IF(U37="","",VLOOKUP(U37,$A$3:$B$15,2,FALSE))</f>
        <v/>
      </c>
      <c r="O37" s="311" t="str">
        <f>IF(V37="","",VLOOKUP(V37,$A$3:$B$15,2,FALSE))</f>
        <v/>
      </c>
      <c r="P37" s="311" t="str">
        <f>IF(W37="","",VLOOKUP(W37,$A$3:$B$15,2,FALSE))</f>
        <v/>
      </c>
      <c r="Q37" s="311" t="str">
        <f>IF(X37="","",VLOOKUP(X37,$A$3:$B$15,2,FALSE))</f>
        <v/>
      </c>
      <c r="R37" s="309"/>
      <c r="S37" s="108"/>
      <c r="T37" s="221"/>
      <c r="U37" s="221"/>
      <c r="V37" s="221"/>
      <c r="W37" s="221"/>
      <c r="X37" s="221"/>
      <c r="Y37" s="1"/>
      <c r="Z37" s="190"/>
      <c r="AA37" s="246" t="str">
        <f>IF(T37="","",VLOOKUP(T37,$A$3:$C$15,3,FALSE))</f>
        <v/>
      </c>
      <c r="AB37" s="246" t="str">
        <f>IF(U37="","",VLOOKUP(U37,$A$3:$C$15,3,FALSE))</f>
        <v/>
      </c>
      <c r="AC37" s="246" t="str">
        <f>IF(V37="","",VLOOKUP(V37,$A$3:$C$15,3,FALSE))</f>
        <v/>
      </c>
      <c r="AD37" s="246" t="str">
        <f>IF(W37="","",VLOOKUP(W37,$A$3:$C$15,3,FALSE))</f>
        <v/>
      </c>
      <c r="AE37" s="246" t="str">
        <f>IF(X37="","",VLOOKUP(X37,$A$3:$C$15,3,FALSE))</f>
        <v/>
      </c>
      <c r="AG37" s="132"/>
    </row>
    <row r="38" spans="2:33" ht="18">
      <c r="B38" s="276" t="s">
        <v>69</v>
      </c>
      <c r="C38" s="295"/>
      <c r="D38" s="294">
        <f>D$16-D25</f>
        <v>10</v>
      </c>
      <c r="E38" s="294">
        <f>E$16-E25</f>
        <v>10</v>
      </c>
      <c r="F38" s="294">
        <f>F$16-F25</f>
        <v>10</v>
      </c>
      <c r="G38" s="294">
        <f>G$16-G25</f>
        <v>10</v>
      </c>
      <c r="H38" s="294">
        <f>H$16-H25</f>
        <v>10</v>
      </c>
      <c r="I38" s="36"/>
      <c r="L38" s="190">
        <v>35</v>
      </c>
      <c r="M38" s="311" t="str">
        <f>IF(T38="","",VLOOKUP(T38,$A$3:$B$15,2,FALSE))</f>
        <v/>
      </c>
      <c r="N38" s="311" t="str">
        <f>IF(U38="","",VLOOKUP(U38,$A$3:$B$15,2,FALSE))</f>
        <v/>
      </c>
      <c r="O38" s="311" t="str">
        <f>IF(V38="","",VLOOKUP(V38,$A$3:$B$15,2,FALSE))</f>
        <v/>
      </c>
      <c r="P38" s="311" t="str">
        <f>IF(W38="","",VLOOKUP(W38,$A$3:$B$15,2,FALSE))</f>
        <v/>
      </c>
      <c r="Q38" s="311" t="str">
        <f>IF(X38="","",VLOOKUP(X38,$A$3:$B$15,2,FALSE))</f>
        <v/>
      </c>
      <c r="R38" s="309"/>
      <c r="S38" s="108"/>
      <c r="T38" s="221"/>
      <c r="U38" s="221"/>
      <c r="V38" s="221"/>
      <c r="W38" s="221"/>
      <c r="X38" s="221"/>
      <c r="Y38" s="1"/>
      <c r="Z38" s="190"/>
      <c r="AA38" s="246" t="str">
        <f>IF(T38="","",VLOOKUP(T38,$A$3:$C$15,3,FALSE))</f>
        <v/>
      </c>
      <c r="AB38" s="246" t="str">
        <f>IF(U38="","",VLOOKUP(U38,$A$3:$C$15,3,FALSE))</f>
        <v/>
      </c>
      <c r="AC38" s="246" t="str">
        <f>IF(V38="","",VLOOKUP(V38,$A$3:$C$15,3,FALSE))</f>
        <v/>
      </c>
      <c r="AD38" s="246" t="str">
        <f>IF(W38="","",VLOOKUP(W38,$A$3:$C$15,3,FALSE))</f>
        <v/>
      </c>
      <c r="AE38" s="246" t="str">
        <f>IF(X38="","",VLOOKUP(X38,$A$3:$C$15,3,FALSE))</f>
        <v/>
      </c>
      <c r="AG38" s="132"/>
    </row>
    <row r="39" spans="2:33" ht="18">
      <c r="B39" s="276" t="s">
        <v>185</v>
      </c>
      <c r="C39" s="295"/>
      <c r="D39" s="294">
        <f>D$16-D26</f>
        <v>10</v>
      </c>
      <c r="E39" s="294">
        <f>E$16-E26</f>
        <v>10</v>
      </c>
      <c r="F39" s="294">
        <f>F$16-F26</f>
        <v>10</v>
      </c>
      <c r="G39" s="294">
        <f>G$16-G26</f>
        <v>10</v>
      </c>
      <c r="H39" s="294">
        <f>H$16-H26</f>
        <v>10</v>
      </c>
      <c r="I39" s="36"/>
      <c r="J39" s="36"/>
      <c r="L39" s="190">
        <v>36</v>
      </c>
      <c r="M39" s="311" t="str">
        <f>IF(T39="","",VLOOKUP(T39,$A$3:$B$15,2,FALSE))</f>
        <v/>
      </c>
      <c r="N39" s="311" t="str">
        <f>IF(U39="","",VLOOKUP(U39,$A$3:$B$15,2,FALSE))</f>
        <v/>
      </c>
      <c r="O39" s="311" t="str">
        <f>IF(V39="","",VLOOKUP(V39,$A$3:$B$15,2,FALSE))</f>
        <v/>
      </c>
      <c r="P39" s="311" t="str">
        <f>IF(W39="","",VLOOKUP(W39,$A$3:$B$15,2,FALSE))</f>
        <v/>
      </c>
      <c r="Q39" s="311" t="str">
        <f>IF(X39="","",VLOOKUP(X39,$A$3:$B$15,2,FALSE))</f>
        <v/>
      </c>
      <c r="R39" s="309"/>
      <c r="S39" s="108"/>
      <c r="T39" s="221"/>
      <c r="U39" s="221"/>
      <c r="V39" s="221"/>
      <c r="W39" s="221"/>
      <c r="X39" s="221"/>
      <c r="Y39" s="1"/>
      <c r="Z39" s="190"/>
      <c r="AA39" s="246" t="str">
        <f>IF(T39="","",VLOOKUP(T39,$A$3:$C$15,3,FALSE))</f>
        <v/>
      </c>
      <c r="AB39" s="246" t="str">
        <f>IF(U39="","",VLOOKUP(U39,$A$3:$C$15,3,FALSE))</f>
        <v/>
      </c>
      <c r="AC39" s="246" t="str">
        <f>IF(V39="","",VLOOKUP(V39,$A$3:$C$15,3,FALSE))</f>
        <v/>
      </c>
      <c r="AD39" s="246" t="str">
        <f>IF(W39="","",VLOOKUP(W39,$A$3:$C$15,3,FALSE))</f>
        <v/>
      </c>
      <c r="AE39" s="246" t="str">
        <f>IF(X39="","",VLOOKUP(X39,$A$3:$C$15,3,FALSE))</f>
        <v/>
      </c>
      <c r="AG39" s="132"/>
    </row>
    <row r="40" spans="2:33" ht="18">
      <c r="B40" s="276" t="s">
        <v>186</v>
      </c>
      <c r="C40" s="3"/>
      <c r="D40" s="294">
        <f>D$16-D27</f>
        <v>10</v>
      </c>
      <c r="E40" s="294">
        <f>E$16-E27</f>
        <v>10</v>
      </c>
      <c r="F40" s="294">
        <f>F$16-F27</f>
        <v>10</v>
      </c>
      <c r="G40" s="294">
        <f>G$16-G27</f>
        <v>10</v>
      </c>
      <c r="H40" s="294">
        <f>H$16-H27</f>
        <v>10</v>
      </c>
      <c r="J40" s="36"/>
      <c r="L40" s="190">
        <v>37</v>
      </c>
      <c r="M40" s="311" t="str">
        <f>IF(T40="","",VLOOKUP(T40,$A$3:$B$15,2,FALSE))</f>
        <v/>
      </c>
      <c r="N40" s="311" t="str">
        <f>IF(U40="","",VLOOKUP(U40,$A$3:$B$15,2,FALSE))</f>
        <v/>
      </c>
      <c r="O40" s="311" t="str">
        <f>IF(V40="","",VLOOKUP(V40,$A$3:$B$15,2,FALSE))</f>
        <v/>
      </c>
      <c r="P40" s="311" t="str">
        <f>IF(W40="","",VLOOKUP(W40,$A$3:$B$15,2,FALSE))</f>
        <v/>
      </c>
      <c r="Q40" s="311" t="str">
        <f>IF(X40="","",VLOOKUP(X40,$A$3:$B$15,2,FALSE))</f>
        <v/>
      </c>
      <c r="R40" s="309"/>
      <c r="S40" s="108"/>
      <c r="T40" s="221"/>
      <c r="U40" s="221"/>
      <c r="V40" s="221"/>
      <c r="W40" s="221"/>
      <c r="X40" s="221"/>
      <c r="Y40" s="1"/>
      <c r="Z40" s="190"/>
      <c r="AA40" s="246" t="str">
        <f>IF(T40="","",VLOOKUP(T40,$A$3:$C$15,3,FALSE))</f>
        <v/>
      </c>
      <c r="AB40" s="246" t="str">
        <f>IF(U40="","",VLOOKUP(U40,$A$3:$C$15,3,FALSE))</f>
        <v/>
      </c>
      <c r="AC40" s="246" t="str">
        <f>IF(V40="","",VLOOKUP(V40,$A$3:$C$15,3,FALSE))</f>
        <v/>
      </c>
      <c r="AD40" s="246" t="str">
        <f>IF(W40="","",VLOOKUP(W40,$A$3:$C$15,3,FALSE))</f>
        <v/>
      </c>
      <c r="AE40" s="246" t="str">
        <f>IF(X40="","",VLOOKUP(X40,$A$3:$C$15,3,FALSE))</f>
        <v/>
      </c>
      <c r="AG40" s="132"/>
    </row>
    <row r="41" spans="2:33" ht="18">
      <c r="B41" s="276" t="s">
        <v>187</v>
      </c>
      <c r="C41" s="3"/>
      <c r="D41" s="294">
        <f>D$16-D28</f>
        <v>10</v>
      </c>
      <c r="E41" s="294">
        <f>E$16-E28</f>
        <v>10</v>
      </c>
      <c r="F41" s="294">
        <f>F$16-F28</f>
        <v>10</v>
      </c>
      <c r="G41" s="294">
        <f>G$16-G28</f>
        <v>10</v>
      </c>
      <c r="H41" s="294">
        <f>H$16-H28</f>
        <v>10</v>
      </c>
      <c r="L41" s="190">
        <v>38</v>
      </c>
      <c r="M41" s="311" t="str">
        <f>IF(T41="","",VLOOKUP(T41,$A$3:$B$15,2,FALSE))</f>
        <v/>
      </c>
      <c r="N41" s="311" t="str">
        <f>IF(U41="","",VLOOKUP(U41,$A$3:$B$15,2,FALSE))</f>
        <v/>
      </c>
      <c r="O41" s="311" t="str">
        <f>IF(V41="","",VLOOKUP(V41,$A$3:$B$15,2,FALSE))</f>
        <v/>
      </c>
      <c r="P41" s="311" t="str">
        <f>IF(W41="","",VLOOKUP(W41,$A$3:$B$15,2,FALSE))</f>
        <v/>
      </c>
      <c r="Q41" s="311" t="str">
        <f>IF(X41="","",VLOOKUP(X41,$A$3:$B$15,2,FALSE))</f>
        <v/>
      </c>
      <c r="R41" s="309"/>
      <c r="S41" s="108"/>
      <c r="T41" s="221"/>
      <c r="U41" s="221"/>
      <c r="V41" s="221"/>
      <c r="W41" s="221"/>
      <c r="X41" s="221"/>
      <c r="Y41" s="1"/>
      <c r="Z41" s="190"/>
      <c r="AA41" s="246" t="str">
        <f>IF(T41="","",VLOOKUP(T41,$A$3:$C$15,3,FALSE))</f>
        <v/>
      </c>
      <c r="AB41" s="246" t="str">
        <f>IF(U41="","",VLOOKUP(U41,$A$3:$C$15,3,FALSE))</f>
        <v/>
      </c>
      <c r="AC41" s="246" t="str">
        <f>IF(V41="","",VLOOKUP(V41,$A$3:$C$15,3,FALSE))</f>
        <v/>
      </c>
      <c r="AD41" s="246" t="str">
        <f>IF(W41="","",VLOOKUP(W41,$A$3:$C$15,3,FALSE))</f>
        <v/>
      </c>
      <c r="AE41" s="246" t="str">
        <f>IF(X41="","",VLOOKUP(X41,$A$3:$C$15,3,FALSE))</f>
        <v/>
      </c>
      <c r="AG41" s="132"/>
    </row>
    <row r="42" spans="2:33" ht="18">
      <c r="B42" s="276" t="s">
        <v>183</v>
      </c>
      <c r="C42" s="3"/>
      <c r="D42" s="294">
        <f>D$16-D29</f>
        <v>10</v>
      </c>
      <c r="E42" s="294">
        <f>E$16-E29</f>
        <v>10</v>
      </c>
      <c r="F42" s="294">
        <f>F$16-F29</f>
        <v>10</v>
      </c>
      <c r="G42" s="294">
        <f>G$16-G29</f>
        <v>10</v>
      </c>
      <c r="H42" s="294">
        <f>H$16-H29</f>
        <v>10</v>
      </c>
      <c r="L42" s="190">
        <v>39</v>
      </c>
      <c r="M42" s="311" t="str">
        <f>IF(T42="","",VLOOKUP(T42,$A$3:$B$15,2,FALSE))</f>
        <v/>
      </c>
      <c r="N42" s="311" t="str">
        <f>IF(U42="","",VLOOKUP(U42,$A$3:$B$15,2,FALSE))</f>
        <v/>
      </c>
      <c r="O42" s="311" t="str">
        <f>IF(V42="","",VLOOKUP(V42,$A$3:$B$15,2,FALSE))</f>
        <v/>
      </c>
      <c r="P42" s="311" t="str">
        <f>IF(W42="","",VLOOKUP(W42,$A$3:$B$15,2,FALSE))</f>
        <v/>
      </c>
      <c r="Q42" s="311" t="str">
        <f>IF(X42="","",VLOOKUP(X42,$A$3:$B$15,2,FALSE))</f>
        <v/>
      </c>
      <c r="R42" s="171"/>
      <c r="S42" s="190"/>
      <c r="T42" s="221"/>
      <c r="U42" s="221"/>
      <c r="V42" s="221"/>
      <c r="W42" s="221"/>
      <c r="X42" s="221"/>
      <c r="Y42" s="1"/>
      <c r="Z42" s="190"/>
      <c r="AA42" s="246" t="str">
        <f>IF(T42="","",VLOOKUP(T42,$A$3:$C$15,3,FALSE))</f>
        <v/>
      </c>
      <c r="AB42" s="246" t="str">
        <f>IF(U42="","",VLOOKUP(U42,$A$3:$C$15,3,FALSE))</f>
        <v/>
      </c>
      <c r="AC42" s="246" t="str">
        <f>IF(V42="","",VLOOKUP(V42,$A$3:$C$15,3,FALSE))</f>
        <v/>
      </c>
      <c r="AD42" s="246" t="str">
        <f>IF(W42="","",VLOOKUP(W42,$A$3:$C$15,3,FALSE))</f>
        <v/>
      </c>
      <c r="AE42" s="246" t="str">
        <f>IF(X42="","",VLOOKUP(X42,$A$3:$C$15,3,FALSE))</f>
        <v/>
      </c>
    </row>
    <row r="43" spans="2:33" ht="18">
      <c r="I43" s="36"/>
      <c r="L43" s="190">
        <v>40</v>
      </c>
      <c r="M43" s="311" t="str">
        <f>IF(T43="","",VLOOKUP(T43,$A$3:$B$15,2,FALSE))</f>
        <v/>
      </c>
      <c r="N43" s="311" t="str">
        <f>IF(U43="","",VLOOKUP(U43,$A$3:$B$15,2,FALSE))</f>
        <v/>
      </c>
      <c r="O43" s="311" t="str">
        <f>IF(V43="","",VLOOKUP(V43,$A$3:$B$15,2,FALSE))</f>
        <v/>
      </c>
      <c r="P43" s="311" t="str">
        <f>IF(W43="","",VLOOKUP(W43,$A$3:$B$15,2,FALSE))</f>
        <v/>
      </c>
      <c r="Q43" s="311" t="str">
        <f>IF(X43="","",VLOOKUP(X43,$A$3:$B$15,2,FALSE))</f>
        <v/>
      </c>
      <c r="R43" s="171"/>
      <c r="S43" s="190"/>
      <c r="T43" s="221"/>
      <c r="U43" s="221"/>
      <c r="V43" s="221"/>
      <c r="W43" s="221"/>
      <c r="X43" s="221"/>
      <c r="Y43" s="1"/>
      <c r="Z43" s="190"/>
      <c r="AA43" s="246" t="str">
        <f>IF(T43="","",VLOOKUP(T43,$A$3:$C$15,3,FALSE))</f>
        <v/>
      </c>
      <c r="AB43" s="246" t="str">
        <f>IF(U43="","",VLOOKUP(U43,$A$3:$C$15,3,FALSE))</f>
        <v/>
      </c>
      <c r="AC43" s="246" t="str">
        <f>IF(V43="","",VLOOKUP(V43,$A$3:$C$15,3,FALSE))</f>
        <v/>
      </c>
      <c r="AD43" s="246" t="str">
        <f>IF(W43="","",VLOOKUP(W43,$A$3:$C$15,3,FALSE))</f>
        <v/>
      </c>
      <c r="AE43" s="246" t="str">
        <f>IF(X43="","",VLOOKUP(X43,$A$3:$C$15,3,FALSE))</f>
        <v/>
      </c>
    </row>
    <row r="44" spans="2:33" ht="18">
      <c r="I44" s="36"/>
      <c r="J44" s="36"/>
      <c r="L44" s="190">
        <v>41</v>
      </c>
      <c r="M44" s="311" t="str">
        <f>IF(T44="","",VLOOKUP(T44,$A$3:$B$15,2,FALSE))</f>
        <v/>
      </c>
      <c r="N44" s="311" t="str">
        <f>IF(U44="","",VLOOKUP(U44,$A$3:$B$15,2,FALSE))</f>
        <v/>
      </c>
      <c r="O44" s="311" t="str">
        <f>IF(V44="","",VLOOKUP(V44,$A$3:$B$15,2,FALSE))</f>
        <v/>
      </c>
      <c r="P44" s="311" t="str">
        <f>IF(W44="","",VLOOKUP(W44,$A$3:$B$15,2,FALSE))</f>
        <v/>
      </c>
      <c r="Q44" s="311" t="str">
        <f>IF(X44="","",VLOOKUP(X44,$A$3:$B$15,2,FALSE))</f>
        <v/>
      </c>
      <c r="R44" s="171"/>
      <c r="S44" s="190"/>
      <c r="T44" s="221"/>
      <c r="U44" s="221"/>
      <c r="V44" s="221"/>
      <c r="W44" s="221"/>
      <c r="X44" s="221"/>
      <c r="Y44" s="1"/>
      <c r="Z44" s="190"/>
      <c r="AA44" s="246" t="str">
        <f>IF(T44="","",VLOOKUP(T44,$A$3:$C$15,3,FALSE))</f>
        <v/>
      </c>
      <c r="AB44" s="246" t="str">
        <f>IF(U44="","",VLOOKUP(U44,$A$3:$C$15,3,FALSE))</f>
        <v/>
      </c>
      <c r="AC44" s="246" t="str">
        <f>IF(V44="","",VLOOKUP(V44,$A$3:$C$15,3,FALSE))</f>
        <v/>
      </c>
      <c r="AD44" s="246" t="str">
        <f>IF(W44="","",VLOOKUP(W44,$A$3:$C$15,3,FALSE))</f>
        <v/>
      </c>
      <c r="AE44" s="246" t="str">
        <f>IF(X44="","",VLOOKUP(X44,$A$3:$C$15,3,FALSE))</f>
        <v/>
      </c>
    </row>
    <row r="45" spans="2:33" ht="18">
      <c r="I45" s="36"/>
      <c r="J45" s="36"/>
      <c r="L45" s="190">
        <v>42</v>
      </c>
      <c r="M45" s="311" t="str">
        <f>IF(T45="","",VLOOKUP(T45,$A$3:$B$15,2,FALSE))</f>
        <v/>
      </c>
      <c r="N45" s="311" t="str">
        <f>IF(U45="","",VLOOKUP(U45,$A$3:$B$15,2,FALSE))</f>
        <v/>
      </c>
      <c r="O45" s="311" t="str">
        <f>IF(V45="","",VLOOKUP(V45,$A$3:$B$15,2,FALSE))</f>
        <v/>
      </c>
      <c r="P45" s="311" t="str">
        <f>IF(W45="","",VLOOKUP(W45,$A$3:$B$15,2,FALSE))</f>
        <v/>
      </c>
      <c r="Q45" s="311" t="str">
        <f>IF(X45="","",VLOOKUP(X45,$A$3:$B$15,2,FALSE))</f>
        <v/>
      </c>
      <c r="R45" s="171"/>
      <c r="S45" s="190"/>
      <c r="T45" s="221"/>
      <c r="U45" s="221"/>
      <c r="V45" s="221"/>
      <c r="W45" s="221"/>
      <c r="X45" s="221"/>
      <c r="Y45" s="1"/>
      <c r="Z45" s="190"/>
      <c r="AA45" s="246" t="str">
        <f>IF(T45="","",VLOOKUP(T45,$A$3:$C$15,3,FALSE))</f>
        <v/>
      </c>
      <c r="AB45" s="246" t="str">
        <f>IF(U45="","",VLOOKUP(U45,$A$3:$C$15,3,FALSE))</f>
        <v/>
      </c>
      <c r="AC45" s="246" t="str">
        <f>IF(V45="","",VLOOKUP(V45,$A$3:$C$15,3,FALSE))</f>
        <v/>
      </c>
      <c r="AD45" s="246" t="str">
        <f>IF(W45="","",VLOOKUP(W45,$A$3:$C$15,3,FALSE))</f>
        <v/>
      </c>
      <c r="AE45" s="246" t="str">
        <f>IF(X45="","",VLOOKUP(X45,$A$3:$C$15,3,FALSE))</f>
        <v/>
      </c>
    </row>
    <row r="46" spans="2:33" ht="18">
      <c r="I46" s="36"/>
      <c r="J46" s="36"/>
      <c r="L46" s="190">
        <v>43</v>
      </c>
      <c r="M46" s="311" t="str">
        <f>IF(T46="","",VLOOKUP(T46,$A$3:$B$15,2,FALSE))</f>
        <v/>
      </c>
      <c r="N46" s="311" t="str">
        <f>IF(U46="","",VLOOKUP(U46,$A$3:$B$15,2,FALSE))</f>
        <v/>
      </c>
      <c r="O46" s="311" t="str">
        <f>IF(V46="","",VLOOKUP(V46,$A$3:$B$15,2,FALSE))</f>
        <v/>
      </c>
      <c r="P46" s="311" t="str">
        <f>IF(W46="","",VLOOKUP(W46,$A$3:$B$15,2,FALSE))</f>
        <v/>
      </c>
      <c r="Q46" s="311" t="str">
        <f>IF(X46="","",VLOOKUP(X46,$A$3:$B$15,2,FALSE))</f>
        <v/>
      </c>
      <c r="R46" s="36"/>
      <c r="S46" s="190"/>
      <c r="T46" s="221"/>
      <c r="U46" s="221"/>
      <c r="V46" s="221"/>
      <c r="W46" s="221"/>
      <c r="X46" s="221"/>
      <c r="Y46" s="1"/>
      <c r="Z46" s="190"/>
      <c r="AA46" s="246" t="str">
        <f>IF(T46="","",VLOOKUP(T46,$A$3:$C$15,3,FALSE))</f>
        <v/>
      </c>
      <c r="AB46" s="246" t="str">
        <f>IF(U46="","",VLOOKUP(U46,$A$3:$C$15,3,FALSE))</f>
        <v/>
      </c>
      <c r="AC46" s="246" t="str">
        <f>IF(V46="","",VLOOKUP(V46,$A$3:$C$15,3,FALSE))</f>
        <v/>
      </c>
      <c r="AD46" s="246" t="str">
        <f>IF(W46="","",VLOOKUP(W46,$A$3:$C$15,3,FALSE))</f>
        <v/>
      </c>
      <c r="AE46" s="246" t="str">
        <f>IF(X46="","",VLOOKUP(X46,$A$3:$C$15,3,FALSE))</f>
        <v/>
      </c>
    </row>
    <row r="47" spans="2:33" ht="18">
      <c r="I47" s="36"/>
      <c r="J47" s="36"/>
      <c r="L47" s="190">
        <v>44</v>
      </c>
      <c r="M47" s="311" t="str">
        <f>IF(T47="","",VLOOKUP(T47,$A$3:$B$15,2,FALSE))</f>
        <v/>
      </c>
      <c r="N47" s="311" t="str">
        <f>IF(U47="","",VLOOKUP(U47,$A$3:$B$15,2,FALSE))</f>
        <v/>
      </c>
      <c r="O47" s="311" t="str">
        <f>IF(V47="","",VLOOKUP(V47,$A$3:$B$15,2,FALSE))</f>
        <v/>
      </c>
      <c r="P47" s="311" t="str">
        <f>IF(W47="","",VLOOKUP(W47,$A$3:$B$15,2,FALSE))</f>
        <v/>
      </c>
      <c r="Q47" s="311" t="str">
        <f>IF(X47="","",VLOOKUP(X47,$A$3:$B$15,2,FALSE))</f>
        <v/>
      </c>
      <c r="R47" s="36"/>
      <c r="S47" s="190"/>
      <c r="T47" s="221"/>
      <c r="U47" s="221"/>
      <c r="V47" s="221"/>
      <c r="W47" s="221"/>
      <c r="X47" s="221"/>
      <c r="Y47" s="1"/>
      <c r="Z47" s="190"/>
      <c r="AA47" s="246" t="str">
        <f>IF(T47="","",VLOOKUP(T47,$A$3:$C$15,3,FALSE))</f>
        <v/>
      </c>
      <c r="AB47" s="246" t="str">
        <f>IF(U47="","",VLOOKUP(U47,$A$3:$C$15,3,FALSE))</f>
        <v/>
      </c>
      <c r="AC47" s="246" t="str">
        <f>IF(V47="","",VLOOKUP(V47,$A$3:$C$15,3,FALSE))</f>
        <v/>
      </c>
      <c r="AD47" s="246" t="str">
        <f>IF(W47="","",VLOOKUP(W47,$A$3:$C$15,3,FALSE))</f>
        <v/>
      </c>
      <c r="AE47" s="246" t="str">
        <f>IF(X47="","",VLOOKUP(X47,$A$3:$C$15,3,FALSE))</f>
        <v/>
      </c>
    </row>
    <row r="48" spans="2:33" ht="18">
      <c r="I48" s="36"/>
      <c r="J48" s="36"/>
      <c r="L48" s="190">
        <v>45</v>
      </c>
      <c r="M48" s="311" t="str">
        <f>IF(T48="","",VLOOKUP(T48,$A$3:$B$15,2,FALSE))</f>
        <v/>
      </c>
      <c r="N48" s="311" t="str">
        <f>IF(U48="","",VLOOKUP(U48,$A$3:$B$15,2,FALSE))</f>
        <v/>
      </c>
      <c r="O48" s="311" t="str">
        <f>IF(V48="","",VLOOKUP(V48,$A$3:$B$15,2,FALSE))</f>
        <v/>
      </c>
      <c r="P48" s="311" t="str">
        <f>IF(W48="","",VLOOKUP(W48,$A$3:$B$15,2,FALSE))</f>
        <v/>
      </c>
      <c r="Q48" s="311" t="str">
        <f>IF(X48="","",VLOOKUP(X48,$A$3:$B$15,2,FALSE))</f>
        <v/>
      </c>
      <c r="R48" s="36"/>
      <c r="S48" s="190"/>
      <c r="T48" s="221"/>
      <c r="U48" s="221"/>
      <c r="V48" s="221"/>
      <c r="W48" s="221"/>
      <c r="X48" s="221"/>
      <c r="Y48" s="1"/>
      <c r="Z48" s="190"/>
      <c r="AA48" s="246" t="str">
        <f>IF(T48="","",VLOOKUP(T48,$A$3:$C$15,3,FALSE))</f>
        <v/>
      </c>
      <c r="AB48" s="246" t="str">
        <f>IF(U48="","",VLOOKUP(U48,$A$3:$C$15,3,FALSE))</f>
        <v/>
      </c>
      <c r="AC48" s="246" t="str">
        <f>IF(V48="","",VLOOKUP(V48,$A$3:$C$15,3,FALSE))</f>
        <v/>
      </c>
      <c r="AD48" s="246" t="str">
        <f>IF(W48="","",VLOOKUP(W48,$A$3:$C$15,3,FALSE))</f>
        <v/>
      </c>
      <c r="AE48" s="246" t="str">
        <f>IF(X48="","",VLOOKUP(X48,$A$3:$C$15,3,FALSE))</f>
        <v/>
      </c>
    </row>
    <row r="49" spans="9:33" ht="18">
      <c r="I49" s="36"/>
      <c r="J49" s="36"/>
      <c r="L49" s="190">
        <v>46</v>
      </c>
      <c r="M49" s="311" t="str">
        <f>IF(T49="","",VLOOKUP(T49,$A$3:$B$15,2,FALSE))</f>
        <v/>
      </c>
      <c r="N49" s="311" t="str">
        <f>IF(U49="","",VLOOKUP(U49,$A$3:$B$15,2,FALSE))</f>
        <v/>
      </c>
      <c r="O49" s="311" t="str">
        <f>IF(V49="","",VLOOKUP(V49,$A$3:$B$15,2,FALSE))</f>
        <v/>
      </c>
      <c r="P49" s="311" t="str">
        <f>IF(W49="","",VLOOKUP(W49,$A$3:$B$15,2,FALSE))</f>
        <v/>
      </c>
      <c r="Q49" s="311" t="str">
        <f>IF(X49="","",VLOOKUP(X49,$A$3:$B$15,2,FALSE))</f>
        <v/>
      </c>
      <c r="S49" s="190"/>
      <c r="T49" s="221"/>
      <c r="U49" s="221"/>
      <c r="V49" s="221"/>
      <c r="W49" s="221"/>
      <c r="X49" s="221"/>
      <c r="Z49" s="190"/>
      <c r="AA49" s="246" t="str">
        <f>IF(T49="","",VLOOKUP(T49,$A$3:$C$15,3,FALSE))</f>
        <v/>
      </c>
      <c r="AB49" s="246" t="str">
        <f>IF(U49="","",VLOOKUP(U49,$A$3:$C$15,3,FALSE))</f>
        <v/>
      </c>
      <c r="AC49" s="246" t="str">
        <f>IF(V49="","",VLOOKUP(V49,$A$3:$C$15,3,FALSE))</f>
        <v/>
      </c>
      <c r="AD49" s="246" t="str">
        <f>IF(W49="","",VLOOKUP(W49,$A$3:$C$15,3,FALSE))</f>
        <v/>
      </c>
      <c r="AE49" s="246" t="str">
        <f>IF(X49="","",VLOOKUP(X49,$A$3:$C$15,3,FALSE))</f>
        <v/>
      </c>
    </row>
    <row r="50" spans="9:33" ht="18">
      <c r="I50" s="36"/>
      <c r="J50" s="36"/>
      <c r="L50" s="190">
        <v>47</v>
      </c>
      <c r="M50" s="311" t="str">
        <f>IF(T50="","",VLOOKUP(T50,$A$3:$B$15,2,FALSE))</f>
        <v/>
      </c>
      <c r="N50" s="311" t="str">
        <f>IF(U50="","",VLOOKUP(U50,$A$3:$B$15,2,FALSE))</f>
        <v/>
      </c>
      <c r="O50" s="311" t="str">
        <f>IF(V50="","",VLOOKUP(V50,$A$3:$B$15,2,FALSE))</f>
        <v/>
      </c>
      <c r="P50" s="311" t="str">
        <f>IF(W50="","",VLOOKUP(W50,$A$3:$B$15,2,FALSE))</f>
        <v/>
      </c>
      <c r="Q50" s="311" t="str">
        <f>IF(X50="","",VLOOKUP(X50,$A$3:$B$15,2,FALSE))</f>
        <v/>
      </c>
      <c r="S50" s="190"/>
      <c r="T50" s="221"/>
      <c r="U50" s="221"/>
      <c r="V50" s="221"/>
      <c r="W50" s="221"/>
      <c r="X50" s="221"/>
      <c r="Z50" s="190"/>
      <c r="AA50" s="246" t="str">
        <f>IF(T50="","",VLOOKUP(T50,$A$3:$C$15,3,FALSE))</f>
        <v/>
      </c>
      <c r="AB50" s="246" t="str">
        <f>IF(U50="","",VLOOKUP(U50,$A$3:$C$15,3,FALSE))</f>
        <v/>
      </c>
      <c r="AC50" s="246" t="str">
        <f>IF(V50="","",VLOOKUP(V50,$A$3:$C$15,3,FALSE))</f>
        <v/>
      </c>
      <c r="AD50" s="246" t="str">
        <f>IF(W50="","",VLOOKUP(W50,$A$3:$C$15,3,FALSE))</f>
        <v/>
      </c>
      <c r="AE50" s="246" t="str">
        <f>IF(X50="","",VLOOKUP(X50,$A$3:$C$15,3,FALSE))</f>
        <v/>
      </c>
    </row>
    <row r="51" spans="9:33" ht="18">
      <c r="I51" s="36"/>
      <c r="J51" s="36"/>
      <c r="L51" s="190">
        <v>48</v>
      </c>
      <c r="M51" s="311" t="str">
        <f>IF(T51="","",VLOOKUP(T51,$A$3:$B$15,2,FALSE))</f>
        <v/>
      </c>
      <c r="N51" s="311" t="str">
        <f>IF(U51="","",VLOOKUP(U51,$A$3:$B$15,2,FALSE))</f>
        <v/>
      </c>
      <c r="O51" s="311" t="str">
        <f>IF(V51="","",VLOOKUP(V51,$A$3:$B$15,2,FALSE))</f>
        <v/>
      </c>
      <c r="P51" s="311" t="str">
        <f>IF(W51="","",VLOOKUP(W51,$A$3:$B$15,2,FALSE))</f>
        <v/>
      </c>
      <c r="Q51" s="311" t="str">
        <f>IF(X51="","",VLOOKUP(X51,$A$3:$B$15,2,FALSE))</f>
        <v/>
      </c>
      <c r="S51" s="190"/>
      <c r="T51" s="221"/>
      <c r="U51" s="221"/>
      <c r="V51" s="221"/>
      <c r="W51" s="221"/>
      <c r="X51" s="221"/>
      <c r="Z51" s="190"/>
      <c r="AA51" s="246" t="str">
        <f>IF(T51="","",VLOOKUP(T51,$A$3:$C$15,3,FALSE))</f>
        <v/>
      </c>
      <c r="AB51" s="246" t="str">
        <f>IF(U51="","",VLOOKUP(U51,$A$3:$C$15,3,FALSE))</f>
        <v/>
      </c>
      <c r="AC51" s="246" t="str">
        <f>IF(V51="","",VLOOKUP(V51,$A$3:$C$15,3,FALSE))</f>
        <v/>
      </c>
      <c r="AD51" s="246" t="str">
        <f>IF(W51="","",VLOOKUP(W51,$A$3:$C$15,3,FALSE))</f>
        <v/>
      </c>
      <c r="AE51" s="246" t="str">
        <f>IF(X51="","",VLOOKUP(X51,$A$3:$C$15,3,FALSE))</f>
        <v/>
      </c>
    </row>
    <row r="52" spans="9:33" ht="18">
      <c r="I52" s="36"/>
      <c r="J52" s="36"/>
      <c r="L52" s="190">
        <v>49</v>
      </c>
      <c r="M52" s="311" t="str">
        <f>IF(T52="","",VLOOKUP(T52,$A$3:$B$15,2,FALSE))</f>
        <v/>
      </c>
      <c r="N52" s="311" t="str">
        <f>IF(U52="","",VLOOKUP(U52,$A$3:$B$15,2,FALSE))</f>
        <v/>
      </c>
      <c r="O52" s="311" t="str">
        <f>IF(V52="","",VLOOKUP(V52,$A$3:$B$15,2,FALSE))</f>
        <v/>
      </c>
      <c r="P52" s="311" t="str">
        <f>IF(W52="","",VLOOKUP(W52,$A$3:$B$15,2,FALSE))</f>
        <v/>
      </c>
      <c r="Q52" s="311" t="str">
        <f>IF(X52="","",VLOOKUP(X52,$A$3:$B$15,2,FALSE))</f>
        <v/>
      </c>
      <c r="S52" s="190"/>
      <c r="T52" s="221"/>
      <c r="U52" s="221"/>
      <c r="V52" s="221"/>
      <c r="W52" s="221"/>
      <c r="X52" s="221"/>
      <c r="Z52" s="190"/>
      <c r="AA52" s="246" t="str">
        <f>IF(T52="","",VLOOKUP(T52,$A$3:$C$15,3,FALSE))</f>
        <v/>
      </c>
      <c r="AB52" s="246" t="str">
        <f>IF(U52="","",VLOOKUP(U52,$A$3:$C$15,3,FALSE))</f>
        <v/>
      </c>
      <c r="AC52" s="246" t="str">
        <f>IF(V52="","",VLOOKUP(V52,$A$3:$C$15,3,FALSE))</f>
        <v/>
      </c>
      <c r="AD52" s="246" t="str">
        <f>IF(W52="","",VLOOKUP(W52,$A$3:$C$15,3,FALSE))</f>
        <v/>
      </c>
      <c r="AE52" s="246" t="str">
        <f>IF(X52="","",VLOOKUP(X52,$A$3:$C$15,3,FALSE))</f>
        <v/>
      </c>
    </row>
    <row r="53" spans="9:33" ht="18">
      <c r="J53" s="36"/>
      <c r="L53" s="190">
        <v>50</v>
      </c>
      <c r="M53" s="311" t="str">
        <f>IF(T53="","",VLOOKUP(T53,$A$3:$B$15,2,FALSE))</f>
        <v/>
      </c>
      <c r="N53" s="311" t="str">
        <f>IF(U53="","",VLOOKUP(U53,$A$3:$B$15,2,FALSE))</f>
        <v/>
      </c>
      <c r="O53" s="311" t="str">
        <f>IF(V53="","",VLOOKUP(V53,$A$3:$B$15,2,FALSE))</f>
        <v/>
      </c>
      <c r="P53" s="311" t="str">
        <f>IF(W53="","",VLOOKUP(W53,$A$3:$B$15,2,FALSE))</f>
        <v/>
      </c>
      <c r="Q53" s="311" t="str">
        <f>IF(X53="","",VLOOKUP(X53,$A$3:$B$15,2,FALSE))</f>
        <v/>
      </c>
      <c r="S53" s="190"/>
      <c r="T53" s="221"/>
      <c r="U53" s="221"/>
      <c r="V53" s="221"/>
      <c r="W53" s="221"/>
      <c r="X53" s="221"/>
      <c r="Z53" s="190"/>
      <c r="AA53" s="246" t="str">
        <f>IF(T53="","",VLOOKUP(T53,$A$3:$C$15,3,FALSE))</f>
        <v/>
      </c>
      <c r="AB53" s="246" t="str">
        <f>IF(U53="","",VLOOKUP(U53,$A$3:$C$15,3,FALSE))</f>
        <v/>
      </c>
      <c r="AC53" s="246" t="str">
        <f>IF(V53="","",VLOOKUP(V53,$A$3:$C$15,3,FALSE))</f>
        <v/>
      </c>
      <c r="AD53" s="246" t="str">
        <f>IF(W53="","",VLOOKUP(W53,$A$3:$C$15,3,FALSE))</f>
        <v/>
      </c>
      <c r="AE53" s="246" t="str">
        <f>IF(X53="","",VLOOKUP(X53,$A$3:$C$15,3,FALSE))</f>
        <v/>
      </c>
    </row>
    <row r="54" spans="9:33" ht="18">
      <c r="L54" s="190">
        <v>51</v>
      </c>
      <c r="M54" s="311" t="str">
        <f>IF(T54="","",VLOOKUP(T54,$A$3:$B$15,2,FALSE))</f>
        <v/>
      </c>
      <c r="N54" s="311" t="str">
        <f>IF(U54="","",VLOOKUP(U54,$A$3:$B$15,2,FALSE))</f>
        <v/>
      </c>
      <c r="O54" s="311" t="str">
        <f>IF(V54="","",VLOOKUP(V54,$A$3:$B$15,2,FALSE))</f>
        <v/>
      </c>
      <c r="P54" s="311" t="str">
        <f>IF(W54="","",VLOOKUP(W54,$A$3:$B$15,2,FALSE))</f>
        <v/>
      </c>
      <c r="Q54" s="311" t="str">
        <f>IF(X54="","",VLOOKUP(X54,$A$3:$B$15,2,FALSE))</f>
        <v/>
      </c>
      <c r="S54" s="190"/>
      <c r="T54" s="221"/>
      <c r="U54" s="221"/>
      <c r="V54" s="221"/>
      <c r="W54" s="221"/>
      <c r="X54" s="221"/>
      <c r="Z54" s="190"/>
      <c r="AA54" s="246" t="str">
        <f>IF(T54="","",VLOOKUP(T54,$A$3:$C$15,3,FALSE))</f>
        <v/>
      </c>
      <c r="AB54" s="246" t="str">
        <f>IF(U54="","",VLOOKUP(U54,$A$3:$C$15,3,FALSE))</f>
        <v/>
      </c>
      <c r="AC54" s="246" t="str">
        <f>IF(V54="","",VLOOKUP(V54,$A$3:$C$15,3,FALSE))</f>
        <v/>
      </c>
      <c r="AD54" s="246" t="str">
        <f>IF(W54="","",VLOOKUP(W54,$A$3:$C$15,3,FALSE))</f>
        <v/>
      </c>
      <c r="AE54" s="246" t="str">
        <f>IF(X54="","",VLOOKUP(X54,$A$3:$C$15,3,FALSE))</f>
        <v/>
      </c>
      <c r="AF54" s="113"/>
      <c r="AG54" s="113"/>
    </row>
    <row r="55" spans="9:33" ht="18">
      <c r="L55" s="190">
        <v>52</v>
      </c>
      <c r="M55" s="311" t="str">
        <f>IF(T55="","",VLOOKUP(T55,$A$3:$B$15,2,FALSE))</f>
        <v/>
      </c>
      <c r="N55" s="311" t="str">
        <f>IF(U55="","",VLOOKUP(U55,$A$3:$B$15,2,FALSE))</f>
        <v/>
      </c>
      <c r="O55" s="311" t="str">
        <f>IF(V55="","",VLOOKUP(V55,$A$3:$B$15,2,FALSE))</f>
        <v/>
      </c>
      <c r="P55" s="311" t="str">
        <f>IF(W55="","",VLOOKUP(W55,$A$3:$B$15,2,FALSE))</f>
        <v/>
      </c>
      <c r="Q55" s="311" t="str">
        <f>IF(X55="","",VLOOKUP(X55,$A$3:$B$15,2,FALSE))</f>
        <v/>
      </c>
      <c r="S55" s="190"/>
      <c r="T55" s="221"/>
      <c r="U55" s="221"/>
      <c r="V55" s="221"/>
      <c r="W55" s="221"/>
      <c r="X55" s="221"/>
      <c r="Z55" s="190"/>
      <c r="AA55" s="246" t="str">
        <f>IF(T55="","",VLOOKUP(T55,$A$3:$C$15,3,FALSE))</f>
        <v/>
      </c>
      <c r="AB55" s="246" t="str">
        <f>IF(U55="","",VLOOKUP(U55,$A$3:$C$15,3,FALSE))</f>
        <v/>
      </c>
      <c r="AC55" s="246" t="str">
        <f>IF(V55="","",VLOOKUP(V55,$A$3:$C$15,3,FALSE))</f>
        <v/>
      </c>
      <c r="AD55" s="246" t="str">
        <f>IF(W55="","",VLOOKUP(W55,$A$3:$C$15,3,FALSE))</f>
        <v/>
      </c>
      <c r="AE55" s="246" t="str">
        <f>IF(X55="","",VLOOKUP(X55,$A$3:$C$15,3,FALSE))</f>
        <v/>
      </c>
      <c r="AF55" s="190"/>
      <c r="AG55" s="190"/>
    </row>
    <row r="56" spans="9:33" ht="18">
      <c r="L56" s="190">
        <v>53</v>
      </c>
      <c r="M56" s="311" t="str">
        <f>IF(T56="","",VLOOKUP(T56,$A$3:$B$15,2,FALSE))</f>
        <v/>
      </c>
      <c r="N56" s="311" t="str">
        <f>IF(U56="","",VLOOKUP(U56,$A$3:$B$15,2,FALSE))</f>
        <v/>
      </c>
      <c r="O56" s="311" t="str">
        <f>IF(V56="","",VLOOKUP(V56,$A$3:$B$15,2,FALSE))</f>
        <v/>
      </c>
      <c r="P56" s="311" t="str">
        <f>IF(W56="","",VLOOKUP(W56,$A$3:$B$15,2,FALSE))</f>
        <v/>
      </c>
      <c r="Q56" s="311" t="str">
        <f>IF(X56="","",VLOOKUP(X56,$A$3:$B$15,2,FALSE))</f>
        <v/>
      </c>
      <c r="S56" s="190"/>
      <c r="T56" s="221"/>
      <c r="U56" s="221"/>
      <c r="V56" s="221"/>
      <c r="W56" s="221"/>
      <c r="X56" s="221"/>
      <c r="Z56" s="190"/>
      <c r="AA56" s="246" t="str">
        <f>IF(T56="","",VLOOKUP(T56,$A$3:$C$15,3,FALSE))</f>
        <v/>
      </c>
      <c r="AB56" s="246" t="str">
        <f>IF(U56="","",VLOOKUP(U56,$A$3:$C$15,3,FALSE))</f>
        <v/>
      </c>
      <c r="AC56" s="246" t="str">
        <f>IF(V56="","",VLOOKUP(V56,$A$3:$C$15,3,FALSE))</f>
        <v/>
      </c>
      <c r="AD56" s="246" t="str">
        <f>IF(W56="","",VLOOKUP(W56,$A$3:$C$15,3,FALSE))</f>
        <v/>
      </c>
      <c r="AE56" s="246" t="str">
        <f>IF(X56="","",VLOOKUP(X56,$A$3:$C$15,3,FALSE))</f>
        <v/>
      </c>
      <c r="AF56" s="190"/>
      <c r="AG56" s="190"/>
    </row>
    <row r="57" spans="9:33" ht="18">
      <c r="L57" s="190">
        <v>54</v>
      </c>
      <c r="M57" s="311" t="str">
        <f>IF(T57="","",VLOOKUP(T57,$A$3:$B$15,2,FALSE))</f>
        <v/>
      </c>
      <c r="N57" s="311" t="str">
        <f>IF(U57="","",VLOOKUP(U57,$A$3:$B$15,2,FALSE))</f>
        <v/>
      </c>
      <c r="O57" s="311" t="str">
        <f>IF(V57="","",VLOOKUP(V57,$A$3:$B$15,2,FALSE))</f>
        <v/>
      </c>
      <c r="P57" s="311" t="str">
        <f>IF(W57="","",VLOOKUP(W57,$A$3:$B$15,2,FALSE))</f>
        <v/>
      </c>
      <c r="Q57" s="311" t="str">
        <f>IF(X57="","",VLOOKUP(X57,$A$3:$B$15,2,FALSE))</f>
        <v/>
      </c>
      <c r="S57" s="190"/>
      <c r="T57" s="221"/>
      <c r="U57" s="221"/>
      <c r="V57" s="221"/>
      <c r="W57" s="221"/>
      <c r="X57" s="221"/>
      <c r="Z57" s="190"/>
      <c r="AA57" s="246" t="str">
        <f>IF(T57="","",VLOOKUP(T57,$A$3:$C$15,3,FALSE))</f>
        <v/>
      </c>
      <c r="AB57" s="246" t="str">
        <f>IF(U57="","",VLOOKUP(U57,$A$3:$C$15,3,FALSE))</f>
        <v/>
      </c>
      <c r="AC57" s="246" t="str">
        <f>IF(V57="","",VLOOKUP(V57,$A$3:$C$15,3,FALSE))</f>
        <v/>
      </c>
      <c r="AD57" s="246" t="str">
        <f>IF(W57="","",VLOOKUP(W57,$A$3:$C$15,3,FALSE))</f>
        <v/>
      </c>
      <c r="AE57" s="246" t="str">
        <f>IF(X57="","",VLOOKUP(X57,$A$3:$C$15,3,FALSE))</f>
        <v/>
      </c>
      <c r="AF57" s="190"/>
      <c r="AG57" s="190"/>
    </row>
    <row r="58" spans="9:33" ht="18">
      <c r="L58" s="190">
        <v>55</v>
      </c>
      <c r="M58" s="311" t="str">
        <f>IF(T58="","",VLOOKUP(T58,$A$3:$B$15,2,FALSE))</f>
        <v/>
      </c>
      <c r="N58" s="311" t="str">
        <f>IF(U58="","",VLOOKUP(U58,$A$3:$B$15,2,FALSE))</f>
        <v/>
      </c>
      <c r="O58" s="311" t="str">
        <f>IF(V58="","",VLOOKUP(V58,$A$3:$B$15,2,FALSE))</f>
        <v/>
      </c>
      <c r="P58" s="311" t="str">
        <f>IF(W58="","",VLOOKUP(W58,$A$3:$B$15,2,FALSE))</f>
        <v/>
      </c>
      <c r="Q58" s="311" t="str">
        <f>IF(X58="","",VLOOKUP(X58,$A$3:$B$15,2,FALSE))</f>
        <v/>
      </c>
      <c r="S58" s="190"/>
      <c r="T58" s="221"/>
      <c r="U58" s="221"/>
      <c r="V58" s="221"/>
      <c r="W58" s="221"/>
      <c r="X58" s="221"/>
      <c r="Z58" s="190"/>
      <c r="AA58" s="246" t="str">
        <f>IF(T58="","",VLOOKUP(T58,$A$3:$C$15,3,FALSE))</f>
        <v/>
      </c>
      <c r="AB58" s="246" t="str">
        <f>IF(U58="","",VLOOKUP(U58,$A$3:$C$15,3,FALSE))</f>
        <v/>
      </c>
      <c r="AC58" s="246" t="str">
        <f>IF(V58="","",VLOOKUP(V58,$A$3:$C$15,3,FALSE))</f>
        <v/>
      </c>
      <c r="AD58" s="246" t="str">
        <f>IF(W58="","",VLOOKUP(W58,$A$3:$C$15,3,FALSE))</f>
        <v/>
      </c>
      <c r="AE58" s="246" t="str">
        <f>IF(X58="","",VLOOKUP(X58,$A$3:$C$15,3,FALSE))</f>
        <v/>
      </c>
      <c r="AF58" s="190"/>
      <c r="AG58" s="190"/>
    </row>
    <row r="59" spans="9:33" ht="18">
      <c r="L59" s="190">
        <v>56</v>
      </c>
      <c r="M59" s="311" t="str">
        <f>IF(T59="","",VLOOKUP(T59,$A$3:$B$15,2,FALSE))</f>
        <v/>
      </c>
      <c r="N59" s="311" t="str">
        <f>IF(U59="","",VLOOKUP(U59,$A$3:$B$15,2,FALSE))</f>
        <v/>
      </c>
      <c r="O59" s="311" t="str">
        <f>IF(V59="","",VLOOKUP(V59,$A$3:$B$15,2,FALSE))</f>
        <v/>
      </c>
      <c r="P59" s="311" t="str">
        <f>IF(W59="","",VLOOKUP(W59,$A$3:$B$15,2,FALSE))</f>
        <v/>
      </c>
      <c r="Q59" s="311" t="str">
        <f>IF(X59="","",VLOOKUP(X59,$A$3:$B$15,2,FALSE))</f>
        <v/>
      </c>
      <c r="S59" s="190"/>
      <c r="T59" s="221"/>
      <c r="U59" s="221"/>
      <c r="V59" s="221"/>
      <c r="W59" s="221"/>
      <c r="X59" s="221"/>
      <c r="Z59" s="190"/>
      <c r="AA59" s="246" t="str">
        <f>IF(T59="","",VLOOKUP(T59,$A$3:$C$15,3,FALSE))</f>
        <v/>
      </c>
      <c r="AB59" s="246" t="str">
        <f>IF(U59="","",VLOOKUP(U59,$A$3:$C$15,3,FALSE))</f>
        <v/>
      </c>
      <c r="AC59" s="246" t="str">
        <f>IF(V59="","",VLOOKUP(V59,$A$3:$C$15,3,FALSE))</f>
        <v/>
      </c>
      <c r="AD59" s="246" t="str">
        <f>IF(W59="","",VLOOKUP(W59,$A$3:$C$15,3,FALSE))</f>
        <v/>
      </c>
      <c r="AE59" s="246" t="str">
        <f>IF(X59="","",VLOOKUP(X59,$A$3:$C$15,3,FALSE))</f>
        <v/>
      </c>
      <c r="AF59" s="190"/>
      <c r="AG59" s="190"/>
    </row>
    <row r="60" spans="9:33" ht="18">
      <c r="L60" s="190">
        <v>57</v>
      </c>
      <c r="M60" s="311" t="str">
        <f>IF(T60="","",VLOOKUP(T60,$A$3:$B$15,2,FALSE))</f>
        <v/>
      </c>
      <c r="N60" s="311" t="str">
        <f>IF(U60="","",VLOOKUP(U60,$A$3:$B$15,2,FALSE))</f>
        <v/>
      </c>
      <c r="O60" s="311" t="str">
        <f>IF(V60="","",VLOOKUP(V60,$A$3:$B$15,2,FALSE))</f>
        <v/>
      </c>
      <c r="P60" s="311" t="str">
        <f>IF(W60="","",VLOOKUP(W60,$A$3:$B$15,2,FALSE))</f>
        <v/>
      </c>
      <c r="Q60" s="311" t="str">
        <f>IF(X60="","",VLOOKUP(X60,$A$3:$B$15,2,FALSE))</f>
        <v/>
      </c>
      <c r="S60" s="190"/>
      <c r="T60" s="221"/>
      <c r="U60" s="221"/>
      <c r="V60" s="221"/>
      <c r="W60" s="221"/>
      <c r="X60" s="221"/>
      <c r="Z60" s="190"/>
      <c r="AA60" s="246" t="str">
        <f>IF(T60="","",VLOOKUP(T60,$A$3:$C$15,3,FALSE))</f>
        <v/>
      </c>
      <c r="AB60" s="246" t="str">
        <f>IF(U60="","",VLOOKUP(U60,$A$3:$C$15,3,FALSE))</f>
        <v/>
      </c>
      <c r="AC60" s="246" t="str">
        <f>IF(V60="","",VLOOKUP(V60,$A$3:$C$15,3,FALSE))</f>
        <v/>
      </c>
      <c r="AD60" s="246" t="str">
        <f>IF(W60="","",VLOOKUP(W60,$A$3:$C$15,3,FALSE))</f>
        <v/>
      </c>
      <c r="AE60" s="246" t="str">
        <f>IF(X60="","",VLOOKUP(X60,$A$3:$C$15,3,FALSE))</f>
        <v/>
      </c>
      <c r="AF60" s="190"/>
      <c r="AG60" s="190"/>
    </row>
    <row r="61" spans="9:33" ht="18">
      <c r="L61" s="190">
        <v>58</v>
      </c>
      <c r="M61" s="311" t="str">
        <f>IF(T61="","",VLOOKUP(T61,$A$3:$B$15,2,FALSE))</f>
        <v/>
      </c>
      <c r="N61" s="311" t="str">
        <f>IF(U61="","",VLOOKUP(U61,$A$3:$B$15,2,FALSE))</f>
        <v/>
      </c>
      <c r="O61" s="311" t="str">
        <f>IF(V61="","",VLOOKUP(V61,$A$3:$B$15,2,FALSE))</f>
        <v/>
      </c>
      <c r="P61" s="311" t="str">
        <f>IF(W61="","",VLOOKUP(W61,$A$3:$B$15,2,FALSE))</f>
        <v/>
      </c>
      <c r="Q61" s="311" t="str">
        <f>IF(X61="","",VLOOKUP(X61,$A$3:$B$15,2,FALSE))</f>
        <v/>
      </c>
      <c r="S61" s="190"/>
      <c r="T61" s="221"/>
      <c r="U61" s="221"/>
      <c r="V61" s="221"/>
      <c r="W61" s="221"/>
      <c r="X61" s="221"/>
      <c r="Z61" s="190"/>
      <c r="AA61" s="246" t="str">
        <f>IF(T61="","",VLOOKUP(T61,$A$3:$C$15,3,FALSE))</f>
        <v/>
      </c>
      <c r="AB61" s="246" t="str">
        <f>IF(U61="","",VLOOKUP(U61,$A$3:$C$15,3,FALSE))</f>
        <v/>
      </c>
      <c r="AC61" s="246" t="str">
        <f>IF(V61="","",VLOOKUP(V61,$A$3:$C$15,3,FALSE))</f>
        <v/>
      </c>
      <c r="AD61" s="246" t="str">
        <f>IF(W61="","",VLOOKUP(W61,$A$3:$C$15,3,FALSE))</f>
        <v/>
      </c>
      <c r="AE61" s="246" t="str">
        <f>IF(X61="","",VLOOKUP(X61,$A$3:$C$15,3,FALSE))</f>
        <v/>
      </c>
      <c r="AF61" s="190"/>
      <c r="AG61" s="190"/>
    </row>
    <row r="62" spans="9:33" ht="18">
      <c r="L62" s="190">
        <v>59</v>
      </c>
      <c r="M62" s="311" t="str">
        <f>IF(T62="","",VLOOKUP(T62,$A$3:$B$15,2,FALSE))</f>
        <v/>
      </c>
      <c r="N62" s="311" t="str">
        <f>IF(U62="","",VLOOKUP(U62,$A$3:$B$15,2,FALSE))</f>
        <v/>
      </c>
      <c r="O62" s="311" t="str">
        <f>IF(V62="","",VLOOKUP(V62,$A$3:$B$15,2,FALSE))</f>
        <v/>
      </c>
      <c r="P62" s="311" t="str">
        <f>IF(W62="","",VLOOKUP(W62,$A$3:$B$15,2,FALSE))</f>
        <v/>
      </c>
      <c r="Q62" s="311" t="str">
        <f>IF(X62="","",VLOOKUP(X62,$A$3:$B$15,2,FALSE))</f>
        <v/>
      </c>
      <c r="S62" s="190"/>
      <c r="T62" s="221"/>
      <c r="U62" s="221"/>
      <c r="V62" s="221"/>
      <c r="W62" s="221"/>
      <c r="X62" s="221"/>
      <c r="Z62" s="190"/>
      <c r="AA62" s="246" t="str">
        <f>IF(T62="","",VLOOKUP(T62,$A$3:$C$15,3,FALSE))</f>
        <v/>
      </c>
      <c r="AB62" s="246" t="str">
        <f>IF(U62="","",VLOOKUP(U62,$A$3:$C$15,3,FALSE))</f>
        <v/>
      </c>
      <c r="AC62" s="246" t="str">
        <f>IF(V62="","",VLOOKUP(V62,$A$3:$C$15,3,FALSE))</f>
        <v/>
      </c>
      <c r="AD62" s="246" t="str">
        <f>IF(W62="","",VLOOKUP(W62,$A$3:$C$15,3,FALSE))</f>
        <v/>
      </c>
      <c r="AE62" s="246" t="str">
        <f>IF(X62="","",VLOOKUP(X62,$A$3:$C$15,3,FALSE))</f>
        <v/>
      </c>
      <c r="AF62" s="190"/>
      <c r="AG62" s="190"/>
    </row>
    <row r="63" spans="9:33" ht="18">
      <c r="L63" s="190">
        <v>60</v>
      </c>
      <c r="M63" s="311" t="str">
        <f>IF(T63="","",VLOOKUP(T63,$A$3:$B$15,2,FALSE))</f>
        <v/>
      </c>
      <c r="N63" s="311" t="str">
        <f>IF(U63="","",VLOOKUP(U63,$A$3:$B$15,2,FALSE))</f>
        <v/>
      </c>
      <c r="O63" s="311" t="str">
        <f>IF(V63="","",VLOOKUP(V63,$A$3:$B$15,2,FALSE))</f>
        <v/>
      </c>
      <c r="P63" s="311" t="str">
        <f>IF(W63="","",VLOOKUP(W63,$A$3:$B$15,2,FALSE))</f>
        <v/>
      </c>
      <c r="Q63" s="311" t="str">
        <f>IF(X63="","",VLOOKUP(X63,$A$3:$B$15,2,FALSE))</f>
        <v/>
      </c>
      <c r="S63" s="190"/>
      <c r="T63" s="221"/>
      <c r="U63" s="221"/>
      <c r="V63" s="221"/>
      <c r="W63" s="221"/>
      <c r="X63" s="221"/>
      <c r="Z63" s="190"/>
      <c r="AA63" s="246" t="str">
        <f>IF(T63="","",VLOOKUP(T63,$A$3:$C$15,3,FALSE))</f>
        <v/>
      </c>
      <c r="AB63" s="246" t="str">
        <f>IF(U63="","",VLOOKUP(U63,$A$3:$C$15,3,FALSE))</f>
        <v/>
      </c>
      <c r="AC63" s="246" t="str">
        <f>IF(V63="","",VLOOKUP(V63,$A$3:$C$15,3,FALSE))</f>
        <v/>
      </c>
      <c r="AD63" s="246" t="str">
        <f>IF(W63="","",VLOOKUP(W63,$A$3:$C$15,3,FALSE))</f>
        <v/>
      </c>
      <c r="AE63" s="246" t="str">
        <f>IF(X63="","",VLOOKUP(X63,$A$3:$C$15,3,FALSE))</f>
        <v/>
      </c>
      <c r="AF63" s="190"/>
      <c r="AG63" s="190"/>
    </row>
    <row r="64" spans="9:33" ht="18">
      <c r="L64" s="190">
        <v>61</v>
      </c>
      <c r="M64" s="311" t="str">
        <f>IF(T64="","",VLOOKUP(T64,$A$3:$B$15,2,FALSE))</f>
        <v/>
      </c>
      <c r="N64" s="311" t="str">
        <f>IF(U64="","",VLOOKUP(U64,$A$3:$B$15,2,FALSE))</f>
        <v/>
      </c>
      <c r="O64" s="311" t="str">
        <f>IF(V64="","",VLOOKUP(V64,$A$3:$B$15,2,FALSE))</f>
        <v/>
      </c>
      <c r="P64" s="311" t="str">
        <f>IF(W64="","",VLOOKUP(W64,$A$3:$B$15,2,FALSE))</f>
        <v/>
      </c>
      <c r="Q64" s="311" t="str">
        <f>IF(X64="","",VLOOKUP(X64,$A$3:$B$15,2,FALSE))</f>
        <v/>
      </c>
      <c r="S64" s="190"/>
      <c r="T64" s="221"/>
      <c r="U64" s="221"/>
      <c r="V64" s="221"/>
      <c r="W64" s="221"/>
      <c r="X64" s="221"/>
      <c r="Z64" s="190"/>
      <c r="AA64" s="246" t="str">
        <f>IF(T64="","",VLOOKUP(T64,$A$3:$C$15,3,FALSE))</f>
        <v/>
      </c>
      <c r="AB64" s="246" t="str">
        <f>IF(U64="","",VLOOKUP(U64,$A$3:$C$15,3,FALSE))</f>
        <v/>
      </c>
      <c r="AC64" s="246" t="str">
        <f>IF(V64="","",VLOOKUP(V64,$A$3:$C$15,3,FALSE))</f>
        <v/>
      </c>
      <c r="AD64" s="246" t="str">
        <f>IF(W64="","",VLOOKUP(W64,$A$3:$C$15,3,FALSE))</f>
        <v/>
      </c>
      <c r="AE64" s="246" t="str">
        <f>IF(X64="","",VLOOKUP(X64,$A$3:$C$15,3,FALSE))</f>
        <v/>
      </c>
      <c r="AF64" s="190"/>
      <c r="AG64" s="190"/>
    </row>
    <row r="65" spans="12:33" ht="18">
      <c r="L65" s="190">
        <v>62</v>
      </c>
      <c r="M65" s="311" t="str">
        <f>IF(T65="","",VLOOKUP(T65,$A$3:$B$15,2,FALSE))</f>
        <v/>
      </c>
      <c r="N65" s="311" t="str">
        <f>IF(U65="","",VLOOKUP(U65,$A$3:$B$15,2,FALSE))</f>
        <v/>
      </c>
      <c r="O65" s="311" t="str">
        <f>IF(V65="","",VLOOKUP(V65,$A$3:$B$15,2,FALSE))</f>
        <v/>
      </c>
      <c r="P65" s="311" t="str">
        <f>IF(W65="","",VLOOKUP(W65,$A$3:$B$15,2,FALSE))</f>
        <v/>
      </c>
      <c r="Q65" s="311" t="str">
        <f>IF(X65="","",VLOOKUP(X65,$A$3:$B$15,2,FALSE))</f>
        <v/>
      </c>
      <c r="S65" s="190"/>
      <c r="T65" s="221"/>
      <c r="U65" s="221"/>
      <c r="V65" s="221"/>
      <c r="W65" s="221"/>
      <c r="X65" s="221"/>
      <c r="Z65" s="190"/>
      <c r="AA65" s="246" t="str">
        <f>IF(T65="","",VLOOKUP(T65,$A$3:$C$15,3,FALSE))</f>
        <v/>
      </c>
      <c r="AB65" s="246" t="str">
        <f>IF(U65="","",VLOOKUP(U65,$A$3:$C$15,3,FALSE))</f>
        <v/>
      </c>
      <c r="AC65" s="246" t="str">
        <f>IF(V65="","",VLOOKUP(V65,$A$3:$C$15,3,FALSE))</f>
        <v/>
      </c>
      <c r="AD65" s="246" t="str">
        <f>IF(W65="","",VLOOKUP(W65,$A$3:$C$15,3,FALSE))</f>
        <v/>
      </c>
      <c r="AE65" s="246" t="str">
        <f>IF(X65="","",VLOOKUP(X65,$A$3:$C$15,3,FALSE))</f>
        <v/>
      </c>
      <c r="AF65" s="190"/>
      <c r="AG65" s="190"/>
    </row>
    <row r="66" spans="12:33" ht="18">
      <c r="L66" s="190">
        <v>63</v>
      </c>
      <c r="M66" s="311" t="str">
        <f>IF(T66="","",VLOOKUP(T66,$A$3:$B$15,2,FALSE))</f>
        <v/>
      </c>
      <c r="N66" s="311" t="str">
        <f>IF(U66="","",VLOOKUP(U66,$A$3:$B$15,2,FALSE))</f>
        <v/>
      </c>
      <c r="O66" s="311" t="str">
        <f>IF(V66="","",VLOOKUP(V66,$A$3:$B$15,2,FALSE))</f>
        <v/>
      </c>
      <c r="P66" s="311" t="str">
        <f>IF(W66="","",VLOOKUP(W66,$A$3:$B$15,2,FALSE))</f>
        <v/>
      </c>
      <c r="Q66" s="311" t="str">
        <f>IF(X66="","",VLOOKUP(X66,$A$3:$B$15,2,FALSE))</f>
        <v/>
      </c>
      <c r="S66" s="190"/>
      <c r="T66" s="221"/>
      <c r="U66" s="221"/>
      <c r="V66" s="221"/>
      <c r="W66" s="221"/>
      <c r="X66" s="221"/>
      <c r="Z66" s="190"/>
      <c r="AA66" s="246" t="str">
        <f>IF(T66="","",VLOOKUP(T66,$A$3:$C$15,3,FALSE))</f>
        <v/>
      </c>
      <c r="AB66" s="246" t="str">
        <f>IF(U66="","",VLOOKUP(U66,$A$3:$C$15,3,FALSE))</f>
        <v/>
      </c>
      <c r="AC66" s="246" t="str">
        <f>IF(V66="","",VLOOKUP(V66,$A$3:$C$15,3,FALSE))</f>
        <v/>
      </c>
      <c r="AD66" s="246" t="str">
        <f>IF(W66="","",VLOOKUP(W66,$A$3:$C$15,3,FALSE))</f>
        <v/>
      </c>
      <c r="AE66" s="246" t="str">
        <f>IF(X66="","",VLOOKUP(X66,$A$3:$C$15,3,FALSE))</f>
        <v/>
      </c>
      <c r="AF66" s="190"/>
      <c r="AG66" s="190"/>
    </row>
    <row r="67" spans="12:33" ht="18">
      <c r="L67" s="190">
        <v>64</v>
      </c>
      <c r="M67" s="311" t="str">
        <f>IF(T67="","",VLOOKUP(T67,$A$3:$B$15,2,FALSE))</f>
        <v/>
      </c>
      <c r="N67" s="311" t="str">
        <f>IF(U67="","",VLOOKUP(U67,$A$3:$B$15,2,FALSE))</f>
        <v/>
      </c>
      <c r="O67" s="311" t="str">
        <f>IF(V67="","",VLOOKUP(V67,$A$3:$B$15,2,FALSE))</f>
        <v/>
      </c>
      <c r="P67" s="311" t="str">
        <f>IF(W67="","",VLOOKUP(W67,$A$3:$B$15,2,FALSE))</f>
        <v/>
      </c>
      <c r="Q67" s="311" t="str">
        <f>IF(X67="","",VLOOKUP(X67,$A$3:$B$15,2,FALSE))</f>
        <v/>
      </c>
      <c r="S67" s="190"/>
      <c r="T67" s="221"/>
      <c r="U67" s="221"/>
      <c r="V67" s="221"/>
      <c r="W67" s="221"/>
      <c r="X67" s="221"/>
      <c r="Z67" s="190"/>
      <c r="AA67" s="246" t="str">
        <f>IF(T67="","",VLOOKUP(T67,$A$3:$C$15,3,FALSE))</f>
        <v/>
      </c>
      <c r="AB67" s="246" t="str">
        <f>IF(U67="","",VLOOKUP(U67,$A$3:$C$15,3,FALSE))</f>
        <v/>
      </c>
      <c r="AC67" s="246" t="str">
        <f>IF(V67="","",VLOOKUP(V67,$A$3:$C$15,3,FALSE))</f>
        <v/>
      </c>
      <c r="AD67" s="246" t="str">
        <f>IF(W67="","",VLOOKUP(W67,$A$3:$C$15,3,FALSE))</f>
        <v/>
      </c>
      <c r="AE67" s="246" t="str">
        <f>IF(X67="","",VLOOKUP(X67,$A$3:$C$15,3,FALSE))</f>
        <v/>
      </c>
      <c r="AF67" s="190"/>
      <c r="AG67" s="190"/>
    </row>
    <row r="68" spans="12:33" ht="18">
      <c r="L68" s="190">
        <v>65</v>
      </c>
      <c r="M68" s="311" t="str">
        <f>IF(T68="","",VLOOKUP(T68,$A$3:$B$15,2,FALSE))</f>
        <v/>
      </c>
      <c r="N68" s="311" t="str">
        <f>IF(U68="","",VLOOKUP(U68,$A$3:$B$15,2,FALSE))</f>
        <v/>
      </c>
      <c r="O68" s="311" t="str">
        <f>IF(V68="","",VLOOKUP(V68,$A$3:$B$15,2,FALSE))</f>
        <v/>
      </c>
      <c r="P68" s="311" t="str">
        <f>IF(W68="","",VLOOKUP(W68,$A$3:$B$15,2,FALSE))</f>
        <v/>
      </c>
      <c r="Q68" s="311" t="str">
        <f>IF(X68="","",VLOOKUP(X68,$A$3:$B$15,2,FALSE))</f>
        <v/>
      </c>
      <c r="S68" s="190"/>
      <c r="T68" s="221"/>
      <c r="U68" s="221"/>
      <c r="V68" s="221"/>
      <c r="W68" s="221"/>
      <c r="X68" s="221"/>
      <c r="Z68" s="190"/>
      <c r="AA68" s="246" t="str">
        <f>IF(T68="","",VLOOKUP(T68,$A$3:$C$15,3,FALSE))</f>
        <v/>
      </c>
      <c r="AB68" s="246" t="str">
        <f>IF(U68="","",VLOOKUP(U68,$A$3:$C$15,3,FALSE))</f>
        <v/>
      </c>
      <c r="AC68" s="246" t="str">
        <f>IF(V68="","",VLOOKUP(V68,$A$3:$C$15,3,FALSE))</f>
        <v/>
      </c>
      <c r="AD68" s="246" t="str">
        <f>IF(W68="","",VLOOKUP(W68,$A$3:$C$15,3,FALSE))</f>
        <v/>
      </c>
      <c r="AE68" s="246" t="str">
        <f>IF(X68="","",VLOOKUP(X68,$A$3:$C$15,3,FALSE))</f>
        <v/>
      </c>
      <c r="AF68" s="190"/>
      <c r="AG68" s="190"/>
    </row>
    <row r="69" spans="12:33" ht="18">
      <c r="L69" s="190">
        <v>66</v>
      </c>
      <c r="M69" s="311" t="str">
        <f>IF(T69="","",VLOOKUP(T69,$A$3:$B$15,2,FALSE))</f>
        <v/>
      </c>
      <c r="N69" s="311" t="str">
        <f>IF(U69="","",VLOOKUP(U69,$A$3:$B$15,2,FALSE))</f>
        <v/>
      </c>
      <c r="O69" s="311" t="str">
        <f>IF(V69="","",VLOOKUP(V69,$A$3:$B$15,2,FALSE))</f>
        <v/>
      </c>
      <c r="P69" s="311" t="str">
        <f>IF(W69="","",VLOOKUP(W69,$A$3:$B$15,2,FALSE))</f>
        <v/>
      </c>
      <c r="Q69" s="311" t="str">
        <f>IF(X69="","",VLOOKUP(X69,$A$3:$B$15,2,FALSE))</f>
        <v/>
      </c>
      <c r="S69" s="190"/>
      <c r="T69" s="221"/>
      <c r="U69" s="221"/>
      <c r="V69" s="221"/>
      <c r="W69" s="221"/>
      <c r="X69" s="221"/>
      <c r="Z69" s="190"/>
      <c r="AA69" s="246" t="str">
        <f>IF(T69="","",VLOOKUP(T69,$A$3:$C$15,3,FALSE))</f>
        <v/>
      </c>
      <c r="AB69" s="246" t="str">
        <f>IF(U69="","",VLOOKUP(U69,$A$3:$C$15,3,FALSE))</f>
        <v/>
      </c>
      <c r="AC69" s="246" t="str">
        <f>IF(V69="","",VLOOKUP(V69,$A$3:$C$15,3,FALSE))</f>
        <v/>
      </c>
      <c r="AD69" s="246" t="str">
        <f>IF(W69="","",VLOOKUP(W69,$A$3:$C$15,3,FALSE))</f>
        <v/>
      </c>
      <c r="AE69" s="246" t="str">
        <f>IF(X69="","",VLOOKUP(X69,$A$3:$C$15,3,FALSE))</f>
        <v/>
      </c>
      <c r="AF69" s="190"/>
      <c r="AG69" s="190"/>
    </row>
    <row r="70" spans="12:33" ht="18">
      <c r="L70" s="190">
        <v>67</v>
      </c>
      <c r="M70" s="311" t="str">
        <f>IF(T70="","",VLOOKUP(T70,$A$3:$B$15,2,FALSE))</f>
        <v/>
      </c>
      <c r="N70" s="311" t="str">
        <f>IF(U70="","",VLOOKUP(U70,$A$3:$B$15,2,FALSE))</f>
        <v/>
      </c>
      <c r="O70" s="311" t="str">
        <f>IF(V70="","",VLOOKUP(V70,$A$3:$B$15,2,FALSE))</f>
        <v/>
      </c>
      <c r="P70" s="311" t="str">
        <f>IF(W70="","",VLOOKUP(W70,$A$3:$B$15,2,FALSE))</f>
        <v/>
      </c>
      <c r="Q70" s="311" t="str">
        <f>IF(X70="","",VLOOKUP(X70,$A$3:$B$15,2,FALSE))</f>
        <v/>
      </c>
      <c r="S70" s="190"/>
      <c r="T70" s="221"/>
      <c r="U70" s="221"/>
      <c r="V70" s="221"/>
      <c r="W70" s="221"/>
      <c r="X70" s="221"/>
      <c r="Z70" s="190"/>
      <c r="AA70" s="246" t="str">
        <f>IF(T70="","",VLOOKUP(T70,$A$3:$C$15,3,FALSE))</f>
        <v/>
      </c>
      <c r="AB70" s="246" t="str">
        <f>IF(U70="","",VLOOKUP(U70,$A$3:$C$15,3,FALSE))</f>
        <v/>
      </c>
      <c r="AC70" s="246" t="str">
        <f>IF(V70="","",VLOOKUP(V70,$A$3:$C$15,3,FALSE))</f>
        <v/>
      </c>
      <c r="AD70" s="246" t="str">
        <f>IF(W70="","",VLOOKUP(W70,$A$3:$C$15,3,FALSE))</f>
        <v/>
      </c>
      <c r="AE70" s="246" t="str">
        <f>IF(X70="","",VLOOKUP(X70,$A$3:$C$15,3,FALSE))</f>
        <v/>
      </c>
      <c r="AF70" s="190"/>
      <c r="AG70" s="190"/>
    </row>
    <row r="71" spans="12:33" ht="18">
      <c r="L71" s="190">
        <v>68</v>
      </c>
      <c r="M71" s="311" t="str">
        <f>IF(T71="","",VLOOKUP(T71,$A$3:$B$15,2,FALSE))</f>
        <v/>
      </c>
      <c r="N71" s="311" t="str">
        <f>IF(U71="","",VLOOKUP(U71,$A$3:$B$15,2,FALSE))</f>
        <v/>
      </c>
      <c r="O71" s="311" t="str">
        <f>IF(V71="","",VLOOKUP(V71,$A$3:$B$15,2,FALSE))</f>
        <v/>
      </c>
      <c r="P71" s="311" t="str">
        <f>IF(W71="","",VLOOKUP(W71,$A$3:$B$15,2,FALSE))</f>
        <v/>
      </c>
      <c r="Q71" s="311" t="str">
        <f>IF(X71="","",VLOOKUP(X71,$A$3:$B$15,2,FALSE))</f>
        <v/>
      </c>
      <c r="S71" s="190"/>
      <c r="T71" s="221"/>
      <c r="U71" s="221"/>
      <c r="V71" s="221"/>
      <c r="W71" s="221"/>
      <c r="X71" s="221"/>
      <c r="Y71" s="1"/>
      <c r="Z71" s="190"/>
      <c r="AA71" s="246" t="str">
        <f>IF(T71="","",VLOOKUP(T71,$A$3:$C$15,3,FALSE))</f>
        <v/>
      </c>
      <c r="AB71" s="246" t="str">
        <f>IF(U71="","",VLOOKUP(U71,$A$3:$C$15,3,FALSE))</f>
        <v/>
      </c>
      <c r="AC71" s="246" t="str">
        <f>IF(V71="","",VLOOKUP(V71,$A$3:$C$15,3,FALSE))</f>
        <v/>
      </c>
      <c r="AD71" s="246" t="str">
        <f>IF(W71="","",VLOOKUP(W71,$A$3:$C$15,3,FALSE))</f>
        <v/>
      </c>
      <c r="AE71" s="246" t="str">
        <f>IF(X71="","",VLOOKUP(X71,$A$3:$C$15,3,FALSE))</f>
        <v/>
      </c>
      <c r="AF71" s="190"/>
      <c r="AG71" s="190"/>
    </row>
    <row r="72" spans="12:33" ht="18">
      <c r="L72" s="190">
        <v>69</v>
      </c>
      <c r="M72" s="311" t="str">
        <f>IF(T72="","",VLOOKUP(T72,$A$3:$B$15,2,FALSE))</f>
        <v/>
      </c>
      <c r="N72" s="311" t="str">
        <f>IF(U72="","",VLOOKUP(U72,$A$3:$B$15,2,FALSE))</f>
        <v/>
      </c>
      <c r="O72" s="311" t="str">
        <f>IF(V72="","",VLOOKUP(V72,$A$3:$B$15,2,FALSE))</f>
        <v/>
      </c>
      <c r="P72" s="311" t="str">
        <f>IF(W72="","",VLOOKUP(W72,$A$3:$B$15,2,FALSE))</f>
        <v/>
      </c>
      <c r="Q72" s="311" t="str">
        <f>IF(X72="","",VLOOKUP(X72,$A$3:$B$15,2,FALSE))</f>
        <v/>
      </c>
      <c r="S72" s="190"/>
      <c r="T72" s="221"/>
      <c r="U72" s="221"/>
      <c r="V72" s="221"/>
      <c r="W72" s="221"/>
      <c r="X72" s="221"/>
      <c r="Z72" s="190"/>
      <c r="AA72" s="246" t="str">
        <f>IF(T72="","",VLOOKUP(T72,$A$3:$C$15,3,FALSE))</f>
        <v/>
      </c>
      <c r="AB72" s="246" t="str">
        <f>IF(U72="","",VLOOKUP(U72,$A$3:$C$15,3,FALSE))</f>
        <v/>
      </c>
      <c r="AC72" s="246" t="str">
        <f>IF(V72="","",VLOOKUP(V72,$A$3:$C$15,3,FALSE))</f>
        <v/>
      </c>
      <c r="AD72" s="246" t="str">
        <f>IF(W72="","",VLOOKUP(W72,$A$3:$C$15,3,FALSE))</f>
        <v/>
      </c>
      <c r="AE72" s="246" t="str">
        <f>IF(X72="","",VLOOKUP(X72,$A$3:$C$15,3,FALSE))</f>
        <v/>
      </c>
      <c r="AF72" s="190"/>
      <c r="AG72" s="190"/>
    </row>
    <row r="73" spans="12:33" ht="18">
      <c r="L73" s="190">
        <v>70</v>
      </c>
      <c r="M73" s="311" t="str">
        <f>IF(T73="","",VLOOKUP(T73,$A$3:$B$15,2,FALSE))</f>
        <v/>
      </c>
      <c r="N73" s="311" t="str">
        <f>IF(U73="","",VLOOKUP(U73,$A$3:$B$15,2,FALSE))</f>
        <v/>
      </c>
      <c r="O73" s="311" t="str">
        <f>IF(V73="","",VLOOKUP(V73,$A$3:$B$15,2,FALSE))</f>
        <v/>
      </c>
      <c r="P73" s="311" t="str">
        <f>IF(W73="","",VLOOKUP(W73,$A$3:$B$15,2,FALSE))</f>
        <v/>
      </c>
      <c r="Q73" s="311" t="str">
        <f>IF(X73="","",VLOOKUP(X73,$A$3:$B$15,2,FALSE))</f>
        <v/>
      </c>
      <c r="S73" s="190"/>
      <c r="T73" s="221"/>
      <c r="U73" s="221"/>
      <c r="V73" s="221"/>
      <c r="W73" s="221"/>
      <c r="X73" s="221"/>
      <c r="Z73" s="190"/>
      <c r="AA73" s="246" t="str">
        <f>IF(T73="","",VLOOKUP(T73,$A$3:$C$15,3,FALSE))</f>
        <v/>
      </c>
      <c r="AB73" s="246" t="str">
        <f>IF(U73="","",VLOOKUP(U73,$A$3:$C$15,3,FALSE))</f>
        <v/>
      </c>
      <c r="AC73" s="246" t="str">
        <f>IF(V73="","",VLOOKUP(V73,$A$3:$C$15,3,FALSE))</f>
        <v/>
      </c>
      <c r="AD73" s="246" t="str">
        <f>IF(W73="","",VLOOKUP(W73,$A$3:$C$15,3,FALSE))</f>
        <v/>
      </c>
      <c r="AE73" s="246" t="str">
        <f>IF(X73="","",VLOOKUP(X73,$A$3:$C$15,3,FALSE))</f>
        <v/>
      </c>
      <c r="AF73" s="190"/>
      <c r="AG73" s="190"/>
    </row>
    <row r="74" spans="12:33" ht="18">
      <c r="L74" s="190">
        <v>71</v>
      </c>
      <c r="M74" s="311" t="str">
        <f>IF(T74="","",VLOOKUP(T74,$A$3:$B$15,2,FALSE))</f>
        <v/>
      </c>
      <c r="N74" s="311" t="str">
        <f>IF(U74="","",VLOOKUP(U74,$A$3:$B$15,2,FALSE))</f>
        <v/>
      </c>
      <c r="O74" s="311" t="str">
        <f>IF(V74="","",VLOOKUP(V74,$A$3:$B$15,2,FALSE))</f>
        <v/>
      </c>
      <c r="P74" s="311" t="str">
        <f>IF(W74="","",VLOOKUP(W74,$A$3:$B$15,2,FALSE))</f>
        <v/>
      </c>
      <c r="Q74" s="311" t="str">
        <f>IF(X74="","",VLOOKUP(X74,$A$3:$B$15,2,FALSE))</f>
        <v/>
      </c>
      <c r="S74" s="190"/>
      <c r="T74" s="221"/>
      <c r="U74" s="221"/>
      <c r="V74" s="221"/>
      <c r="W74" s="221"/>
      <c r="X74" s="221"/>
      <c r="Z74" s="190"/>
      <c r="AA74" s="246" t="str">
        <f>IF(T74="","",VLOOKUP(T74,$A$3:$C$15,3,FALSE))</f>
        <v/>
      </c>
      <c r="AB74" s="246" t="str">
        <f>IF(U74="","",VLOOKUP(U74,$A$3:$C$15,3,FALSE))</f>
        <v/>
      </c>
      <c r="AC74" s="246" t="str">
        <f>IF(V74="","",VLOOKUP(V74,$A$3:$C$15,3,FALSE))</f>
        <v/>
      </c>
      <c r="AD74" s="246" t="str">
        <f>IF(W74="","",VLOOKUP(W74,$A$3:$C$15,3,FALSE))</f>
        <v/>
      </c>
      <c r="AE74" s="246" t="str">
        <f>IF(X74="","",VLOOKUP(X74,$A$3:$C$15,3,FALSE))</f>
        <v/>
      </c>
      <c r="AF74" s="190"/>
      <c r="AG74" s="190"/>
    </row>
    <row r="75" spans="12:33" ht="18">
      <c r="L75" s="190">
        <v>72</v>
      </c>
      <c r="M75" s="311" t="str">
        <f>IF(T75="","",VLOOKUP(T75,$A$3:$B$15,2,FALSE))</f>
        <v/>
      </c>
      <c r="N75" s="311" t="str">
        <f>IF(U75="","",VLOOKUP(U75,$A$3:$B$15,2,FALSE))</f>
        <v/>
      </c>
      <c r="O75" s="311" t="str">
        <f>IF(V75="","",VLOOKUP(V75,$A$3:$B$15,2,FALSE))</f>
        <v/>
      </c>
      <c r="P75" s="311" t="str">
        <f>IF(W75="","",VLOOKUP(W75,$A$3:$B$15,2,FALSE))</f>
        <v/>
      </c>
      <c r="Q75" s="311" t="str">
        <f>IF(X75="","",VLOOKUP(X75,$A$3:$B$15,2,FALSE))</f>
        <v/>
      </c>
      <c r="S75" s="190"/>
      <c r="T75" s="221"/>
      <c r="U75" s="221"/>
      <c r="V75" s="221"/>
      <c r="W75" s="221"/>
      <c r="X75" s="221"/>
      <c r="Z75" s="190"/>
      <c r="AA75" s="246" t="str">
        <f>IF(T75="","",VLOOKUP(T75,$A$3:$C$15,3,FALSE))</f>
        <v/>
      </c>
      <c r="AB75" s="246" t="str">
        <f>IF(U75="","",VLOOKUP(U75,$A$3:$C$15,3,FALSE))</f>
        <v/>
      </c>
      <c r="AC75" s="246" t="str">
        <f>IF(V75="","",VLOOKUP(V75,$A$3:$C$15,3,FALSE))</f>
        <v/>
      </c>
      <c r="AD75" s="246" t="str">
        <f>IF(W75="","",VLOOKUP(W75,$A$3:$C$15,3,FALSE))</f>
        <v/>
      </c>
      <c r="AE75" s="246" t="str">
        <f>IF(X75="","",VLOOKUP(X75,$A$3:$C$15,3,FALSE))</f>
        <v/>
      </c>
      <c r="AF75" s="190"/>
      <c r="AG75" s="190"/>
    </row>
    <row r="76" spans="12:33" ht="18">
      <c r="L76" s="190">
        <v>73</v>
      </c>
      <c r="M76" s="311" t="str">
        <f>IF(T76="","",VLOOKUP(T76,$A$3:$B$15,2,FALSE))</f>
        <v/>
      </c>
      <c r="N76" s="311" t="str">
        <f>IF(U76="","",VLOOKUP(U76,$A$3:$B$15,2,FALSE))</f>
        <v/>
      </c>
      <c r="O76" s="311" t="str">
        <f>IF(V76="","",VLOOKUP(V76,$A$3:$B$15,2,FALSE))</f>
        <v/>
      </c>
      <c r="P76" s="311" t="str">
        <f>IF(W76="","",VLOOKUP(W76,$A$3:$B$15,2,FALSE))</f>
        <v/>
      </c>
      <c r="Q76" s="311" t="str">
        <f>IF(X76="","",VLOOKUP(X76,$A$3:$B$15,2,FALSE))</f>
        <v/>
      </c>
      <c r="S76" s="190"/>
      <c r="T76" s="221"/>
      <c r="U76" s="221"/>
      <c r="V76" s="221"/>
      <c r="W76" s="221"/>
      <c r="X76" s="221"/>
      <c r="Z76" s="190"/>
      <c r="AA76" s="246" t="str">
        <f>IF(T76="","",VLOOKUP(T76,$A$3:$C$15,3,FALSE))</f>
        <v/>
      </c>
      <c r="AB76" s="246" t="str">
        <f>IF(U76="","",VLOOKUP(U76,$A$3:$C$15,3,FALSE))</f>
        <v/>
      </c>
      <c r="AC76" s="246" t="str">
        <f>IF(V76="","",VLOOKUP(V76,$A$3:$C$15,3,FALSE))</f>
        <v/>
      </c>
      <c r="AD76" s="246" t="str">
        <f>IF(W76="","",VLOOKUP(W76,$A$3:$C$15,3,FALSE))</f>
        <v/>
      </c>
      <c r="AE76" s="246" t="str">
        <f>IF(X76="","",VLOOKUP(X76,$A$3:$C$15,3,FALSE))</f>
        <v/>
      </c>
      <c r="AF76" s="190"/>
      <c r="AG76" s="190"/>
    </row>
    <row r="77" spans="12:33" ht="18">
      <c r="L77" s="190">
        <v>74</v>
      </c>
      <c r="M77" s="311" t="str">
        <f>IF(T77="","",VLOOKUP(T77,$A$3:$B$15,2,FALSE))</f>
        <v/>
      </c>
      <c r="N77" s="311" t="str">
        <f>IF(U77="","",VLOOKUP(U77,$A$3:$B$15,2,FALSE))</f>
        <v/>
      </c>
      <c r="O77" s="311" t="str">
        <f>IF(V77="","",VLOOKUP(V77,$A$3:$B$15,2,FALSE))</f>
        <v/>
      </c>
      <c r="P77" s="311" t="str">
        <f>IF(W77="","",VLOOKUP(W77,$A$3:$B$15,2,FALSE))</f>
        <v/>
      </c>
      <c r="Q77" s="311" t="str">
        <f>IF(X77="","",VLOOKUP(X77,$A$3:$B$15,2,FALSE))</f>
        <v/>
      </c>
      <c r="S77" s="190"/>
      <c r="T77" s="221"/>
      <c r="U77" s="221"/>
      <c r="V77" s="221"/>
      <c r="W77" s="221"/>
      <c r="X77" s="221"/>
      <c r="Z77" s="190"/>
      <c r="AA77" s="246" t="str">
        <f>IF(T77="","",VLOOKUP(T77,$A$3:$C$15,3,FALSE))</f>
        <v/>
      </c>
      <c r="AB77" s="246" t="str">
        <f>IF(U77="","",VLOOKUP(U77,$A$3:$C$15,3,FALSE))</f>
        <v/>
      </c>
      <c r="AC77" s="246" t="str">
        <f>IF(V77="","",VLOOKUP(V77,$A$3:$C$15,3,FALSE))</f>
        <v/>
      </c>
      <c r="AD77" s="246" t="str">
        <f>IF(W77="","",VLOOKUP(W77,$A$3:$C$15,3,FALSE))</f>
        <v/>
      </c>
      <c r="AE77" s="246" t="str">
        <f>IF(X77="","",VLOOKUP(X77,$A$3:$C$15,3,FALSE))</f>
        <v/>
      </c>
      <c r="AF77" s="190"/>
      <c r="AG77" s="190"/>
    </row>
    <row r="78" spans="12:33" ht="18">
      <c r="L78" s="190">
        <v>75</v>
      </c>
      <c r="M78" s="311" t="str">
        <f>IF(T78="","",VLOOKUP(T78,$A$3:$B$15,2,FALSE))</f>
        <v/>
      </c>
      <c r="N78" s="311" t="str">
        <f>IF(U78="","",VLOOKUP(U78,$A$3:$B$15,2,FALSE))</f>
        <v/>
      </c>
      <c r="O78" s="311" t="str">
        <f>IF(V78="","",VLOOKUP(V78,$A$3:$B$15,2,FALSE))</f>
        <v/>
      </c>
      <c r="P78" s="311" t="str">
        <f>IF(W78="","",VLOOKUP(W78,$A$3:$B$15,2,FALSE))</f>
        <v/>
      </c>
      <c r="Q78" s="311" t="str">
        <f>IF(X78="","",VLOOKUP(X78,$A$3:$B$15,2,FALSE))</f>
        <v/>
      </c>
      <c r="S78" s="190"/>
      <c r="T78" s="221"/>
      <c r="U78" s="221"/>
      <c r="V78" s="221"/>
      <c r="W78" s="221"/>
      <c r="X78" s="221"/>
      <c r="Z78" s="190"/>
      <c r="AA78" s="246" t="str">
        <f>IF(T78="","",VLOOKUP(T78,$A$3:$C$15,3,FALSE))</f>
        <v/>
      </c>
      <c r="AB78" s="246" t="str">
        <f>IF(U78="","",VLOOKUP(U78,$A$3:$C$15,3,FALSE))</f>
        <v/>
      </c>
      <c r="AC78" s="246" t="str">
        <f>IF(V78="","",VLOOKUP(V78,$A$3:$C$15,3,FALSE))</f>
        <v/>
      </c>
      <c r="AD78" s="246" t="str">
        <f>IF(W78="","",VLOOKUP(W78,$A$3:$C$15,3,FALSE))</f>
        <v/>
      </c>
      <c r="AE78" s="246" t="str">
        <f>IF(X78="","",VLOOKUP(X78,$A$3:$C$15,3,FALSE))</f>
        <v/>
      </c>
      <c r="AF78" s="190"/>
      <c r="AG78" s="190"/>
    </row>
    <row r="79" spans="12:33" ht="18">
      <c r="L79" s="190">
        <v>76</v>
      </c>
      <c r="M79" s="311" t="str">
        <f>IF(T79="","",VLOOKUP(T79,$A$3:$B$15,2,FALSE))</f>
        <v/>
      </c>
      <c r="N79" s="311" t="str">
        <f>IF(U79="","",VLOOKUP(U79,$A$3:$B$15,2,FALSE))</f>
        <v/>
      </c>
      <c r="O79" s="311" t="str">
        <f>IF(V79="","",VLOOKUP(V79,$A$3:$B$15,2,FALSE))</f>
        <v/>
      </c>
      <c r="P79" s="311" t="str">
        <f>IF(W79="","",VLOOKUP(W79,$A$3:$B$15,2,FALSE))</f>
        <v/>
      </c>
      <c r="Q79" s="311" t="str">
        <f>IF(X79="","",VLOOKUP(X79,$A$3:$B$15,2,FALSE))</f>
        <v/>
      </c>
      <c r="T79" s="221"/>
      <c r="U79" s="221"/>
      <c r="V79" s="221"/>
      <c r="W79" s="221"/>
      <c r="X79" s="221"/>
      <c r="AA79" s="246" t="str">
        <f>IF(T79="","",VLOOKUP(T79,$A$3:$C$15,3,FALSE))</f>
        <v/>
      </c>
      <c r="AB79" s="246" t="str">
        <f>IF(U79="","",VLOOKUP(U79,$A$3:$C$15,3,FALSE))</f>
        <v/>
      </c>
      <c r="AC79" s="246" t="str">
        <f>IF(V79="","",VLOOKUP(V79,$A$3:$C$15,3,FALSE))</f>
        <v/>
      </c>
      <c r="AD79" s="246" t="str">
        <f>IF(W79="","",VLOOKUP(W79,$A$3:$C$15,3,FALSE))</f>
        <v/>
      </c>
      <c r="AE79" s="246" t="str">
        <f>IF(X79="","",VLOOKUP(X79,$A$3:$C$15,3,FALSE))</f>
        <v/>
      </c>
      <c r="AF79" s="190"/>
      <c r="AG79" s="190"/>
    </row>
    <row r="80" spans="12:33" ht="18">
      <c r="L80" s="190">
        <v>77</v>
      </c>
      <c r="M80" s="311" t="str">
        <f>IF(T80="","",VLOOKUP(T80,$A$3:$B$15,2,FALSE))</f>
        <v/>
      </c>
      <c r="N80" s="311" t="str">
        <f>IF(U80="","",VLOOKUP(U80,$A$3:$B$15,2,FALSE))</f>
        <v/>
      </c>
      <c r="O80" s="311" t="str">
        <f>IF(V80="","",VLOOKUP(V80,$A$3:$B$15,2,FALSE))</f>
        <v/>
      </c>
      <c r="P80" s="311" t="str">
        <f>IF(W80="","",VLOOKUP(W80,$A$3:$B$15,2,FALSE))</f>
        <v/>
      </c>
      <c r="Q80" s="311" t="str">
        <f>IF(X80="","",VLOOKUP(X80,$A$3:$B$15,2,FALSE))</f>
        <v/>
      </c>
      <c r="T80" s="221"/>
      <c r="U80" s="221"/>
      <c r="V80" s="221"/>
      <c r="W80" s="221"/>
      <c r="X80" s="221"/>
      <c r="AA80" s="246" t="str">
        <f>IF(T80="","",VLOOKUP(T80,$A$3:$C$15,3,FALSE))</f>
        <v/>
      </c>
      <c r="AB80" s="246" t="str">
        <f>IF(U80="","",VLOOKUP(U80,$A$3:$C$15,3,FALSE))</f>
        <v/>
      </c>
      <c r="AC80" s="246" t="str">
        <f>IF(V80="","",VLOOKUP(V80,$A$3:$C$15,3,FALSE))</f>
        <v/>
      </c>
      <c r="AD80" s="246" t="str">
        <f>IF(W80="","",VLOOKUP(W80,$A$3:$C$15,3,FALSE))</f>
        <v/>
      </c>
      <c r="AE80" s="246" t="str">
        <f>IF(X80="","",VLOOKUP(X80,$A$3:$C$15,3,FALSE))</f>
        <v/>
      </c>
      <c r="AF80" s="190"/>
      <c r="AG80" s="190"/>
    </row>
    <row r="81" spans="12:33" ht="18">
      <c r="L81" s="190">
        <v>78</v>
      </c>
      <c r="M81" s="311" t="str">
        <f>IF(T81="","",VLOOKUP(T81,$A$3:$B$15,2,FALSE))</f>
        <v/>
      </c>
      <c r="N81" s="311" t="str">
        <f>IF(U81="","",VLOOKUP(U81,$A$3:$B$15,2,FALSE))</f>
        <v/>
      </c>
      <c r="O81" s="311" t="str">
        <f>IF(V81="","",VLOOKUP(V81,$A$3:$B$15,2,FALSE))</f>
        <v/>
      </c>
      <c r="P81" s="311" t="str">
        <f>IF(W81="","",VLOOKUP(W81,$A$3:$B$15,2,FALSE))</f>
        <v/>
      </c>
      <c r="Q81" s="311" t="str">
        <f>IF(X81="","",VLOOKUP(X81,$A$3:$B$15,2,FALSE))</f>
        <v/>
      </c>
      <c r="T81" s="221"/>
      <c r="U81" s="221"/>
      <c r="V81" s="221"/>
      <c r="W81" s="221"/>
      <c r="X81" s="221"/>
      <c r="AA81" s="246" t="str">
        <f>IF(T81="","",VLOOKUP(T81,$A$3:$C$15,3,FALSE))</f>
        <v/>
      </c>
      <c r="AB81" s="246" t="str">
        <f>IF(U81="","",VLOOKUP(U81,$A$3:$C$15,3,FALSE))</f>
        <v/>
      </c>
      <c r="AC81" s="246" t="str">
        <f>IF(V81="","",VLOOKUP(V81,$A$3:$C$15,3,FALSE))</f>
        <v/>
      </c>
      <c r="AD81" s="246" t="str">
        <f>IF(W81="","",VLOOKUP(W81,$A$3:$C$15,3,FALSE))</f>
        <v/>
      </c>
      <c r="AE81" s="246" t="str">
        <f>IF(X81="","",VLOOKUP(X81,$A$3:$C$15,3,FALSE))</f>
        <v/>
      </c>
      <c r="AF81" s="190"/>
      <c r="AG81" s="190"/>
    </row>
    <row r="82" spans="12:33" ht="18">
      <c r="L82" s="190">
        <v>79</v>
      </c>
      <c r="M82" s="311" t="str">
        <f>IF(T82="","",VLOOKUP(T82,$A$3:$B$15,2,FALSE))</f>
        <v/>
      </c>
      <c r="N82" s="311" t="str">
        <f>IF(U82="","",VLOOKUP(U82,$A$3:$B$15,2,FALSE))</f>
        <v/>
      </c>
      <c r="O82" s="311" t="str">
        <f>IF(V82="","",VLOOKUP(V82,$A$3:$B$15,2,FALSE))</f>
        <v/>
      </c>
      <c r="P82" s="311" t="str">
        <f>IF(W82="","",VLOOKUP(W82,$A$3:$B$15,2,FALSE))</f>
        <v/>
      </c>
      <c r="Q82" s="311" t="str">
        <f>IF(X82="","",VLOOKUP(X82,$A$3:$B$15,2,FALSE))</f>
        <v/>
      </c>
      <c r="T82" s="221"/>
      <c r="U82" s="221"/>
      <c r="V82" s="221"/>
      <c r="W82" s="221"/>
      <c r="X82" s="221"/>
      <c r="AA82" s="246" t="str">
        <f>IF(T82="","",VLOOKUP(T82,$A$3:$C$15,3,FALSE))</f>
        <v/>
      </c>
      <c r="AB82" s="246" t="str">
        <f>IF(U82="","",VLOOKUP(U82,$A$3:$C$15,3,FALSE))</f>
        <v/>
      </c>
      <c r="AC82" s="246" t="str">
        <f>IF(V82="","",VLOOKUP(V82,$A$3:$C$15,3,FALSE))</f>
        <v/>
      </c>
      <c r="AD82" s="246" t="str">
        <f>IF(W82="","",VLOOKUP(W82,$A$3:$C$15,3,FALSE))</f>
        <v/>
      </c>
      <c r="AE82" s="246" t="str">
        <f>IF(X82="","",VLOOKUP(X82,$A$3:$C$15,3,FALSE))</f>
        <v/>
      </c>
      <c r="AF82" s="190"/>
      <c r="AG82" s="190"/>
    </row>
    <row r="83" spans="12:33" ht="18">
      <c r="L83" s="190">
        <v>80</v>
      </c>
      <c r="M83" s="311" t="str">
        <f>IF(T83="","",VLOOKUP(T83,$A$3:$B$15,2,FALSE))</f>
        <v/>
      </c>
      <c r="N83" s="311" t="str">
        <f>IF(U83="","",VLOOKUP(U83,$A$3:$B$15,2,FALSE))</f>
        <v/>
      </c>
      <c r="O83" s="311" t="str">
        <f>IF(V83="","",VLOOKUP(V83,$A$3:$B$15,2,FALSE))</f>
        <v/>
      </c>
      <c r="P83" s="311" t="str">
        <f>IF(W83="","",VLOOKUP(W83,$A$3:$B$15,2,FALSE))</f>
        <v/>
      </c>
      <c r="Q83" s="311" t="str">
        <f>IF(X83="","",VLOOKUP(X83,$A$3:$B$15,2,FALSE))</f>
        <v/>
      </c>
      <c r="T83" s="221"/>
      <c r="U83" s="221"/>
      <c r="V83" s="221"/>
      <c r="W83" s="221"/>
      <c r="X83" s="221"/>
      <c r="AA83" s="246" t="str">
        <f>IF(T83="","",VLOOKUP(T83,$A$3:$C$15,3,FALSE))</f>
        <v/>
      </c>
      <c r="AB83" s="246" t="str">
        <f>IF(U83="","",VLOOKUP(U83,$A$3:$C$15,3,FALSE))</f>
        <v/>
      </c>
      <c r="AC83" s="246" t="str">
        <f>IF(V83="","",VLOOKUP(V83,$A$3:$C$15,3,FALSE))</f>
        <v/>
      </c>
      <c r="AD83" s="246" t="str">
        <f>IF(W83="","",VLOOKUP(W83,$A$3:$C$15,3,FALSE))</f>
        <v/>
      </c>
      <c r="AE83" s="246" t="str">
        <f>IF(X83="","",VLOOKUP(X83,$A$3:$C$15,3,FALSE))</f>
        <v/>
      </c>
      <c r="AF83" s="190"/>
      <c r="AG83" s="190"/>
    </row>
    <row r="84" spans="12:33" ht="18">
      <c r="L84" s="190">
        <v>81</v>
      </c>
      <c r="M84" s="311" t="str">
        <f>IF(T84="","",VLOOKUP(T84,$A$3:$B$15,2,FALSE))</f>
        <v/>
      </c>
      <c r="N84" s="311" t="str">
        <f>IF(U84="","",VLOOKUP(U84,$A$3:$B$15,2,FALSE))</f>
        <v/>
      </c>
      <c r="O84" s="311" t="str">
        <f>IF(V84="","",VLOOKUP(V84,$A$3:$B$15,2,FALSE))</f>
        <v/>
      </c>
      <c r="P84" s="311" t="str">
        <f>IF(W84="","",VLOOKUP(W84,$A$3:$B$15,2,FALSE))</f>
        <v/>
      </c>
      <c r="Q84" s="311" t="str">
        <f>IF(X84="","",VLOOKUP(X84,$A$3:$B$15,2,FALSE))</f>
        <v/>
      </c>
      <c r="T84" s="221"/>
      <c r="U84" s="221"/>
      <c r="V84" s="221"/>
      <c r="W84" s="221"/>
      <c r="X84" s="221"/>
      <c r="AA84" s="246" t="str">
        <f>IF(T84="","",VLOOKUP(T84,$A$3:$C$15,3,FALSE))</f>
        <v/>
      </c>
      <c r="AB84" s="246" t="str">
        <f>IF(U84="","",VLOOKUP(U84,$A$3:$C$15,3,FALSE))</f>
        <v/>
      </c>
      <c r="AC84" s="246" t="str">
        <f>IF(V84="","",VLOOKUP(V84,$A$3:$C$15,3,FALSE))</f>
        <v/>
      </c>
      <c r="AD84" s="246" t="str">
        <f>IF(W84="","",VLOOKUP(W84,$A$3:$C$15,3,FALSE))</f>
        <v/>
      </c>
      <c r="AE84" s="246" t="str">
        <f>IF(X84="","",VLOOKUP(X84,$A$3:$C$15,3,FALSE))</f>
        <v/>
      </c>
      <c r="AF84" s="190"/>
      <c r="AG84" s="190"/>
    </row>
    <row r="85" spans="12:33" ht="18">
      <c r="L85" s="190">
        <v>82</v>
      </c>
      <c r="M85" s="311" t="str">
        <f>IF(T85="","",VLOOKUP(T85,$A$3:$B$15,2,FALSE))</f>
        <v/>
      </c>
      <c r="N85" s="311" t="str">
        <f>IF(U85="","",VLOOKUP(U85,$A$3:$B$15,2,FALSE))</f>
        <v/>
      </c>
      <c r="O85" s="311" t="str">
        <f>IF(V85="","",VLOOKUP(V85,$A$3:$B$15,2,FALSE))</f>
        <v/>
      </c>
      <c r="P85" s="311" t="str">
        <f>IF(W85="","",VLOOKUP(W85,$A$3:$B$15,2,FALSE))</f>
        <v/>
      </c>
      <c r="Q85" s="311" t="str">
        <f>IF(X85="","",VLOOKUP(X85,$A$3:$B$15,2,FALSE))</f>
        <v/>
      </c>
      <c r="T85" s="221"/>
      <c r="U85" s="221"/>
      <c r="V85" s="221"/>
      <c r="W85" s="221"/>
      <c r="X85" s="221"/>
      <c r="AA85" s="246" t="str">
        <f>IF(T85="","",VLOOKUP(T85,$A$3:$C$15,3,FALSE))</f>
        <v/>
      </c>
      <c r="AB85" s="246" t="str">
        <f>IF(U85="","",VLOOKUP(U85,$A$3:$C$15,3,FALSE))</f>
        <v/>
      </c>
      <c r="AC85" s="246" t="str">
        <f>IF(V85="","",VLOOKUP(V85,$A$3:$C$15,3,FALSE))</f>
        <v/>
      </c>
      <c r="AD85" s="246" t="str">
        <f>IF(W85="","",VLOOKUP(W85,$A$3:$C$15,3,FALSE))</f>
        <v/>
      </c>
      <c r="AE85" s="246" t="str">
        <f>IF(X85="","",VLOOKUP(X85,$A$3:$C$15,3,FALSE))</f>
        <v/>
      </c>
      <c r="AF85" s="190"/>
      <c r="AG85" s="190"/>
    </row>
    <row r="86" spans="12:33" ht="18">
      <c r="L86" s="190">
        <v>83</v>
      </c>
      <c r="M86" s="311" t="str">
        <f>IF(T86="","",VLOOKUP(T86,$A$3:$B$15,2,FALSE))</f>
        <v/>
      </c>
      <c r="N86" s="311" t="str">
        <f>IF(U86="","",VLOOKUP(U86,$A$3:$B$15,2,FALSE))</f>
        <v/>
      </c>
      <c r="O86" s="311" t="str">
        <f>IF(V86="","",VLOOKUP(V86,$A$3:$B$15,2,FALSE))</f>
        <v/>
      </c>
      <c r="P86" s="311" t="str">
        <f>IF(W86="","",VLOOKUP(W86,$A$3:$B$15,2,FALSE))</f>
        <v/>
      </c>
      <c r="Q86" s="311" t="str">
        <f>IF(X86="","",VLOOKUP(X86,$A$3:$B$15,2,FALSE))</f>
        <v/>
      </c>
      <c r="T86" s="221"/>
      <c r="U86" s="221"/>
      <c r="V86" s="221"/>
      <c r="W86" s="221"/>
      <c r="X86" s="221"/>
      <c r="AA86" s="246" t="str">
        <f>IF(T86="","",VLOOKUP(T86,$A$3:$C$15,3,FALSE))</f>
        <v/>
      </c>
      <c r="AB86" s="246" t="str">
        <f>IF(U86="","",VLOOKUP(U86,$A$3:$C$15,3,FALSE))</f>
        <v/>
      </c>
      <c r="AC86" s="246" t="str">
        <f>IF(V86="","",VLOOKUP(V86,$A$3:$C$15,3,FALSE))</f>
        <v/>
      </c>
      <c r="AD86" s="246" t="str">
        <f>IF(W86="","",VLOOKUP(W86,$A$3:$C$15,3,FALSE))</f>
        <v/>
      </c>
      <c r="AE86" s="246" t="str">
        <f>IF(X86="","",VLOOKUP(X86,$A$3:$C$15,3,FALSE))</f>
        <v/>
      </c>
      <c r="AF86" s="190"/>
      <c r="AG86" s="190"/>
    </row>
    <row r="87" spans="12:33" ht="18">
      <c r="L87" s="190">
        <v>84</v>
      </c>
      <c r="M87" s="311" t="str">
        <f>IF(T87="","",VLOOKUP(T87,$A$3:$B$15,2,FALSE))</f>
        <v/>
      </c>
      <c r="N87" s="311" t="str">
        <f>IF(U87="","",VLOOKUP(U87,$A$3:$B$15,2,FALSE))</f>
        <v/>
      </c>
      <c r="O87" s="311" t="str">
        <f>IF(V87="","",VLOOKUP(V87,$A$3:$B$15,2,FALSE))</f>
        <v/>
      </c>
      <c r="P87" s="311" t="str">
        <f>IF(W87="","",VLOOKUP(W87,$A$3:$B$15,2,FALSE))</f>
        <v/>
      </c>
      <c r="Q87" s="311" t="str">
        <f>IF(X87="","",VLOOKUP(X87,$A$3:$B$15,2,FALSE))</f>
        <v/>
      </c>
      <c r="T87" s="221"/>
      <c r="U87" s="221"/>
      <c r="V87" s="221"/>
      <c r="W87" s="221"/>
      <c r="X87" s="221"/>
      <c r="AA87" s="246" t="str">
        <f>IF(T87="","",VLOOKUP(T87,$A$3:$C$15,3,FALSE))</f>
        <v/>
      </c>
      <c r="AB87" s="246" t="str">
        <f>IF(U87="","",VLOOKUP(U87,$A$3:$C$15,3,FALSE))</f>
        <v/>
      </c>
      <c r="AC87" s="246" t="str">
        <f>IF(V87="","",VLOOKUP(V87,$A$3:$C$15,3,FALSE))</f>
        <v/>
      </c>
      <c r="AD87" s="246" t="str">
        <f>IF(W87="","",VLOOKUP(W87,$A$3:$C$15,3,FALSE))</f>
        <v/>
      </c>
      <c r="AE87" s="246" t="str">
        <f>IF(X87="","",VLOOKUP(X87,$A$3:$C$15,3,FALSE))</f>
        <v/>
      </c>
      <c r="AF87" s="190"/>
      <c r="AG87" s="190"/>
    </row>
    <row r="88" spans="12:33" ht="18">
      <c r="L88" s="190">
        <v>85</v>
      </c>
      <c r="M88" s="311" t="str">
        <f>IF(T88="","",VLOOKUP(T88,$A$3:$B$15,2,FALSE))</f>
        <v/>
      </c>
      <c r="N88" s="311" t="str">
        <f>IF(U88="","",VLOOKUP(U88,$A$3:$B$15,2,FALSE))</f>
        <v/>
      </c>
      <c r="O88" s="311" t="str">
        <f>IF(V88="","",VLOOKUP(V88,$A$3:$B$15,2,FALSE))</f>
        <v/>
      </c>
      <c r="P88" s="311" t="str">
        <f>IF(W88="","",VLOOKUP(W88,$A$3:$B$15,2,FALSE))</f>
        <v/>
      </c>
      <c r="Q88" s="311" t="str">
        <f>IF(X88="","",VLOOKUP(X88,$A$3:$B$15,2,FALSE))</f>
        <v/>
      </c>
      <c r="T88" s="221"/>
      <c r="U88" s="221"/>
      <c r="V88" s="221"/>
      <c r="W88" s="221"/>
      <c r="X88" s="221"/>
      <c r="AA88" s="246" t="str">
        <f>IF(T88="","",VLOOKUP(T88,$A$3:$C$15,3,FALSE))</f>
        <v/>
      </c>
      <c r="AB88" s="246" t="str">
        <f>IF(U88="","",VLOOKUP(U88,$A$3:$C$15,3,FALSE))</f>
        <v/>
      </c>
      <c r="AC88" s="246" t="str">
        <f>IF(V88="","",VLOOKUP(V88,$A$3:$C$15,3,FALSE))</f>
        <v/>
      </c>
      <c r="AD88" s="246" t="str">
        <f>IF(W88="","",VLOOKUP(W88,$A$3:$C$15,3,FALSE))</f>
        <v/>
      </c>
      <c r="AE88" s="246" t="str">
        <f>IF(X88="","",VLOOKUP(X88,$A$3:$C$15,3,FALSE))</f>
        <v/>
      </c>
      <c r="AF88" s="190"/>
      <c r="AG88" s="190"/>
    </row>
    <row r="89" spans="12:33" ht="18">
      <c r="L89" s="190">
        <v>86</v>
      </c>
      <c r="M89" s="311" t="str">
        <f>IF(T89="","",VLOOKUP(T89,$A$3:$B$15,2,FALSE))</f>
        <v/>
      </c>
      <c r="N89" s="311" t="str">
        <f>IF(U89="","",VLOOKUP(U89,$A$3:$B$15,2,FALSE))</f>
        <v/>
      </c>
      <c r="O89" s="311" t="str">
        <f>IF(V89="","",VLOOKUP(V89,$A$3:$B$15,2,FALSE))</f>
        <v/>
      </c>
      <c r="P89" s="311" t="str">
        <f>IF(W89="","",VLOOKUP(W89,$A$3:$B$15,2,FALSE))</f>
        <v/>
      </c>
      <c r="Q89" s="311" t="str">
        <f>IF(X89="","",VLOOKUP(X89,$A$3:$B$15,2,FALSE))</f>
        <v/>
      </c>
      <c r="T89" s="221"/>
      <c r="U89" s="221"/>
      <c r="V89" s="221"/>
      <c r="W89" s="221"/>
      <c r="X89" s="221"/>
      <c r="AA89" s="246" t="str">
        <f>IF(T89="","",VLOOKUP(T89,$A$3:$C$15,3,FALSE))</f>
        <v/>
      </c>
      <c r="AB89" s="246" t="str">
        <f>IF(U89="","",VLOOKUP(U89,$A$3:$C$15,3,FALSE))</f>
        <v/>
      </c>
      <c r="AC89" s="246" t="str">
        <f>IF(V89="","",VLOOKUP(V89,$A$3:$C$15,3,FALSE))</f>
        <v/>
      </c>
      <c r="AD89" s="246" t="str">
        <f>IF(W89="","",VLOOKUP(W89,$A$3:$C$15,3,FALSE))</f>
        <v/>
      </c>
      <c r="AE89" s="246" t="str">
        <f>IF(X89="","",VLOOKUP(X89,$A$3:$C$15,3,FALSE))</f>
        <v/>
      </c>
      <c r="AF89" s="190"/>
      <c r="AG89" s="190"/>
    </row>
    <row r="90" spans="12:33" ht="18">
      <c r="L90" s="190">
        <v>87</v>
      </c>
      <c r="M90" s="311" t="str">
        <f>IF(T90="","",VLOOKUP(T90,$A$3:$B$15,2,FALSE))</f>
        <v/>
      </c>
      <c r="N90" s="311" t="str">
        <f>IF(U90="","",VLOOKUP(U90,$A$3:$B$15,2,FALSE))</f>
        <v/>
      </c>
      <c r="O90" s="311" t="str">
        <f>IF(V90="","",VLOOKUP(V90,$A$3:$B$15,2,FALSE))</f>
        <v/>
      </c>
      <c r="P90" s="311" t="str">
        <f>IF(W90="","",VLOOKUP(W90,$A$3:$B$15,2,FALSE))</f>
        <v/>
      </c>
      <c r="Q90" s="311" t="str">
        <f>IF(X90="","",VLOOKUP(X90,$A$3:$B$15,2,FALSE))</f>
        <v/>
      </c>
      <c r="T90" s="221"/>
      <c r="U90" s="221"/>
      <c r="V90" s="221"/>
      <c r="W90" s="221"/>
      <c r="X90" s="221"/>
      <c r="AA90" s="246" t="str">
        <f>IF(T90="","",VLOOKUP(T90,$A$3:$C$15,3,FALSE))</f>
        <v/>
      </c>
      <c r="AB90" s="246" t="str">
        <f>IF(U90="","",VLOOKUP(U90,$A$3:$C$15,3,FALSE))</f>
        <v/>
      </c>
      <c r="AC90" s="246" t="str">
        <f>IF(V90="","",VLOOKUP(V90,$A$3:$C$15,3,FALSE))</f>
        <v/>
      </c>
      <c r="AD90" s="246" t="str">
        <f>IF(W90="","",VLOOKUP(W90,$A$3:$C$15,3,FALSE))</f>
        <v/>
      </c>
      <c r="AE90" s="246" t="str">
        <f>IF(X90="","",VLOOKUP(X90,$A$3:$C$15,3,FALSE))</f>
        <v/>
      </c>
      <c r="AF90" s="190"/>
      <c r="AG90" s="190"/>
    </row>
    <row r="91" spans="12:33" ht="18">
      <c r="L91" s="190">
        <v>88</v>
      </c>
      <c r="M91" s="311" t="str">
        <f>IF(T91="","",VLOOKUP(T91,$A$3:$B$15,2,FALSE))</f>
        <v/>
      </c>
      <c r="N91" s="311" t="str">
        <f>IF(U91="","",VLOOKUP(U91,$A$3:$B$15,2,FALSE))</f>
        <v/>
      </c>
      <c r="O91" s="311" t="str">
        <f>IF(V91="","",VLOOKUP(V91,$A$3:$B$15,2,FALSE))</f>
        <v/>
      </c>
      <c r="P91" s="311" t="str">
        <f>IF(W91="","",VLOOKUP(W91,$A$3:$B$15,2,FALSE))</f>
        <v/>
      </c>
      <c r="Q91" s="311" t="str">
        <f>IF(X91="","",VLOOKUP(X91,$A$3:$B$15,2,FALSE))</f>
        <v/>
      </c>
      <c r="T91" s="221"/>
      <c r="U91" s="221"/>
      <c r="V91" s="221"/>
      <c r="W91" s="221"/>
      <c r="X91" s="221"/>
      <c r="AB91" s="190"/>
      <c r="AC91" s="190"/>
      <c r="AD91" s="190"/>
      <c r="AE91" s="190"/>
      <c r="AF91" s="190"/>
      <c r="AG91" s="190"/>
    </row>
    <row r="92" spans="12:33" ht="18">
      <c r="L92" s="190">
        <v>89</v>
      </c>
      <c r="M92" s="311" t="str">
        <f>IF(T92="","",VLOOKUP(T92,$A$3:$B$15,2,FALSE))</f>
        <v/>
      </c>
      <c r="N92" s="311" t="str">
        <f>IF(U92="","",VLOOKUP(U92,$A$3:$B$15,2,FALSE))</f>
        <v/>
      </c>
      <c r="O92" s="311" t="str">
        <f>IF(V92="","",VLOOKUP(V92,$A$3:$B$15,2,FALSE))</f>
        <v/>
      </c>
      <c r="P92" s="311" t="str">
        <f>IF(W92="","",VLOOKUP(W92,$A$3:$B$15,2,FALSE))</f>
        <v/>
      </c>
      <c r="Q92" s="311" t="str">
        <f>IF(X92="","",VLOOKUP(X92,$A$3:$B$15,2,FALSE))</f>
        <v/>
      </c>
      <c r="T92" s="221"/>
      <c r="U92" s="221"/>
      <c r="V92" s="221"/>
      <c r="W92" s="221"/>
      <c r="X92" s="221"/>
      <c r="AB92" s="190"/>
      <c r="AC92" s="190"/>
      <c r="AD92" s="190"/>
      <c r="AE92" s="190"/>
      <c r="AF92" s="190"/>
      <c r="AG92" s="190"/>
    </row>
    <row r="93" spans="12:33" ht="18">
      <c r="L93" s="190">
        <v>90</v>
      </c>
      <c r="M93" s="311" t="str">
        <f>IF(T93="","",VLOOKUP(T93,$A$3:$B$15,2,FALSE))</f>
        <v/>
      </c>
      <c r="N93" s="311" t="str">
        <f>IF(U93="","",VLOOKUP(U93,$A$3:$B$15,2,FALSE))</f>
        <v/>
      </c>
      <c r="O93" s="311" t="str">
        <f>IF(V93="","",VLOOKUP(V93,$A$3:$B$15,2,FALSE))</f>
        <v/>
      </c>
      <c r="P93" s="311" t="str">
        <f>IF(W93="","",VLOOKUP(W93,$A$3:$B$15,2,FALSE))</f>
        <v/>
      </c>
      <c r="Q93" s="311" t="str">
        <f>IF(X93="","",VLOOKUP(X93,$A$3:$B$15,2,FALSE))</f>
        <v/>
      </c>
      <c r="T93" s="221"/>
      <c r="U93" s="221"/>
      <c r="V93" s="221"/>
      <c r="W93" s="221"/>
      <c r="X93" s="221"/>
      <c r="AB93" s="190"/>
      <c r="AC93" s="190"/>
      <c r="AD93" s="190"/>
      <c r="AE93" s="190"/>
      <c r="AF93" s="190"/>
      <c r="AG93" s="190"/>
    </row>
    <row r="94" spans="12:33" ht="18">
      <c r="L94" s="190">
        <v>91</v>
      </c>
      <c r="M94" s="311" t="str">
        <f>IF(T94="","",VLOOKUP(T94,$A$3:$B$15,2,FALSE))</f>
        <v/>
      </c>
      <c r="N94" s="311" t="str">
        <f>IF(U94="","",VLOOKUP(U94,$A$3:$B$15,2,FALSE))</f>
        <v/>
      </c>
      <c r="O94" s="311" t="str">
        <f>IF(V94="","",VLOOKUP(V94,$A$3:$B$15,2,FALSE))</f>
        <v/>
      </c>
      <c r="P94" s="311" t="str">
        <f>IF(W94="","",VLOOKUP(W94,$A$3:$B$15,2,FALSE))</f>
        <v/>
      </c>
      <c r="Q94" s="311" t="str">
        <f>IF(X94="","",VLOOKUP(X94,$A$3:$B$15,2,FALSE))</f>
        <v/>
      </c>
      <c r="T94" s="221"/>
      <c r="U94" s="221"/>
      <c r="V94" s="221"/>
      <c r="W94" s="221"/>
      <c r="X94" s="221"/>
      <c r="AB94" s="190"/>
      <c r="AC94" s="190"/>
      <c r="AD94" s="190"/>
      <c r="AE94" s="190"/>
      <c r="AF94" s="190"/>
      <c r="AG94" s="190"/>
    </row>
    <row r="95" spans="12:33" ht="18">
      <c r="L95" s="190">
        <v>92</v>
      </c>
      <c r="M95" s="311" t="str">
        <f>IF(T95="","",VLOOKUP(T95,$A$3:$B$15,2,FALSE))</f>
        <v/>
      </c>
      <c r="N95" s="311" t="str">
        <f>IF(U95="","",VLOOKUP(U95,$A$3:$B$15,2,FALSE))</f>
        <v/>
      </c>
      <c r="O95" s="311" t="str">
        <f>IF(V95="","",VLOOKUP(V95,$A$3:$B$15,2,FALSE))</f>
        <v/>
      </c>
      <c r="P95" s="311" t="str">
        <f>IF(W95="","",VLOOKUP(W95,$A$3:$B$15,2,FALSE))</f>
        <v/>
      </c>
      <c r="Q95" s="311" t="str">
        <f>IF(X95="","",VLOOKUP(X95,$A$3:$B$15,2,FALSE))</f>
        <v/>
      </c>
      <c r="T95" s="221"/>
      <c r="U95" s="221"/>
      <c r="V95" s="221"/>
      <c r="W95" s="221"/>
      <c r="X95" s="221"/>
      <c r="AB95" s="190"/>
      <c r="AC95" s="190"/>
      <c r="AD95" s="190"/>
      <c r="AE95" s="190"/>
      <c r="AF95" s="190"/>
      <c r="AG95" s="190"/>
    </row>
    <row r="96" spans="12:33" ht="18">
      <c r="L96" s="190">
        <v>93</v>
      </c>
      <c r="M96" s="311" t="str">
        <f>IF(T96="","",VLOOKUP(T96,$A$3:$B$15,2,FALSE))</f>
        <v/>
      </c>
      <c r="N96" s="311" t="str">
        <f>IF(U96="","",VLOOKUP(U96,$A$3:$B$15,2,FALSE))</f>
        <v/>
      </c>
      <c r="O96" s="311" t="str">
        <f>IF(V96="","",VLOOKUP(V96,$A$3:$B$15,2,FALSE))</f>
        <v/>
      </c>
      <c r="P96" s="311" t="str">
        <f>IF(W96="","",VLOOKUP(W96,$A$3:$B$15,2,FALSE))</f>
        <v/>
      </c>
      <c r="Q96" s="311" t="str">
        <f>IF(X96="","",VLOOKUP(X96,$A$3:$B$15,2,FALSE))</f>
        <v/>
      </c>
      <c r="T96" s="221"/>
      <c r="U96" s="221"/>
      <c r="V96" s="221"/>
      <c r="W96" s="221"/>
      <c r="X96" s="221"/>
      <c r="AB96" s="190"/>
      <c r="AC96" s="190"/>
      <c r="AD96" s="190"/>
      <c r="AE96" s="190"/>
      <c r="AF96" s="190"/>
      <c r="AG96" s="190"/>
    </row>
    <row r="97" spans="12:33" ht="18">
      <c r="L97" s="190">
        <v>94</v>
      </c>
      <c r="M97" s="311" t="str">
        <f>IF(T97="","",VLOOKUP(T97,$A$3:$B$15,2,FALSE))</f>
        <v/>
      </c>
      <c r="N97" s="311" t="str">
        <f>IF(U97="","",VLOOKUP(U97,$A$3:$B$15,2,FALSE))</f>
        <v/>
      </c>
      <c r="O97" s="311" t="str">
        <f>IF(V97="","",VLOOKUP(V97,$A$3:$B$15,2,FALSE))</f>
        <v/>
      </c>
      <c r="P97" s="311" t="str">
        <f>IF(W97="","",VLOOKUP(W97,$A$3:$B$15,2,FALSE))</f>
        <v/>
      </c>
      <c r="Q97" s="311" t="str">
        <f>IF(X97="","",VLOOKUP(X97,$A$3:$B$15,2,FALSE))</f>
        <v/>
      </c>
      <c r="T97" s="221"/>
      <c r="U97" s="221"/>
      <c r="V97" s="221"/>
      <c r="W97" s="221"/>
      <c r="X97" s="221"/>
      <c r="AB97" s="190"/>
      <c r="AC97" s="190"/>
      <c r="AD97" s="190"/>
      <c r="AE97" s="190"/>
      <c r="AF97" s="190"/>
      <c r="AG97" s="190"/>
    </row>
    <row r="98" spans="12:33" ht="18">
      <c r="L98" s="190">
        <v>95</v>
      </c>
      <c r="M98" s="311" t="str">
        <f>IF(T98="","",VLOOKUP(T98,$A$3:$B$15,2,FALSE))</f>
        <v/>
      </c>
      <c r="N98" s="311" t="str">
        <f>IF(U98="","",VLOOKUP(U98,$A$3:$B$15,2,FALSE))</f>
        <v/>
      </c>
      <c r="O98" s="311" t="str">
        <f>IF(V98="","",VLOOKUP(V98,$A$3:$B$15,2,FALSE))</f>
        <v/>
      </c>
      <c r="P98" s="311" t="str">
        <f>IF(W98="","",VLOOKUP(W98,$A$3:$B$15,2,FALSE))</f>
        <v/>
      </c>
      <c r="Q98" s="311" t="str">
        <f>IF(X98="","",VLOOKUP(X98,$A$3:$B$15,2,FALSE))</f>
        <v/>
      </c>
      <c r="T98" s="221"/>
      <c r="U98" s="221"/>
      <c r="V98" s="221"/>
      <c r="W98" s="221"/>
      <c r="X98" s="221"/>
      <c r="AB98" s="190"/>
      <c r="AC98" s="190"/>
      <c r="AD98" s="190"/>
      <c r="AE98" s="190"/>
      <c r="AF98" s="190"/>
      <c r="AG98" s="190"/>
    </row>
    <row r="99" spans="12:33" ht="18">
      <c r="L99" s="190">
        <v>96</v>
      </c>
      <c r="M99" s="311" t="str">
        <f>IF(T99="","",VLOOKUP(T99,$A$3:$B$15,2,FALSE))</f>
        <v/>
      </c>
      <c r="N99" s="311" t="str">
        <f>IF(U99="","",VLOOKUP(U99,$A$3:$B$15,2,FALSE))</f>
        <v/>
      </c>
      <c r="O99" s="311" t="str">
        <f>IF(V99="","",VLOOKUP(V99,$A$3:$B$15,2,FALSE))</f>
        <v/>
      </c>
      <c r="P99" s="311" t="str">
        <f>IF(W99="","",VLOOKUP(W99,$A$3:$B$15,2,FALSE))</f>
        <v/>
      </c>
      <c r="Q99" s="311" t="str">
        <f>IF(X99="","",VLOOKUP(X99,$A$3:$B$15,2,FALSE))</f>
        <v/>
      </c>
      <c r="T99" s="221"/>
      <c r="U99" s="221"/>
      <c r="V99" s="221"/>
      <c r="W99" s="221"/>
      <c r="X99" s="221"/>
      <c r="AB99" s="190"/>
      <c r="AC99" s="190"/>
      <c r="AD99" s="190"/>
      <c r="AE99" s="190"/>
      <c r="AF99" s="190"/>
      <c r="AG99" s="190"/>
    </row>
    <row r="100" spans="12:33" ht="18">
      <c r="L100" s="190">
        <v>97</v>
      </c>
      <c r="M100" s="311" t="str">
        <f>IF(T100="","",VLOOKUP(T100,$A$3:$B$15,2,FALSE))</f>
        <v/>
      </c>
      <c r="N100" s="311" t="str">
        <f>IF(U100="","",VLOOKUP(U100,$A$3:$B$15,2,FALSE))</f>
        <v/>
      </c>
      <c r="O100" s="311" t="str">
        <f>IF(V100="","",VLOOKUP(V100,$A$3:$B$15,2,FALSE))</f>
        <v/>
      </c>
      <c r="P100" s="311" t="str">
        <f>IF(W100="","",VLOOKUP(W100,$A$3:$B$15,2,FALSE))</f>
        <v/>
      </c>
      <c r="Q100" s="311" t="str">
        <f>IF(X100="","",VLOOKUP(X100,$A$3:$B$15,2,FALSE))</f>
        <v/>
      </c>
      <c r="T100" s="221"/>
      <c r="U100" s="221"/>
      <c r="V100" s="221"/>
      <c r="W100" s="221"/>
      <c r="X100" s="221"/>
      <c r="AB100" s="190"/>
      <c r="AC100" s="190"/>
      <c r="AD100" s="190"/>
      <c r="AE100" s="190"/>
      <c r="AF100" s="190"/>
      <c r="AG100" s="1"/>
    </row>
    <row r="101" spans="12:33" ht="18">
      <c r="L101" s="190">
        <v>98</v>
      </c>
      <c r="M101" s="311" t="str">
        <f>IF(T101="","",VLOOKUP(T101,$A$3:$B$15,2,FALSE))</f>
        <v/>
      </c>
      <c r="N101" s="311" t="str">
        <f>IF(U101="","",VLOOKUP(U101,$A$3:$B$15,2,FALSE))</f>
        <v/>
      </c>
      <c r="O101" s="311" t="str">
        <f>IF(V101="","",VLOOKUP(V101,$A$3:$B$15,2,FALSE))</f>
        <v/>
      </c>
      <c r="P101" s="311" t="str">
        <f>IF(W101="","",VLOOKUP(W101,$A$3:$B$15,2,FALSE))</f>
        <v/>
      </c>
      <c r="Q101" s="311" t="str">
        <f>IF(X101="","",VLOOKUP(X101,$A$3:$B$15,2,FALSE))</f>
        <v/>
      </c>
      <c r="T101" s="221"/>
      <c r="U101" s="221"/>
      <c r="V101" s="221"/>
      <c r="W101" s="221"/>
      <c r="X101" s="221"/>
      <c r="AB101" s="190"/>
      <c r="AC101" s="190"/>
      <c r="AD101" s="190"/>
      <c r="AE101" s="190"/>
      <c r="AF101" s="190"/>
      <c r="AG101" s="1"/>
    </row>
    <row r="102" spans="12:33" ht="18">
      <c r="L102" s="190">
        <v>99</v>
      </c>
      <c r="M102" s="311" t="str">
        <f>IF(T102="","",VLOOKUP(T102,$A$3:$B$15,2,FALSE))</f>
        <v/>
      </c>
      <c r="N102" s="311" t="str">
        <f>IF(U102="","",VLOOKUP(U102,$A$3:$B$15,2,FALSE))</f>
        <v/>
      </c>
      <c r="O102" s="311" t="str">
        <f>IF(V102="","",VLOOKUP(V102,$A$3:$B$15,2,FALSE))</f>
        <v/>
      </c>
      <c r="P102" s="311" t="str">
        <f>IF(W102="","",VLOOKUP(W102,$A$3:$B$15,2,FALSE))</f>
        <v/>
      </c>
      <c r="Q102" s="311" t="str">
        <f>IF(X102="","",VLOOKUP(X102,$A$3:$B$15,2,FALSE))</f>
        <v/>
      </c>
      <c r="T102" s="221"/>
      <c r="U102" s="221"/>
      <c r="V102" s="221"/>
      <c r="W102" s="221"/>
      <c r="X102" s="221"/>
      <c r="AB102" s="190"/>
      <c r="AC102" s="190"/>
      <c r="AD102" s="190"/>
      <c r="AE102" s="190"/>
      <c r="AF102" s="190"/>
      <c r="AG102" s="190"/>
    </row>
    <row r="103" spans="12:33" ht="18">
      <c r="L103" s="190">
        <v>100</v>
      </c>
      <c r="M103" s="311" t="str">
        <f>IF(T103="","",VLOOKUP(T103,$A$3:$B$15,2,FALSE))</f>
        <v/>
      </c>
      <c r="N103" s="311" t="str">
        <f>IF(U103="","",VLOOKUP(U103,$A$3:$B$15,2,FALSE))</f>
        <v/>
      </c>
      <c r="O103" s="311" t="str">
        <f>IF(V103="","",VLOOKUP(V103,$A$3:$B$15,2,FALSE))</f>
        <v/>
      </c>
      <c r="P103" s="311" t="str">
        <f>IF(W103="","",VLOOKUP(W103,$A$3:$B$15,2,FALSE))</f>
        <v/>
      </c>
      <c r="Q103" s="311" t="str">
        <f>IF(X103="","",VLOOKUP(X103,$A$3:$B$15,2,FALSE))</f>
        <v/>
      </c>
      <c r="T103" s="221"/>
      <c r="U103" s="221"/>
      <c r="V103" s="221"/>
      <c r="W103" s="221"/>
      <c r="X103" s="221"/>
      <c r="AB103" s="190"/>
      <c r="AC103" s="190"/>
      <c r="AD103" s="190"/>
      <c r="AE103" s="190"/>
      <c r="AF103" s="190"/>
      <c r="AG103" s="190"/>
    </row>
    <row r="104" spans="12:33" ht="18">
      <c r="L104" s="190">
        <v>101</v>
      </c>
      <c r="M104" s="311" t="str">
        <f>IF(T104="","",VLOOKUP(T104,$A$3:$B$15,2,FALSE))</f>
        <v/>
      </c>
      <c r="N104" s="311" t="str">
        <f>IF(U104="","",VLOOKUP(U104,$A$3:$B$15,2,FALSE))</f>
        <v/>
      </c>
      <c r="O104" s="311" t="str">
        <f>IF(V104="","",VLOOKUP(V104,$A$3:$B$15,2,FALSE))</f>
        <v/>
      </c>
      <c r="P104" s="311" t="str">
        <f>IF(W104="","",VLOOKUP(W104,$A$3:$B$15,2,FALSE))</f>
        <v/>
      </c>
      <c r="Q104" s="311" t="str">
        <f>IF(X104="","",VLOOKUP(X104,$A$3:$B$15,2,FALSE))</f>
        <v/>
      </c>
      <c r="T104" s="221"/>
      <c r="U104" s="221"/>
      <c r="V104" s="221"/>
      <c r="W104" s="221"/>
      <c r="X104" s="221"/>
      <c r="AB104" s="190"/>
      <c r="AC104" s="190"/>
      <c r="AD104" s="190"/>
      <c r="AE104" s="190"/>
      <c r="AF104" s="190"/>
      <c r="AG104" s="190"/>
    </row>
    <row r="105" spans="12:33" ht="18">
      <c r="L105" s="190">
        <v>102</v>
      </c>
      <c r="M105" s="311" t="str">
        <f>IF(T105="","",VLOOKUP(T105,$A$3:$B$15,2,FALSE))</f>
        <v/>
      </c>
      <c r="N105" s="311" t="str">
        <f>IF(U105="","",VLOOKUP(U105,$A$3:$B$15,2,FALSE))</f>
        <v/>
      </c>
      <c r="O105" s="311" t="str">
        <f>IF(V105="","",VLOOKUP(V105,$A$3:$B$15,2,FALSE))</f>
        <v/>
      </c>
      <c r="P105" s="311" t="str">
        <f>IF(W105="","",VLOOKUP(W105,$A$3:$B$15,2,FALSE))</f>
        <v/>
      </c>
      <c r="Q105" s="311" t="str">
        <f>IF(X105="","",VLOOKUP(X105,$A$3:$B$15,2,FALSE))</f>
        <v/>
      </c>
      <c r="T105" s="221"/>
      <c r="U105" s="221"/>
      <c r="V105" s="221"/>
      <c r="W105" s="221"/>
      <c r="X105" s="221"/>
      <c r="AB105" s="190"/>
      <c r="AC105" s="190"/>
      <c r="AD105" s="190"/>
      <c r="AE105" s="190"/>
      <c r="AF105" s="190"/>
      <c r="AG105" s="190"/>
    </row>
    <row r="106" spans="12:33" ht="18">
      <c r="L106" s="190">
        <v>103</v>
      </c>
      <c r="M106" s="311" t="str">
        <f>IF(T106="","",VLOOKUP(T106,$A$3:$B$15,2,FALSE))</f>
        <v/>
      </c>
      <c r="N106" s="311" t="str">
        <f>IF(U106="","",VLOOKUP(U106,$A$3:$B$15,2,FALSE))</f>
        <v/>
      </c>
      <c r="O106" s="311" t="str">
        <f>IF(V106="","",VLOOKUP(V106,$A$3:$B$15,2,FALSE))</f>
        <v/>
      </c>
      <c r="P106" s="311" t="str">
        <f>IF(W106="","",VLOOKUP(W106,$A$3:$B$15,2,FALSE))</f>
        <v/>
      </c>
      <c r="Q106" s="311" t="str">
        <f>IF(X106="","",VLOOKUP(X106,$A$3:$B$15,2,FALSE))</f>
        <v/>
      </c>
      <c r="T106" s="221"/>
      <c r="U106" s="221"/>
      <c r="V106" s="221"/>
      <c r="W106" s="221"/>
      <c r="X106" s="221"/>
      <c r="AB106" s="190"/>
      <c r="AC106" s="190"/>
      <c r="AD106" s="190"/>
      <c r="AE106" s="190"/>
      <c r="AF106" s="190"/>
      <c r="AG106" s="190"/>
    </row>
    <row r="107" spans="12:33" ht="18">
      <c r="L107" s="190">
        <v>104</v>
      </c>
      <c r="M107" s="311" t="str">
        <f>IF(T107="","",VLOOKUP(T107,$A$3:$B$15,2,FALSE))</f>
        <v/>
      </c>
      <c r="N107" s="311" t="str">
        <f>IF(U107="","",VLOOKUP(U107,$A$3:$B$15,2,FALSE))</f>
        <v/>
      </c>
      <c r="O107" s="311" t="str">
        <f>IF(V107="","",VLOOKUP(V107,$A$3:$B$15,2,FALSE))</f>
        <v/>
      </c>
      <c r="P107" s="311" t="str">
        <f>IF(W107="","",VLOOKUP(W107,$A$3:$B$15,2,FALSE))</f>
        <v/>
      </c>
      <c r="Q107" s="311" t="str">
        <f>IF(X107="","",VLOOKUP(X107,$A$3:$B$15,2,FALSE))</f>
        <v/>
      </c>
      <c r="T107" s="221"/>
      <c r="U107" s="221"/>
      <c r="V107" s="221"/>
      <c r="W107" s="221"/>
      <c r="X107" s="221"/>
      <c r="AB107" s="190"/>
      <c r="AC107" s="190"/>
      <c r="AD107" s="190"/>
      <c r="AE107" s="190"/>
      <c r="AF107" s="190"/>
      <c r="AG107" s="190"/>
    </row>
    <row r="108" spans="12:33" ht="18">
      <c r="L108" s="190">
        <v>105</v>
      </c>
      <c r="M108" s="311" t="str">
        <f>IF(T108="","",VLOOKUP(T108,$A$3:$B$15,2,FALSE))</f>
        <v/>
      </c>
      <c r="N108" s="311" t="str">
        <f>IF(U108="","",VLOOKUP(U108,$A$3:$B$15,2,FALSE))</f>
        <v/>
      </c>
      <c r="O108" s="311" t="str">
        <f>IF(V108="","",VLOOKUP(V108,$A$3:$B$15,2,FALSE))</f>
        <v/>
      </c>
      <c r="P108" s="311" t="str">
        <f>IF(W108="","",VLOOKUP(W108,$A$3:$B$15,2,FALSE))</f>
        <v/>
      </c>
      <c r="Q108" s="311" t="str">
        <f>IF(X108="","",VLOOKUP(X108,$A$3:$B$15,2,FALSE))</f>
        <v/>
      </c>
      <c r="T108" s="221"/>
      <c r="U108" s="221"/>
      <c r="V108" s="221"/>
      <c r="W108" s="221"/>
      <c r="X108" s="221"/>
      <c r="AB108" s="190"/>
      <c r="AC108" s="190"/>
      <c r="AD108" s="190"/>
      <c r="AE108" s="190"/>
      <c r="AF108" s="190"/>
      <c r="AG108" s="190"/>
    </row>
    <row r="109" spans="12:33" ht="18">
      <c r="L109" s="190">
        <v>106</v>
      </c>
      <c r="M109" s="311" t="str">
        <f>IF(T109="","",VLOOKUP(T109,$A$3:$B$15,2,FALSE))</f>
        <v/>
      </c>
      <c r="N109" s="311" t="str">
        <f>IF(U109="","",VLOOKUP(U109,$A$3:$B$15,2,FALSE))</f>
        <v/>
      </c>
      <c r="O109" s="311" t="str">
        <f>IF(V109="","",VLOOKUP(V109,$A$3:$B$15,2,FALSE))</f>
        <v/>
      </c>
      <c r="P109" s="311" t="str">
        <f>IF(W109="","",VLOOKUP(W109,$A$3:$B$15,2,FALSE))</f>
        <v/>
      </c>
      <c r="Q109" s="311" t="str">
        <f>IF(X109="","",VLOOKUP(X109,$A$3:$B$15,2,FALSE))</f>
        <v/>
      </c>
      <c r="T109" s="221"/>
      <c r="U109" s="221"/>
      <c r="V109" s="221"/>
      <c r="W109" s="221"/>
      <c r="X109" s="221"/>
      <c r="AB109" s="190"/>
      <c r="AC109" s="190"/>
      <c r="AD109" s="190"/>
      <c r="AE109" s="190"/>
      <c r="AF109" s="190"/>
      <c r="AG109" s="190"/>
    </row>
    <row r="110" spans="12:33" ht="18">
      <c r="L110" s="190">
        <v>107</v>
      </c>
      <c r="M110" s="311" t="str">
        <f>IF(T110="","",VLOOKUP(T110,$A$3:$B$15,2,FALSE))</f>
        <v/>
      </c>
      <c r="N110" s="311" t="str">
        <f>IF(U110="","",VLOOKUP(U110,$A$3:$B$15,2,FALSE))</f>
        <v/>
      </c>
      <c r="O110" s="311" t="str">
        <f>IF(V110="","",VLOOKUP(V110,$A$3:$B$15,2,FALSE))</f>
        <v/>
      </c>
      <c r="P110" s="311" t="str">
        <f>IF(W110="","",VLOOKUP(W110,$A$3:$B$15,2,FALSE))</f>
        <v/>
      </c>
      <c r="Q110" s="311" t="str">
        <f>IF(X110="","",VLOOKUP(X110,$A$3:$B$15,2,FALSE))</f>
        <v/>
      </c>
      <c r="T110" s="221"/>
      <c r="U110" s="221"/>
      <c r="V110" s="221"/>
      <c r="W110" s="221"/>
      <c r="X110" s="221"/>
      <c r="AB110" s="190"/>
      <c r="AC110" s="190"/>
      <c r="AD110" s="190"/>
      <c r="AE110" s="190"/>
      <c r="AF110" s="190"/>
      <c r="AG110" s="190"/>
    </row>
    <row r="111" spans="12:33" ht="18">
      <c r="L111" s="190">
        <v>108</v>
      </c>
      <c r="M111" s="311" t="str">
        <f>IF(T111="","",VLOOKUP(T111,$A$3:$B$15,2,FALSE))</f>
        <v/>
      </c>
      <c r="N111" s="311" t="str">
        <f>IF(U111="","",VLOOKUP(U111,$A$3:$B$15,2,FALSE))</f>
        <v/>
      </c>
      <c r="O111" s="311" t="str">
        <f>IF(V111="","",VLOOKUP(V111,$A$3:$B$15,2,FALSE))</f>
        <v/>
      </c>
      <c r="P111" s="311" t="str">
        <f>IF(W111="","",VLOOKUP(W111,$A$3:$B$15,2,FALSE))</f>
        <v/>
      </c>
      <c r="Q111" s="311" t="str">
        <f>IF(X111="","",VLOOKUP(X111,$A$3:$B$15,2,FALSE))</f>
        <v/>
      </c>
      <c r="T111" s="221"/>
      <c r="U111" s="221"/>
      <c r="V111" s="221"/>
      <c r="W111" s="221"/>
      <c r="X111" s="221"/>
      <c r="AB111" s="190"/>
      <c r="AD111" s="190"/>
      <c r="AE111" s="190"/>
      <c r="AF111" s="190"/>
      <c r="AG111" s="190"/>
    </row>
    <row r="112" spans="12:33" ht="18">
      <c r="L112" s="190">
        <v>109</v>
      </c>
      <c r="M112" s="311" t="str">
        <f>IF(T112="","",VLOOKUP(T112,$A$3:$B$15,2,FALSE))</f>
        <v/>
      </c>
      <c r="N112" s="311" t="str">
        <f>IF(U112="","",VLOOKUP(U112,$A$3:$B$15,2,FALSE))</f>
        <v/>
      </c>
      <c r="O112" s="311" t="str">
        <f>IF(V112="","",VLOOKUP(V112,$A$3:$B$15,2,FALSE))</f>
        <v/>
      </c>
      <c r="P112" s="311" t="str">
        <f>IF(W112="","",VLOOKUP(W112,$A$3:$B$15,2,FALSE))</f>
        <v/>
      </c>
      <c r="Q112" s="311" t="str">
        <f>IF(X112="","",VLOOKUP(X112,$A$3:$B$15,2,FALSE))</f>
        <v/>
      </c>
      <c r="T112" s="221"/>
      <c r="U112" s="221"/>
      <c r="V112" s="221"/>
      <c r="W112" s="221"/>
      <c r="X112" s="221"/>
      <c r="AB112" s="190"/>
      <c r="AD112" s="190"/>
      <c r="AE112" s="190"/>
      <c r="AF112" s="190"/>
      <c r="AG112" s="190"/>
    </row>
    <row r="113" spans="12:33" ht="18">
      <c r="L113" s="190">
        <v>110</v>
      </c>
      <c r="M113" s="311" t="str">
        <f>IF(T113="","",VLOOKUP(T113,$A$3:$B$15,2,FALSE))</f>
        <v/>
      </c>
      <c r="N113" s="311" t="str">
        <f>IF(U113="","",VLOOKUP(U113,$A$3:$B$15,2,FALSE))</f>
        <v/>
      </c>
      <c r="O113" s="311" t="str">
        <f>IF(V113="","",VLOOKUP(V113,$A$3:$B$15,2,FALSE))</f>
        <v/>
      </c>
      <c r="P113" s="311" t="str">
        <f>IF(W113="","",VLOOKUP(W113,$A$3:$B$15,2,FALSE))</f>
        <v/>
      </c>
      <c r="Q113" s="311" t="str">
        <f>IF(X113="","",VLOOKUP(X113,$A$3:$B$15,2,FALSE))</f>
        <v/>
      </c>
      <c r="T113" s="221"/>
      <c r="U113" s="221"/>
      <c r="V113" s="221"/>
      <c r="W113" s="221"/>
      <c r="X113" s="221"/>
      <c r="AB113" s="190"/>
      <c r="AD113" s="190"/>
      <c r="AE113" s="190"/>
      <c r="AF113" s="190"/>
      <c r="AG113" s="190"/>
    </row>
    <row r="114" spans="12:33" ht="18">
      <c r="L114" s="190">
        <v>111</v>
      </c>
      <c r="M114" s="311" t="str">
        <f>IF(T114="","",VLOOKUP(T114,$A$3:$B$15,2,FALSE))</f>
        <v/>
      </c>
      <c r="N114" s="311" t="str">
        <f>IF(U114="","",VLOOKUP(U114,$A$3:$B$15,2,FALSE))</f>
        <v/>
      </c>
      <c r="O114" s="311" t="str">
        <f>IF(V114="","",VLOOKUP(V114,$A$3:$B$15,2,FALSE))</f>
        <v/>
      </c>
      <c r="P114" s="311" t="str">
        <f>IF(W114="","",VLOOKUP(W114,$A$3:$B$15,2,FALSE))</f>
        <v/>
      </c>
      <c r="Q114" s="311" t="str">
        <f>IF(X114="","",VLOOKUP(X114,$A$3:$B$15,2,FALSE))</f>
        <v/>
      </c>
      <c r="T114" s="221"/>
      <c r="U114" s="221"/>
      <c r="V114" s="221"/>
      <c r="W114" s="221"/>
      <c r="X114" s="221"/>
    </row>
    <row r="115" spans="12:33" ht="18">
      <c r="L115" s="190">
        <v>112</v>
      </c>
      <c r="M115" s="311" t="str">
        <f>IF(T115="","",VLOOKUP(T115,$A$3:$B$15,2,FALSE))</f>
        <v/>
      </c>
      <c r="N115" s="311" t="str">
        <f>IF(U115="","",VLOOKUP(U115,$A$3:$B$15,2,FALSE))</f>
        <v/>
      </c>
      <c r="O115" s="311" t="str">
        <f>IF(V115="","",VLOOKUP(V115,$A$3:$B$15,2,FALSE))</f>
        <v/>
      </c>
      <c r="P115" s="311" t="str">
        <f>IF(W115="","",VLOOKUP(W115,$A$3:$B$15,2,FALSE))</f>
        <v/>
      </c>
      <c r="Q115" s="311" t="str">
        <f>IF(X115="","",VLOOKUP(X115,$A$3:$B$15,2,FALSE))</f>
        <v/>
      </c>
      <c r="T115" s="221"/>
      <c r="U115" s="221"/>
      <c r="V115" s="221"/>
      <c r="W115" s="221"/>
      <c r="X115" s="221"/>
    </row>
    <row r="116" spans="12:33" ht="18">
      <c r="L116" s="190">
        <v>113</v>
      </c>
      <c r="M116" s="311" t="str">
        <f>IF(T116="","",VLOOKUP(T116,$A$3:$B$15,2,FALSE))</f>
        <v/>
      </c>
      <c r="N116" s="311" t="str">
        <f>IF(U116="","",VLOOKUP(U116,$A$3:$B$15,2,FALSE))</f>
        <v/>
      </c>
      <c r="O116" s="311" t="str">
        <f>IF(V116="","",VLOOKUP(V116,$A$3:$B$15,2,FALSE))</f>
        <v/>
      </c>
      <c r="P116" s="311" t="str">
        <f>IF(W116="","",VLOOKUP(W116,$A$3:$B$15,2,FALSE))</f>
        <v/>
      </c>
      <c r="Q116" s="311" t="str">
        <f>IF(X116="","",VLOOKUP(X116,$A$3:$B$15,2,FALSE))</f>
        <v/>
      </c>
      <c r="T116" s="221"/>
      <c r="U116" s="221"/>
      <c r="V116" s="221"/>
      <c r="W116" s="221"/>
      <c r="X116" s="221"/>
    </row>
    <row r="117" spans="12:33" ht="18">
      <c r="L117" s="190">
        <v>114</v>
      </c>
      <c r="M117" s="311" t="str">
        <f>IF(T117="","",VLOOKUP(T117,$A$3:$B$15,2,FALSE))</f>
        <v/>
      </c>
      <c r="N117" s="311" t="str">
        <f>IF(U117="","",VLOOKUP(U117,$A$3:$B$15,2,FALSE))</f>
        <v/>
      </c>
      <c r="O117" s="311" t="str">
        <f>IF(V117="","",VLOOKUP(V117,$A$3:$B$15,2,FALSE))</f>
        <v/>
      </c>
      <c r="P117" s="311" t="str">
        <f>IF(W117="","",VLOOKUP(W117,$A$3:$B$15,2,FALSE))</f>
        <v/>
      </c>
      <c r="Q117" s="311" t="str">
        <f>IF(X117="","",VLOOKUP(X117,$A$3:$B$15,2,FALSE))</f>
        <v/>
      </c>
      <c r="T117" s="221"/>
      <c r="U117" s="221"/>
      <c r="V117" s="221"/>
      <c r="W117" s="221"/>
      <c r="X117" s="221"/>
    </row>
    <row r="118" spans="12:33" ht="18">
      <c r="L118" s="190">
        <v>115</v>
      </c>
      <c r="M118" s="311" t="str">
        <f>IF(T118="","",VLOOKUP(T118,$A$3:$B$15,2,FALSE))</f>
        <v/>
      </c>
      <c r="N118" s="311" t="str">
        <f>IF(U118="","",VLOOKUP(U118,$A$3:$B$15,2,FALSE))</f>
        <v/>
      </c>
      <c r="O118" s="311" t="str">
        <f>IF(V118="","",VLOOKUP(V118,$A$3:$B$15,2,FALSE))</f>
        <v/>
      </c>
      <c r="P118" s="311" t="str">
        <f>IF(W118="","",VLOOKUP(W118,$A$3:$B$15,2,FALSE))</f>
        <v/>
      </c>
      <c r="Q118" s="311" t="str">
        <f>IF(X118="","",VLOOKUP(X118,$A$3:$B$15,2,FALSE))</f>
        <v/>
      </c>
      <c r="T118" s="221"/>
      <c r="U118" s="221"/>
      <c r="V118" s="221"/>
      <c r="W118" s="221"/>
      <c r="X118" s="221"/>
    </row>
    <row r="119" spans="12:33" ht="18">
      <c r="L119" s="190">
        <v>116</v>
      </c>
      <c r="M119" s="311" t="str">
        <f>IF(T119="","",VLOOKUP(T119,$A$3:$B$15,2,FALSE))</f>
        <v/>
      </c>
      <c r="N119" s="311" t="str">
        <f>IF(U119="","",VLOOKUP(U119,$A$3:$B$15,2,FALSE))</f>
        <v/>
      </c>
      <c r="O119" s="311" t="str">
        <f>IF(V119="","",VLOOKUP(V119,$A$3:$B$15,2,FALSE))</f>
        <v/>
      </c>
      <c r="P119" s="311" t="str">
        <f>IF(W119="","",VLOOKUP(W119,$A$3:$B$15,2,FALSE))</f>
        <v/>
      </c>
      <c r="Q119" s="311" t="str">
        <f>IF(X119="","",VLOOKUP(X119,$A$3:$B$15,2,FALSE))</f>
        <v/>
      </c>
      <c r="T119" s="221"/>
      <c r="U119" s="221"/>
      <c r="V119" s="221"/>
      <c r="W119" s="221"/>
      <c r="X119" s="221"/>
    </row>
    <row r="120" spans="12:33" ht="18">
      <c r="L120" s="190">
        <v>117</v>
      </c>
      <c r="M120" s="311" t="str">
        <f>IF(T120="","",VLOOKUP(T120,$A$3:$B$15,2,FALSE))</f>
        <v/>
      </c>
      <c r="N120" s="311" t="str">
        <f>IF(U120="","",VLOOKUP(U120,$A$3:$B$15,2,FALSE))</f>
        <v/>
      </c>
      <c r="O120" s="311" t="str">
        <f>IF(V120="","",VLOOKUP(V120,$A$3:$B$15,2,FALSE))</f>
        <v/>
      </c>
      <c r="P120" s="311" t="str">
        <f>IF(W120="","",VLOOKUP(W120,$A$3:$B$15,2,FALSE))</f>
        <v/>
      </c>
      <c r="Q120" s="311" t="str">
        <f>IF(X120="","",VLOOKUP(X120,$A$3:$B$15,2,FALSE))</f>
        <v/>
      </c>
      <c r="T120" s="221"/>
      <c r="U120" s="221"/>
      <c r="V120" s="221"/>
      <c r="W120" s="221"/>
      <c r="X120" s="221"/>
    </row>
    <row r="121" spans="12:33" ht="18">
      <c r="L121" s="190">
        <v>118</v>
      </c>
      <c r="M121" s="311" t="str">
        <f>IF(T121="","",VLOOKUP(T121,$A$3:$B$15,2,FALSE))</f>
        <v/>
      </c>
      <c r="N121" s="311" t="str">
        <f>IF(U121="","",VLOOKUP(U121,$A$3:$B$15,2,FALSE))</f>
        <v/>
      </c>
      <c r="O121" s="311" t="str">
        <f>IF(V121="","",VLOOKUP(V121,$A$3:$B$15,2,FALSE))</f>
        <v/>
      </c>
      <c r="P121" s="311" t="str">
        <f>IF(W121="","",VLOOKUP(W121,$A$3:$B$15,2,FALSE))</f>
        <v/>
      </c>
      <c r="Q121" s="311" t="str">
        <f>IF(X121="","",VLOOKUP(X121,$A$3:$B$15,2,FALSE))</f>
        <v/>
      </c>
      <c r="T121" s="221"/>
      <c r="U121" s="221"/>
      <c r="V121" s="221"/>
      <c r="W121" s="221"/>
      <c r="X121" s="221"/>
    </row>
    <row r="122" spans="12:33" ht="18">
      <c r="L122" s="190">
        <v>119</v>
      </c>
      <c r="M122" s="311" t="str">
        <f>IF(T122="","",VLOOKUP(T122,$A$3:$B$15,2,FALSE))</f>
        <v/>
      </c>
      <c r="N122" s="311" t="str">
        <f>IF(U122="","",VLOOKUP(U122,$A$3:$B$15,2,FALSE))</f>
        <v/>
      </c>
      <c r="O122" s="311" t="str">
        <f>IF(V122="","",VLOOKUP(V122,$A$3:$B$15,2,FALSE))</f>
        <v/>
      </c>
      <c r="P122" s="311" t="str">
        <f>IF(W122="","",VLOOKUP(W122,$A$3:$B$15,2,FALSE))</f>
        <v/>
      </c>
      <c r="Q122" s="311" t="str">
        <f>IF(X122="","",VLOOKUP(X122,$A$3:$B$15,2,FALSE))</f>
        <v/>
      </c>
      <c r="T122" s="221"/>
      <c r="U122" s="221"/>
      <c r="V122" s="221"/>
      <c r="W122" s="221"/>
      <c r="X122" s="221"/>
    </row>
    <row r="123" spans="12:33" ht="18">
      <c r="L123" s="190">
        <v>120</v>
      </c>
      <c r="M123" s="311" t="str">
        <f>IF(T123="","",VLOOKUP(T123,$A$3:$B$15,2,FALSE))</f>
        <v/>
      </c>
      <c r="N123" s="311" t="str">
        <f>IF(U123="","",VLOOKUP(U123,$A$3:$B$15,2,FALSE))</f>
        <v/>
      </c>
      <c r="O123" s="311" t="str">
        <f>IF(V123="","",VLOOKUP(V123,$A$3:$B$15,2,FALSE))</f>
        <v/>
      </c>
      <c r="P123" s="311" t="str">
        <f>IF(W123="","",VLOOKUP(W123,$A$3:$B$15,2,FALSE))</f>
        <v/>
      </c>
      <c r="Q123" s="311" t="str">
        <f>IF(X123="","",VLOOKUP(X123,$A$3:$B$15,2,FALSE))</f>
        <v/>
      </c>
      <c r="T123" s="221"/>
      <c r="U123" s="221"/>
      <c r="V123" s="221"/>
      <c r="W123" s="221"/>
      <c r="X123" s="221"/>
    </row>
    <row r="124" spans="12:33" ht="18">
      <c r="L124" s="190">
        <v>121</v>
      </c>
      <c r="M124" s="311" t="str">
        <f>IF(T124="","",VLOOKUP(T124,$A$3:$B$15,2,FALSE))</f>
        <v/>
      </c>
      <c r="N124" s="311" t="str">
        <f>IF(U124="","",VLOOKUP(U124,$A$3:$B$15,2,FALSE))</f>
        <v/>
      </c>
      <c r="O124" s="311" t="str">
        <f>IF(V124="","",VLOOKUP(V124,$A$3:$B$15,2,FALSE))</f>
        <v/>
      </c>
      <c r="P124" s="311" t="str">
        <f>IF(W124="","",VLOOKUP(W124,$A$3:$B$15,2,FALSE))</f>
        <v/>
      </c>
      <c r="Q124" s="311" t="str">
        <f>IF(X124="","",VLOOKUP(X124,$A$3:$B$15,2,FALSE))</f>
        <v/>
      </c>
      <c r="T124" s="221"/>
      <c r="U124" s="221"/>
      <c r="V124" s="221"/>
      <c r="W124" s="221"/>
      <c r="X124" s="221"/>
    </row>
    <row r="125" spans="12:33" ht="18">
      <c r="L125" s="190">
        <v>122</v>
      </c>
      <c r="M125" s="311" t="str">
        <f>IF(T125="","",VLOOKUP(T125,$A$3:$B$15,2,FALSE))</f>
        <v/>
      </c>
      <c r="N125" s="311" t="str">
        <f>IF(U125="","",VLOOKUP(U125,$A$3:$B$15,2,FALSE))</f>
        <v/>
      </c>
      <c r="O125" s="311" t="str">
        <f>IF(V125="","",VLOOKUP(V125,$A$3:$B$15,2,FALSE))</f>
        <v/>
      </c>
      <c r="P125" s="311" t="str">
        <f>IF(W125="","",VLOOKUP(W125,$A$3:$B$15,2,FALSE))</f>
        <v/>
      </c>
      <c r="Q125" s="311" t="str">
        <f>IF(X125="","",VLOOKUP(X125,$A$3:$B$15,2,FALSE))</f>
        <v/>
      </c>
      <c r="T125" s="221"/>
      <c r="U125" s="221"/>
      <c r="V125" s="221"/>
      <c r="W125" s="221"/>
      <c r="X125" s="221"/>
    </row>
    <row r="126" spans="12:33" ht="18">
      <c r="L126" s="190">
        <v>123</v>
      </c>
      <c r="M126" s="311" t="str">
        <f>IF(T126="","",VLOOKUP(T126,$A$3:$B$15,2,FALSE))</f>
        <v/>
      </c>
      <c r="N126" s="311" t="str">
        <f>IF(U126="","",VLOOKUP(U126,$A$3:$B$15,2,FALSE))</f>
        <v/>
      </c>
      <c r="O126" s="311" t="str">
        <f>IF(V126="","",VLOOKUP(V126,$A$3:$B$15,2,FALSE))</f>
        <v/>
      </c>
      <c r="P126" s="311" t="str">
        <f>IF(W126="","",VLOOKUP(W126,$A$3:$B$15,2,FALSE))</f>
        <v/>
      </c>
      <c r="Q126" s="311" t="str">
        <f>IF(X126="","",VLOOKUP(X126,$A$3:$B$15,2,FALSE))</f>
        <v/>
      </c>
      <c r="T126" s="221"/>
      <c r="U126" s="221"/>
      <c r="V126" s="221"/>
      <c r="W126" s="221"/>
      <c r="X126" s="221"/>
    </row>
    <row r="127" spans="12:33" ht="18">
      <c r="L127" s="190">
        <v>124</v>
      </c>
      <c r="M127" s="311" t="str">
        <f>IF(T127="","",VLOOKUP(T127,$A$3:$B$15,2,FALSE))</f>
        <v/>
      </c>
      <c r="N127" s="311" t="str">
        <f>IF(U127="","",VLOOKUP(U127,$A$3:$B$15,2,FALSE))</f>
        <v/>
      </c>
      <c r="O127" s="311" t="str">
        <f>IF(V127="","",VLOOKUP(V127,$A$3:$B$15,2,FALSE))</f>
        <v/>
      </c>
      <c r="P127" s="311" t="str">
        <f>IF(W127="","",VLOOKUP(W127,$A$3:$B$15,2,FALSE))</f>
        <v/>
      </c>
      <c r="Q127" s="311" t="str">
        <f>IF(X127="","",VLOOKUP(X127,$A$3:$B$15,2,FALSE))</f>
        <v/>
      </c>
      <c r="T127" s="221"/>
      <c r="U127" s="221"/>
      <c r="V127" s="221"/>
      <c r="W127" s="221"/>
      <c r="X127" s="221"/>
    </row>
    <row r="128" spans="12:33" ht="18">
      <c r="L128" s="190">
        <v>125</v>
      </c>
      <c r="M128" s="311" t="str">
        <f>IF(T128="","",VLOOKUP(T128,$A$3:$B$15,2,FALSE))</f>
        <v/>
      </c>
      <c r="N128" s="311" t="str">
        <f>IF(U128="","",VLOOKUP(U128,$A$3:$B$15,2,FALSE))</f>
        <v/>
      </c>
      <c r="O128" s="311" t="str">
        <f>IF(V128="","",VLOOKUP(V128,$A$3:$B$15,2,FALSE))</f>
        <v/>
      </c>
      <c r="P128" s="311" t="str">
        <f>IF(W128="","",VLOOKUP(W128,$A$3:$B$15,2,FALSE))</f>
        <v/>
      </c>
      <c r="Q128" s="311" t="str">
        <f>IF(X128="","",VLOOKUP(X128,$A$3:$B$15,2,FALSE))</f>
        <v/>
      </c>
      <c r="T128" s="221"/>
      <c r="U128" s="221"/>
      <c r="V128" s="221"/>
      <c r="W128" s="221"/>
      <c r="X128" s="221"/>
    </row>
    <row r="129" spans="12:24" ht="18">
      <c r="L129" s="190">
        <v>126</v>
      </c>
      <c r="M129" s="311" t="str">
        <f>IF(T129="","",VLOOKUP(T129,$A$3:$B$15,2,FALSE))</f>
        <v/>
      </c>
      <c r="N129" s="311" t="str">
        <f>IF(U129="","",VLOOKUP(U129,$A$3:$B$15,2,FALSE))</f>
        <v/>
      </c>
      <c r="O129" s="311" t="str">
        <f>IF(V129="","",VLOOKUP(V129,$A$3:$B$15,2,FALSE))</f>
        <v/>
      </c>
      <c r="P129" s="311" t="str">
        <f>IF(W129="","",VLOOKUP(W129,$A$3:$B$15,2,FALSE))</f>
        <v/>
      </c>
      <c r="Q129" s="311" t="str">
        <f>IF(X129="","",VLOOKUP(X129,$A$3:$B$15,2,FALSE))</f>
        <v/>
      </c>
      <c r="T129" s="221"/>
      <c r="U129" s="221"/>
      <c r="V129" s="221"/>
      <c r="W129" s="221"/>
      <c r="X129" s="221"/>
    </row>
    <row r="130" spans="12:24" ht="18">
      <c r="L130" s="190">
        <v>127</v>
      </c>
      <c r="M130" s="311" t="str">
        <f>IF(T130="","",VLOOKUP(T130,$A$3:$B$15,2,FALSE))</f>
        <v/>
      </c>
      <c r="N130" s="311" t="str">
        <f>IF(U130="","",VLOOKUP(U130,$A$3:$B$15,2,FALSE))</f>
        <v/>
      </c>
      <c r="O130" s="311" t="str">
        <f>IF(V130="","",VLOOKUP(V130,$A$3:$B$15,2,FALSE))</f>
        <v/>
      </c>
      <c r="P130" s="311" t="str">
        <f>IF(W130="","",VLOOKUP(W130,$A$3:$B$15,2,FALSE))</f>
        <v/>
      </c>
      <c r="Q130" s="311" t="str">
        <f>IF(X130="","",VLOOKUP(X130,$A$3:$B$15,2,FALSE))</f>
        <v/>
      </c>
      <c r="T130" s="221"/>
      <c r="U130" s="221"/>
      <c r="V130" s="221"/>
      <c r="W130" s="221"/>
      <c r="X130" s="221"/>
    </row>
    <row r="131" spans="12:24" ht="18">
      <c r="L131" s="190">
        <v>128</v>
      </c>
      <c r="M131" s="311" t="str">
        <f>IF(T131="","",VLOOKUP(T131,$A$3:$B$15,2,FALSE))</f>
        <v/>
      </c>
      <c r="N131" s="311" t="str">
        <f>IF(U131="","",VLOOKUP(U131,$A$3:$B$15,2,FALSE))</f>
        <v/>
      </c>
      <c r="O131" s="311" t="str">
        <f>IF(V131="","",VLOOKUP(V131,$A$3:$B$15,2,FALSE))</f>
        <v/>
      </c>
      <c r="P131" s="311" t="str">
        <f>IF(W131="","",VLOOKUP(W131,$A$3:$B$15,2,FALSE))</f>
        <v/>
      </c>
      <c r="Q131" s="311" t="str">
        <f>IF(X131="","",VLOOKUP(X131,$A$3:$B$15,2,FALSE))</f>
        <v/>
      </c>
      <c r="T131" s="221"/>
      <c r="U131" s="221"/>
      <c r="V131" s="221"/>
      <c r="W131" s="221"/>
      <c r="X131" s="221"/>
    </row>
    <row r="132" spans="12:24" ht="18">
      <c r="L132" s="190">
        <v>129</v>
      </c>
      <c r="M132" s="311" t="str">
        <f>IF(T132="","",VLOOKUP(T132,$A$3:$B$15,2,FALSE))</f>
        <v/>
      </c>
      <c r="N132" s="311" t="str">
        <f>IF(U132="","",VLOOKUP(U132,$A$3:$B$15,2,FALSE))</f>
        <v/>
      </c>
      <c r="O132" s="311" t="str">
        <f>IF(V132="","",VLOOKUP(V132,$A$3:$B$15,2,FALSE))</f>
        <v/>
      </c>
      <c r="P132" s="311" t="str">
        <f>IF(W132="","",VLOOKUP(W132,$A$3:$B$15,2,FALSE))</f>
        <v/>
      </c>
      <c r="Q132" s="311" t="str">
        <f>IF(X132="","",VLOOKUP(X132,$A$3:$B$15,2,FALSE))</f>
        <v/>
      </c>
      <c r="T132" s="221"/>
      <c r="U132" s="221"/>
      <c r="V132" s="221"/>
      <c r="W132" s="221"/>
      <c r="X132" s="221"/>
    </row>
    <row r="133" spans="12:24" ht="18">
      <c r="L133" s="190">
        <v>130</v>
      </c>
      <c r="M133" s="311" t="str">
        <f>IF(T133="","",VLOOKUP(T133,$A$3:$B$15,2,FALSE))</f>
        <v/>
      </c>
      <c r="N133" s="311" t="str">
        <f>IF(U133="","",VLOOKUP(U133,$A$3:$B$15,2,FALSE))</f>
        <v/>
      </c>
      <c r="O133" s="311" t="str">
        <f>IF(V133="","",VLOOKUP(V133,$A$3:$B$15,2,FALSE))</f>
        <v/>
      </c>
      <c r="P133" s="311" t="str">
        <f>IF(W133="","",VLOOKUP(W133,$A$3:$B$15,2,FALSE))</f>
        <v/>
      </c>
      <c r="Q133" s="311" t="str">
        <f>IF(X133="","",VLOOKUP(X133,$A$3:$B$15,2,FALSE))</f>
        <v/>
      </c>
      <c r="T133" s="221"/>
      <c r="U133" s="221"/>
      <c r="V133" s="221"/>
      <c r="W133" s="221"/>
      <c r="X133" s="221"/>
    </row>
    <row r="134" spans="12:24" ht="18">
      <c r="L134" s="190">
        <v>131</v>
      </c>
      <c r="M134" s="311" t="str">
        <f>IF(T134="","",VLOOKUP(T134,$A$3:$B$15,2,FALSE))</f>
        <v/>
      </c>
      <c r="N134" s="311" t="str">
        <f>IF(U134="","",VLOOKUP(U134,$A$3:$B$15,2,FALSE))</f>
        <v/>
      </c>
      <c r="O134" s="311" t="str">
        <f>IF(V134="","",VLOOKUP(V134,$A$3:$B$15,2,FALSE))</f>
        <v/>
      </c>
      <c r="P134" s="311" t="str">
        <f>IF(W134="","",VLOOKUP(W134,$A$3:$B$15,2,FALSE))</f>
        <v/>
      </c>
      <c r="Q134" s="311" t="str">
        <f>IF(X134="","",VLOOKUP(X134,$A$3:$B$15,2,FALSE))</f>
        <v/>
      </c>
      <c r="T134" s="221"/>
      <c r="U134" s="221"/>
      <c r="V134" s="221"/>
      <c r="W134" s="221"/>
      <c r="X134" s="221"/>
    </row>
    <row r="135" spans="12:24" ht="18">
      <c r="L135" s="190">
        <v>132</v>
      </c>
      <c r="M135" s="311" t="str">
        <f>IF(T135="","",VLOOKUP(T135,$A$3:$B$15,2,FALSE))</f>
        <v/>
      </c>
      <c r="N135" s="311" t="str">
        <f>IF(U135="","",VLOOKUP(U135,$A$3:$B$15,2,FALSE))</f>
        <v/>
      </c>
      <c r="O135" s="311" t="str">
        <f>IF(V135="","",VLOOKUP(V135,$A$3:$B$15,2,FALSE))</f>
        <v/>
      </c>
      <c r="P135" s="311" t="str">
        <f>IF(W135="","",VLOOKUP(W135,$A$3:$B$15,2,FALSE))</f>
        <v/>
      </c>
      <c r="Q135" s="311" t="str">
        <f>IF(X135="","",VLOOKUP(X135,$A$3:$B$15,2,FALSE))</f>
        <v/>
      </c>
      <c r="T135" s="221"/>
      <c r="U135" s="221"/>
      <c r="V135" s="221"/>
      <c r="W135" s="221"/>
      <c r="X135" s="221"/>
    </row>
    <row r="136" spans="12:24" ht="18">
      <c r="L136" s="190">
        <v>133</v>
      </c>
      <c r="M136" s="311" t="str">
        <f>IF(T136="","",VLOOKUP(T136,$A$3:$B$15,2,FALSE))</f>
        <v/>
      </c>
      <c r="N136" s="311" t="str">
        <f>IF(U136="","",VLOOKUP(U136,$A$3:$B$15,2,FALSE))</f>
        <v/>
      </c>
      <c r="O136" s="311" t="str">
        <f>IF(V136="","",VLOOKUP(V136,$A$3:$B$15,2,FALSE))</f>
        <v/>
      </c>
      <c r="P136" s="311" t="str">
        <f>IF(W136="","",VLOOKUP(W136,$A$3:$B$15,2,FALSE))</f>
        <v/>
      </c>
      <c r="Q136" s="311" t="str">
        <f>IF(X136="","",VLOOKUP(X136,$A$3:$B$15,2,FALSE))</f>
        <v/>
      </c>
      <c r="T136" s="221"/>
      <c r="U136" s="221"/>
      <c r="V136" s="221"/>
      <c r="W136" s="221"/>
      <c r="X136" s="221"/>
    </row>
    <row r="137" spans="12:24" ht="18">
      <c r="L137" s="190">
        <v>134</v>
      </c>
      <c r="M137" s="311" t="str">
        <f>IF(T137="","",VLOOKUP(T137,$A$3:$B$15,2,FALSE))</f>
        <v/>
      </c>
      <c r="N137" s="311" t="str">
        <f>IF(U137="","",VLOOKUP(U137,$A$3:$B$15,2,FALSE))</f>
        <v/>
      </c>
      <c r="O137" s="311" t="str">
        <f>IF(V137="","",VLOOKUP(V137,$A$3:$B$15,2,FALSE))</f>
        <v/>
      </c>
      <c r="P137" s="311" t="str">
        <f>IF(W137="","",VLOOKUP(W137,$A$3:$B$15,2,FALSE))</f>
        <v/>
      </c>
      <c r="Q137" s="311" t="str">
        <f>IF(X137="","",VLOOKUP(X137,$A$3:$B$15,2,FALSE))</f>
        <v/>
      </c>
      <c r="T137" s="221"/>
      <c r="U137" s="221"/>
      <c r="V137" s="221"/>
      <c r="W137" s="221"/>
      <c r="X137" s="221"/>
    </row>
    <row r="138" spans="12:24" ht="18">
      <c r="L138" s="190">
        <v>135</v>
      </c>
      <c r="M138" s="311" t="str">
        <f>IF(T138="","",VLOOKUP(T138,$A$3:$B$15,2,FALSE))</f>
        <v/>
      </c>
      <c r="N138" s="311" t="str">
        <f>IF(U138="","",VLOOKUP(U138,$A$3:$B$15,2,FALSE))</f>
        <v/>
      </c>
      <c r="O138" s="311" t="str">
        <f>IF(V138="","",VLOOKUP(V138,$A$3:$B$15,2,FALSE))</f>
        <v/>
      </c>
      <c r="P138" s="311" t="str">
        <f>IF(W138="","",VLOOKUP(W138,$A$3:$B$15,2,FALSE))</f>
        <v/>
      </c>
      <c r="Q138" s="311" t="str">
        <f>IF(X138="","",VLOOKUP(X138,$A$3:$B$15,2,FALSE))</f>
        <v/>
      </c>
      <c r="T138" s="221"/>
      <c r="U138" s="221"/>
      <c r="V138" s="221"/>
      <c r="W138" s="221"/>
      <c r="X138" s="221"/>
    </row>
    <row r="139" spans="12:24" ht="18">
      <c r="L139" s="190">
        <v>136</v>
      </c>
      <c r="M139" s="311" t="str">
        <f>IF(T139="","",VLOOKUP(T139,$A$3:$B$15,2,FALSE))</f>
        <v/>
      </c>
      <c r="N139" s="311" t="str">
        <f>IF(U139="","",VLOOKUP(U139,$A$3:$B$15,2,FALSE))</f>
        <v/>
      </c>
      <c r="O139" s="311" t="str">
        <f>IF(V139="","",VLOOKUP(V139,$A$3:$B$15,2,FALSE))</f>
        <v/>
      </c>
      <c r="P139" s="311" t="str">
        <f>IF(W139="","",VLOOKUP(W139,$A$3:$B$15,2,FALSE))</f>
        <v/>
      </c>
      <c r="Q139" s="311" t="str">
        <f>IF(X139="","",VLOOKUP(X139,$A$3:$B$15,2,FALSE))</f>
        <v/>
      </c>
      <c r="T139" s="221"/>
      <c r="U139" s="221"/>
      <c r="V139" s="221"/>
      <c r="W139" s="221"/>
      <c r="X139" s="221"/>
    </row>
    <row r="140" spans="12:24" ht="18">
      <c r="L140" s="190">
        <v>137</v>
      </c>
      <c r="M140" s="311" t="str">
        <f>IF(T140="","",VLOOKUP(T140,$A$3:$B$15,2,FALSE))</f>
        <v/>
      </c>
      <c r="N140" s="311" t="str">
        <f>IF(U140="","",VLOOKUP(U140,$A$3:$B$15,2,FALSE))</f>
        <v/>
      </c>
      <c r="O140" s="311" t="str">
        <f>IF(V140="","",VLOOKUP(V140,$A$3:$B$15,2,FALSE))</f>
        <v/>
      </c>
      <c r="P140" s="311" t="str">
        <f>IF(W140="","",VLOOKUP(W140,$A$3:$B$15,2,FALSE))</f>
        <v/>
      </c>
      <c r="Q140" s="311" t="str">
        <f>IF(X140="","",VLOOKUP(X140,$A$3:$B$15,2,FALSE))</f>
        <v/>
      </c>
      <c r="T140" s="221"/>
      <c r="U140" s="221"/>
      <c r="V140" s="221"/>
      <c r="W140" s="221"/>
      <c r="X140" s="221"/>
    </row>
    <row r="141" spans="12:24" ht="18">
      <c r="L141" s="190">
        <v>138</v>
      </c>
      <c r="M141" s="311" t="str">
        <f>IF(T141="","",VLOOKUP(T141,$A$3:$B$15,2,FALSE))</f>
        <v/>
      </c>
      <c r="N141" s="311" t="str">
        <f>IF(U141="","",VLOOKUP(U141,$A$3:$B$15,2,FALSE))</f>
        <v/>
      </c>
      <c r="O141" s="311" t="str">
        <f>IF(V141="","",VLOOKUP(V141,$A$3:$B$15,2,FALSE))</f>
        <v/>
      </c>
      <c r="P141" s="311" t="str">
        <f>IF(W141="","",VLOOKUP(W141,$A$3:$B$15,2,FALSE))</f>
        <v/>
      </c>
      <c r="Q141" s="311" t="str">
        <f>IF(X141="","",VLOOKUP(X141,$A$3:$B$15,2,FALSE))</f>
        <v/>
      </c>
      <c r="T141" s="221"/>
      <c r="U141" s="221"/>
      <c r="V141" s="221"/>
      <c r="W141" s="221"/>
      <c r="X141" s="221"/>
    </row>
    <row r="142" spans="12:24" ht="18">
      <c r="L142" s="190">
        <v>139</v>
      </c>
      <c r="M142" s="311" t="str">
        <f>IF(T142="","",VLOOKUP(T142,$A$3:$B$15,2,FALSE))</f>
        <v/>
      </c>
      <c r="N142" s="311" t="str">
        <f>IF(U142="","",VLOOKUP(U142,$A$3:$B$15,2,FALSE))</f>
        <v/>
      </c>
      <c r="O142" s="311" t="str">
        <f>IF(V142="","",VLOOKUP(V142,$A$3:$B$15,2,FALSE))</f>
        <v/>
      </c>
      <c r="P142" s="311" t="str">
        <f>IF(W142="","",VLOOKUP(W142,$A$3:$B$15,2,FALSE))</f>
        <v/>
      </c>
      <c r="Q142" s="311" t="str">
        <f>IF(X142="","",VLOOKUP(X142,$A$3:$B$15,2,FALSE))</f>
        <v/>
      </c>
      <c r="T142" s="221"/>
      <c r="U142" s="221"/>
      <c r="V142" s="221"/>
      <c r="W142" s="221"/>
      <c r="X142" s="221"/>
    </row>
    <row r="143" spans="12:24" ht="18">
      <c r="L143" s="190">
        <v>140</v>
      </c>
      <c r="M143" s="311" t="str">
        <f>IF(T143="","",VLOOKUP(T143,$A$3:$B$15,2,FALSE))</f>
        <v/>
      </c>
      <c r="N143" s="311" t="str">
        <f>IF(U143="","",VLOOKUP(U143,$A$3:$B$15,2,FALSE))</f>
        <v/>
      </c>
      <c r="O143" s="311" t="str">
        <f>IF(V143="","",VLOOKUP(V143,$A$3:$B$15,2,FALSE))</f>
        <v/>
      </c>
      <c r="P143" s="311" t="str">
        <f>IF(W143="","",VLOOKUP(W143,$A$3:$B$15,2,FALSE))</f>
        <v/>
      </c>
      <c r="Q143" s="311" t="str">
        <f>IF(X143="","",VLOOKUP(X143,$A$3:$B$15,2,FALSE))</f>
        <v/>
      </c>
      <c r="T143" s="221"/>
      <c r="U143" s="221"/>
      <c r="V143" s="221"/>
      <c r="W143" s="221"/>
      <c r="X143" s="221"/>
    </row>
    <row r="144" spans="12:24" ht="18">
      <c r="L144" s="190">
        <v>141</v>
      </c>
      <c r="M144" s="311" t="str">
        <f>IF(T144="","",VLOOKUP(T144,$A$3:$B$15,2,FALSE))</f>
        <v/>
      </c>
      <c r="N144" s="311" t="str">
        <f>IF(U144="","",VLOOKUP(U144,$A$3:$B$15,2,FALSE))</f>
        <v/>
      </c>
      <c r="O144" s="311" t="str">
        <f>IF(V144="","",VLOOKUP(V144,$A$3:$B$15,2,FALSE))</f>
        <v/>
      </c>
      <c r="P144" s="311" t="str">
        <f>IF(W144="","",VLOOKUP(W144,$A$3:$B$15,2,FALSE))</f>
        <v/>
      </c>
      <c r="Q144" s="311" t="str">
        <f>IF(X144="","",VLOOKUP(X144,$A$3:$B$15,2,FALSE))</f>
        <v/>
      </c>
      <c r="T144" s="221"/>
      <c r="U144" s="221"/>
      <c r="V144" s="221"/>
      <c r="W144" s="221"/>
      <c r="X144" s="221"/>
    </row>
    <row r="145" spans="12:24" ht="18">
      <c r="L145" s="190">
        <v>142</v>
      </c>
      <c r="M145" s="311" t="str">
        <f>IF(T145="","",VLOOKUP(T145,$A$3:$B$15,2,FALSE))</f>
        <v/>
      </c>
      <c r="N145" s="311" t="str">
        <f>IF(U145="","",VLOOKUP(U145,$A$3:$B$15,2,FALSE))</f>
        <v/>
      </c>
      <c r="O145" s="311" t="str">
        <f>IF(V145="","",VLOOKUP(V145,$A$3:$B$15,2,FALSE))</f>
        <v/>
      </c>
      <c r="P145" s="311" t="str">
        <f>IF(W145="","",VLOOKUP(W145,$A$3:$B$15,2,FALSE))</f>
        <v/>
      </c>
      <c r="Q145" s="311" t="str">
        <f>IF(X145="","",VLOOKUP(X145,$A$3:$B$15,2,FALSE))</f>
        <v/>
      </c>
      <c r="T145" s="221"/>
      <c r="U145" s="221"/>
      <c r="V145" s="221"/>
      <c r="W145" s="221"/>
      <c r="X145" s="221"/>
    </row>
    <row r="146" spans="12:24" ht="18">
      <c r="L146" s="190">
        <v>143</v>
      </c>
      <c r="M146" s="311" t="str">
        <f>IF(T146="","",VLOOKUP(T146,$A$3:$B$15,2,FALSE))</f>
        <v/>
      </c>
      <c r="N146" s="311" t="str">
        <f>IF(U146="","",VLOOKUP(U146,$A$3:$B$15,2,FALSE))</f>
        <v/>
      </c>
      <c r="O146" s="311" t="str">
        <f>IF(V146="","",VLOOKUP(V146,$A$3:$B$15,2,FALSE))</f>
        <v/>
      </c>
      <c r="P146" s="311" t="str">
        <f>IF(W146="","",VLOOKUP(W146,$A$3:$B$15,2,FALSE))</f>
        <v/>
      </c>
      <c r="Q146" s="311" t="str">
        <f>IF(X146="","",VLOOKUP(X146,$A$3:$B$15,2,FALSE))</f>
        <v/>
      </c>
      <c r="T146" s="221"/>
      <c r="U146" s="221"/>
      <c r="V146" s="221"/>
      <c r="W146" s="221"/>
      <c r="X146" s="221"/>
    </row>
    <row r="147" spans="12:24" ht="18">
      <c r="L147" s="190">
        <v>144</v>
      </c>
      <c r="M147" s="311" t="str">
        <f>IF(T147="","",VLOOKUP(T147,$A$3:$B$15,2,FALSE))</f>
        <v/>
      </c>
      <c r="N147" s="311" t="str">
        <f>IF(U147="","",VLOOKUP(U147,$A$3:$B$15,2,FALSE))</f>
        <v/>
      </c>
      <c r="O147" s="311" t="str">
        <f>IF(V147="","",VLOOKUP(V147,$A$3:$B$15,2,FALSE))</f>
        <v/>
      </c>
      <c r="P147" s="311" t="str">
        <f>IF(W147="","",VLOOKUP(W147,$A$3:$B$15,2,FALSE))</f>
        <v/>
      </c>
      <c r="Q147" s="311" t="str">
        <f>IF(X147="","",VLOOKUP(X147,$A$3:$B$15,2,FALSE))</f>
        <v/>
      </c>
      <c r="T147" s="221"/>
      <c r="U147" s="221"/>
      <c r="V147" s="221"/>
      <c r="W147" s="221"/>
      <c r="X147" s="221"/>
    </row>
    <row r="148" spans="12:24" ht="18">
      <c r="L148" s="190">
        <v>145</v>
      </c>
      <c r="M148" s="311" t="str">
        <f>IF(T148="","",VLOOKUP(T148,$A$3:$B$15,2,FALSE))</f>
        <v/>
      </c>
      <c r="N148" s="311" t="str">
        <f>IF(U148="","",VLOOKUP(U148,$A$3:$B$15,2,FALSE))</f>
        <v/>
      </c>
      <c r="O148" s="311" t="str">
        <f>IF(V148="","",VLOOKUP(V148,$A$3:$B$15,2,FALSE))</f>
        <v/>
      </c>
      <c r="P148" s="311" t="str">
        <f>IF(W148="","",VLOOKUP(W148,$A$3:$B$15,2,FALSE))</f>
        <v/>
      </c>
      <c r="Q148" s="311" t="str">
        <f>IF(X148="","",VLOOKUP(X148,$A$3:$B$15,2,FALSE))</f>
        <v/>
      </c>
      <c r="T148" s="221"/>
      <c r="U148" s="221"/>
      <c r="V148" s="221"/>
      <c r="W148" s="221"/>
      <c r="X148" s="221"/>
    </row>
    <row r="149" spans="12:24" ht="18">
      <c r="L149" s="190">
        <v>146</v>
      </c>
      <c r="M149" s="311" t="str">
        <f>IF(T149="","",VLOOKUP(T149,$A$3:$B$15,2,FALSE))</f>
        <v/>
      </c>
      <c r="N149" s="311" t="str">
        <f>IF(U149="","",VLOOKUP(U149,$A$3:$B$15,2,FALSE))</f>
        <v/>
      </c>
      <c r="O149" s="311" t="str">
        <f>IF(V149="","",VLOOKUP(V149,$A$3:$B$15,2,FALSE))</f>
        <v/>
      </c>
      <c r="P149" s="311" t="str">
        <f>IF(W149="","",VLOOKUP(W149,$A$3:$B$15,2,FALSE))</f>
        <v/>
      </c>
      <c r="Q149" s="311" t="str">
        <f>IF(X149="","",VLOOKUP(X149,$A$3:$B$15,2,FALSE))</f>
        <v/>
      </c>
      <c r="T149" s="221"/>
      <c r="U149" s="221"/>
      <c r="V149" s="221"/>
      <c r="W149" s="221"/>
      <c r="X149" s="221"/>
    </row>
    <row r="150" spans="12:24" ht="18">
      <c r="L150" s="190">
        <v>147</v>
      </c>
      <c r="M150" s="311" t="str">
        <f>IF(T150="","",VLOOKUP(T150,$A$3:$B$15,2,FALSE))</f>
        <v/>
      </c>
      <c r="N150" s="311" t="str">
        <f>IF(U150="","",VLOOKUP(U150,$A$3:$B$15,2,FALSE))</f>
        <v/>
      </c>
      <c r="O150" s="311" t="str">
        <f>IF(V150="","",VLOOKUP(V150,$A$3:$B$15,2,FALSE))</f>
        <v/>
      </c>
      <c r="P150" s="311" t="str">
        <f>IF(W150="","",VLOOKUP(W150,$A$3:$B$15,2,FALSE))</f>
        <v/>
      </c>
      <c r="Q150" s="311" t="str">
        <f>IF(X150="","",VLOOKUP(X150,$A$3:$B$15,2,FALSE))</f>
        <v/>
      </c>
      <c r="T150" s="221"/>
      <c r="U150" s="221"/>
      <c r="V150" s="221"/>
      <c r="W150" s="221"/>
      <c r="X150" s="221"/>
    </row>
    <row r="151" spans="12:24" ht="18">
      <c r="L151" s="190">
        <v>148</v>
      </c>
      <c r="M151" s="311" t="str">
        <f>IF(T151="","",VLOOKUP(T151,$A$3:$B$15,2,FALSE))</f>
        <v/>
      </c>
      <c r="N151" s="311" t="str">
        <f>IF(U151="","",VLOOKUP(U151,$A$3:$B$15,2,FALSE))</f>
        <v/>
      </c>
      <c r="O151" s="311" t="str">
        <f>IF(V151="","",VLOOKUP(V151,$A$3:$B$15,2,FALSE))</f>
        <v/>
      </c>
      <c r="P151" s="311" t="str">
        <f>IF(W151="","",VLOOKUP(W151,$A$3:$B$15,2,FALSE))</f>
        <v/>
      </c>
      <c r="Q151" s="311" t="str">
        <f>IF(X151="","",VLOOKUP(X151,$A$3:$B$15,2,FALSE))</f>
        <v/>
      </c>
      <c r="T151" s="221"/>
      <c r="U151" s="221"/>
      <c r="V151" s="221"/>
      <c r="W151" s="221"/>
      <c r="X151" s="221"/>
    </row>
    <row r="152" spans="12:24" ht="18">
      <c r="L152" s="190">
        <v>149</v>
      </c>
      <c r="M152" s="311" t="str">
        <f>IF(T152="","",VLOOKUP(T152,$A$3:$B$15,2,FALSE))</f>
        <v/>
      </c>
      <c r="N152" s="311" t="str">
        <f>IF(U152="","",VLOOKUP(U152,$A$3:$B$15,2,FALSE))</f>
        <v/>
      </c>
      <c r="O152" s="311" t="str">
        <f>IF(V152="","",VLOOKUP(V152,$A$3:$B$15,2,FALSE))</f>
        <v/>
      </c>
      <c r="P152" s="311" t="str">
        <f>IF(W152="","",VLOOKUP(W152,$A$3:$B$15,2,FALSE))</f>
        <v/>
      </c>
      <c r="Q152" s="311" t="str">
        <f>IF(X152="","",VLOOKUP(X152,$A$3:$B$15,2,FALSE))</f>
        <v/>
      </c>
      <c r="T152" s="221"/>
      <c r="U152" s="221"/>
      <c r="V152" s="221"/>
      <c r="W152" s="221"/>
      <c r="X152" s="221"/>
    </row>
    <row r="153" spans="12:24" ht="18">
      <c r="L153" s="190">
        <v>150</v>
      </c>
      <c r="M153" s="311" t="str">
        <f>IF(T153="","",VLOOKUP(T153,$A$3:$B$15,2,FALSE))</f>
        <v/>
      </c>
      <c r="N153" s="311" t="str">
        <f>IF(U153="","",VLOOKUP(U153,$A$3:$B$15,2,FALSE))</f>
        <v/>
      </c>
      <c r="O153" s="311" t="str">
        <f>IF(V153="","",VLOOKUP(V153,$A$3:$B$15,2,FALSE))</f>
        <v/>
      </c>
      <c r="P153" s="311" t="str">
        <f>IF(W153="","",VLOOKUP(W153,$A$3:$B$15,2,FALSE))</f>
        <v/>
      </c>
      <c r="Q153" s="311" t="str">
        <f>IF(X153="","",VLOOKUP(X153,$A$3:$B$15,2,FALSE))</f>
        <v/>
      </c>
      <c r="T153" s="221"/>
      <c r="U153" s="221"/>
      <c r="V153" s="221"/>
      <c r="W153" s="221"/>
      <c r="X153" s="221"/>
    </row>
    <row r="154" spans="12:24" ht="18">
      <c r="L154" s="190">
        <v>151</v>
      </c>
      <c r="M154" s="311" t="str">
        <f>IF(T154="","",VLOOKUP(T154,$A$3:$B$15,2,FALSE))</f>
        <v/>
      </c>
      <c r="N154" s="311" t="str">
        <f>IF(U154="","",VLOOKUP(U154,$A$3:$B$15,2,FALSE))</f>
        <v/>
      </c>
      <c r="O154" s="311" t="str">
        <f>IF(V154="","",VLOOKUP(V154,$A$3:$B$15,2,FALSE))</f>
        <v/>
      </c>
      <c r="P154" s="311" t="str">
        <f>IF(W154="","",VLOOKUP(W154,$A$3:$B$15,2,FALSE))</f>
        <v/>
      </c>
      <c r="Q154" s="311" t="str">
        <f>IF(X154="","",VLOOKUP(X154,$A$3:$B$15,2,FALSE))</f>
        <v/>
      </c>
      <c r="T154" s="221"/>
      <c r="U154" s="221"/>
      <c r="V154" s="221"/>
      <c r="W154" s="221"/>
      <c r="X154" s="221"/>
    </row>
    <row r="155" spans="12:24" ht="18">
      <c r="L155" s="190">
        <v>152</v>
      </c>
      <c r="M155" s="311" t="str">
        <f>IF(T155="","",VLOOKUP(T155,$A$3:$B$15,2,FALSE))</f>
        <v/>
      </c>
      <c r="N155" s="311" t="str">
        <f>IF(U155="","",VLOOKUP(U155,$A$3:$B$15,2,FALSE))</f>
        <v/>
      </c>
      <c r="O155" s="311" t="str">
        <f>IF(V155="","",VLOOKUP(V155,$A$3:$B$15,2,FALSE))</f>
        <v/>
      </c>
      <c r="P155" s="311" t="str">
        <f>IF(W155="","",VLOOKUP(W155,$A$3:$B$15,2,FALSE))</f>
        <v/>
      </c>
      <c r="Q155" s="311" t="str">
        <f>IF(X155="","",VLOOKUP(X155,$A$3:$B$15,2,FALSE))</f>
        <v/>
      </c>
      <c r="T155" s="221"/>
      <c r="U155" s="221"/>
      <c r="V155" s="221"/>
      <c r="W155" s="221"/>
      <c r="X155" s="221"/>
    </row>
    <row r="156" spans="12:24" ht="18">
      <c r="L156" s="190">
        <v>153</v>
      </c>
      <c r="M156" s="311" t="str">
        <f>IF(T156="","",VLOOKUP(T156,$A$3:$B$15,2,FALSE))</f>
        <v/>
      </c>
      <c r="N156" s="311" t="str">
        <f>IF(U156="","",VLOOKUP(U156,$A$3:$B$15,2,FALSE))</f>
        <v/>
      </c>
      <c r="O156" s="311" t="str">
        <f>IF(V156="","",VLOOKUP(V156,$A$3:$B$15,2,FALSE))</f>
        <v/>
      </c>
      <c r="P156" s="311" t="str">
        <f>IF(W156="","",VLOOKUP(W156,$A$3:$B$15,2,FALSE))</f>
        <v/>
      </c>
      <c r="Q156" s="311" t="str">
        <f>IF(X156="","",VLOOKUP(X156,$A$3:$B$15,2,FALSE))</f>
        <v/>
      </c>
      <c r="T156" s="221"/>
      <c r="U156" s="221"/>
      <c r="V156" s="221"/>
      <c r="W156" s="221"/>
      <c r="X156" s="221"/>
    </row>
    <row r="157" spans="12:24" ht="18">
      <c r="L157" s="190">
        <v>154</v>
      </c>
      <c r="M157" s="311" t="str">
        <f>IF(T157="","",VLOOKUP(T157,$A$3:$B$15,2,FALSE))</f>
        <v/>
      </c>
      <c r="N157" s="311" t="str">
        <f>IF(U157="","",VLOOKUP(U157,$A$3:$B$15,2,FALSE))</f>
        <v/>
      </c>
      <c r="O157" s="311" t="str">
        <f>IF(V157="","",VLOOKUP(V157,$A$3:$B$15,2,FALSE))</f>
        <v/>
      </c>
      <c r="P157" s="311" t="str">
        <f>IF(W157="","",VLOOKUP(W157,$A$3:$B$15,2,FALSE))</f>
        <v/>
      </c>
      <c r="Q157" s="311" t="str">
        <f>IF(X157="","",VLOOKUP(X157,$A$3:$B$15,2,FALSE))</f>
        <v/>
      </c>
      <c r="T157" s="221"/>
      <c r="U157" s="221"/>
      <c r="V157" s="221"/>
      <c r="W157" s="221"/>
      <c r="X157" s="221"/>
    </row>
    <row r="158" spans="12:24" ht="18">
      <c r="L158" s="190">
        <v>155</v>
      </c>
      <c r="M158" s="311" t="str">
        <f>IF(T158="","",VLOOKUP(T158,$A$3:$B$15,2,FALSE))</f>
        <v/>
      </c>
      <c r="N158" s="311" t="str">
        <f>IF(U158="","",VLOOKUP(U158,$A$3:$B$15,2,FALSE))</f>
        <v/>
      </c>
      <c r="O158" s="311" t="str">
        <f>IF(V158="","",VLOOKUP(V158,$A$3:$B$15,2,FALSE))</f>
        <v/>
      </c>
      <c r="P158" s="311" t="str">
        <f>IF(W158="","",VLOOKUP(W158,$A$3:$B$15,2,FALSE))</f>
        <v/>
      </c>
      <c r="Q158" s="311" t="str">
        <f>IF(X158="","",VLOOKUP(X158,$A$3:$B$15,2,FALSE))</f>
        <v/>
      </c>
      <c r="T158" s="221"/>
      <c r="U158" s="221"/>
      <c r="V158" s="221"/>
      <c r="W158" s="221"/>
      <c r="X158" s="221"/>
    </row>
    <row r="159" spans="12:24" ht="18">
      <c r="L159" s="190">
        <v>156</v>
      </c>
      <c r="M159" s="311" t="str">
        <f>IF(T159="","",VLOOKUP(T159,$A$3:$B$15,2,FALSE))</f>
        <v/>
      </c>
      <c r="N159" s="311" t="str">
        <f>IF(U159="","",VLOOKUP(U159,$A$3:$B$15,2,FALSE))</f>
        <v/>
      </c>
      <c r="O159" s="311" t="str">
        <f>IF(V159="","",VLOOKUP(V159,$A$3:$B$15,2,FALSE))</f>
        <v/>
      </c>
      <c r="P159" s="311" t="str">
        <f>IF(W159="","",VLOOKUP(W159,$A$3:$B$15,2,FALSE))</f>
        <v/>
      </c>
      <c r="Q159" s="311" t="str">
        <f>IF(X159="","",VLOOKUP(X159,$A$3:$B$15,2,FALSE))</f>
        <v/>
      </c>
      <c r="T159" s="221"/>
      <c r="U159" s="221"/>
      <c r="V159" s="221"/>
      <c r="W159" s="221"/>
      <c r="X159" s="221"/>
    </row>
    <row r="160" spans="12:24" ht="18">
      <c r="L160" s="190">
        <v>157</v>
      </c>
      <c r="M160" s="311" t="str">
        <f>IF(T160="","",VLOOKUP(T160,$A$3:$B$15,2,FALSE))</f>
        <v/>
      </c>
      <c r="N160" s="311" t="str">
        <f>IF(U160="","",VLOOKUP(U160,$A$3:$B$15,2,FALSE))</f>
        <v/>
      </c>
      <c r="O160" s="311" t="str">
        <f>IF(V160="","",VLOOKUP(V160,$A$3:$B$15,2,FALSE))</f>
        <v/>
      </c>
      <c r="P160" s="311" t="str">
        <f>IF(W160="","",VLOOKUP(W160,$A$3:$B$15,2,FALSE))</f>
        <v/>
      </c>
      <c r="Q160" s="311" t="str">
        <f>IF(X160="","",VLOOKUP(X160,$A$3:$B$15,2,FALSE))</f>
        <v/>
      </c>
      <c r="T160" s="221"/>
      <c r="U160" s="221"/>
      <c r="V160" s="221"/>
      <c r="W160" s="221"/>
      <c r="X160" s="221"/>
    </row>
    <row r="161" spans="12:24" ht="18">
      <c r="L161" s="190">
        <v>158</v>
      </c>
      <c r="M161" s="311" t="str">
        <f>IF(T161="","",VLOOKUP(T161,$A$3:$B$15,2,FALSE))</f>
        <v/>
      </c>
      <c r="N161" s="311" t="str">
        <f>IF(U161="","",VLOOKUP(U161,$A$3:$B$15,2,FALSE))</f>
        <v/>
      </c>
      <c r="O161" s="311" t="str">
        <f>IF(V161="","",VLOOKUP(V161,$A$3:$B$15,2,FALSE))</f>
        <v/>
      </c>
      <c r="P161" s="311" t="str">
        <f>IF(W161="","",VLOOKUP(W161,$A$3:$B$15,2,FALSE))</f>
        <v/>
      </c>
      <c r="Q161" s="311" t="str">
        <f>IF(X161="","",VLOOKUP(X161,$A$3:$B$15,2,FALSE))</f>
        <v/>
      </c>
      <c r="T161" s="221"/>
      <c r="U161" s="221"/>
      <c r="V161" s="221"/>
      <c r="W161" s="221"/>
      <c r="X161" s="221"/>
    </row>
    <row r="162" spans="12:24" ht="18">
      <c r="L162" s="190">
        <v>159</v>
      </c>
      <c r="M162" s="311" t="str">
        <f>IF(T162="","",VLOOKUP(T162,$A$3:$B$15,2,FALSE))</f>
        <v/>
      </c>
      <c r="N162" s="311" t="str">
        <f>IF(U162="","",VLOOKUP(U162,$A$3:$B$15,2,FALSE))</f>
        <v/>
      </c>
      <c r="O162" s="311" t="str">
        <f>IF(V162="","",VLOOKUP(V162,$A$3:$B$15,2,FALSE))</f>
        <v/>
      </c>
      <c r="P162" s="311" t="str">
        <f>IF(W162="","",VLOOKUP(W162,$A$3:$B$15,2,FALSE))</f>
        <v/>
      </c>
      <c r="Q162" s="311" t="str">
        <f>IF(X162="","",VLOOKUP(X162,$A$3:$B$15,2,FALSE))</f>
        <v/>
      </c>
      <c r="T162" s="221"/>
      <c r="U162" s="221"/>
      <c r="V162" s="221"/>
      <c r="W162" s="221"/>
      <c r="X162" s="221"/>
    </row>
    <row r="163" spans="12:24" ht="18">
      <c r="L163" s="190">
        <v>160</v>
      </c>
      <c r="M163" s="311" t="str">
        <f>IF(T163="","",VLOOKUP(T163,$A$3:$B$15,2,FALSE))</f>
        <v/>
      </c>
      <c r="N163" s="311" t="str">
        <f>IF(U163="","",VLOOKUP(U163,$A$3:$B$15,2,FALSE))</f>
        <v/>
      </c>
      <c r="O163" s="311" t="str">
        <f>IF(V163="","",VLOOKUP(V163,$A$3:$B$15,2,FALSE))</f>
        <v/>
      </c>
      <c r="P163" s="311" t="str">
        <f>IF(W163="","",VLOOKUP(W163,$A$3:$B$15,2,FALSE))</f>
        <v/>
      </c>
      <c r="Q163" s="311" t="str">
        <f>IF(X163="","",VLOOKUP(X163,$A$3:$B$15,2,FALSE))</f>
        <v/>
      </c>
      <c r="T163" s="221"/>
      <c r="U163" s="221"/>
      <c r="V163" s="221"/>
      <c r="W163" s="221"/>
      <c r="X163" s="221"/>
    </row>
    <row r="164" spans="12:24" ht="18">
      <c r="L164" s="190">
        <v>161</v>
      </c>
      <c r="M164" s="311" t="str">
        <f>IF(T164="","",VLOOKUP(T164,$A$3:$B$15,2,FALSE))</f>
        <v/>
      </c>
      <c r="N164" s="311" t="str">
        <f>IF(U164="","",VLOOKUP(U164,$A$3:$B$15,2,FALSE))</f>
        <v/>
      </c>
      <c r="O164" s="311" t="str">
        <f>IF(V164="","",VLOOKUP(V164,$A$3:$B$15,2,FALSE))</f>
        <v/>
      </c>
      <c r="P164" s="311" t="str">
        <f>IF(W164="","",VLOOKUP(W164,$A$3:$B$15,2,FALSE))</f>
        <v/>
      </c>
      <c r="Q164" s="311" t="str">
        <f>IF(X164="","",VLOOKUP(X164,$A$3:$B$15,2,FALSE))</f>
        <v/>
      </c>
      <c r="T164" s="221"/>
      <c r="U164" s="221"/>
      <c r="V164" s="221"/>
      <c r="W164" s="221"/>
      <c r="X164" s="221"/>
    </row>
    <row r="165" spans="12:24" ht="18">
      <c r="L165" s="190">
        <v>162</v>
      </c>
      <c r="M165" s="311" t="str">
        <f>IF(T165="","",VLOOKUP(T165,$A$3:$B$15,2,FALSE))</f>
        <v/>
      </c>
      <c r="N165" s="311" t="str">
        <f>IF(U165="","",VLOOKUP(U165,$A$3:$B$15,2,FALSE))</f>
        <v/>
      </c>
      <c r="O165" s="311" t="str">
        <f>IF(V165="","",VLOOKUP(V165,$A$3:$B$15,2,FALSE))</f>
        <v/>
      </c>
      <c r="P165" s="311" t="str">
        <f>IF(W165="","",VLOOKUP(W165,$A$3:$B$15,2,FALSE))</f>
        <v/>
      </c>
      <c r="Q165" s="311" t="str">
        <f>IF(X165="","",VLOOKUP(X165,$A$3:$B$15,2,FALSE))</f>
        <v/>
      </c>
      <c r="T165" s="221"/>
      <c r="U165" s="221"/>
      <c r="V165" s="221"/>
      <c r="W165" s="221"/>
      <c r="X165" s="221"/>
    </row>
    <row r="166" spans="12:24" ht="18">
      <c r="L166" s="190">
        <v>163</v>
      </c>
      <c r="M166" s="311" t="str">
        <f>IF(T166="","",VLOOKUP(T166,$A$3:$B$15,2,FALSE))</f>
        <v/>
      </c>
      <c r="N166" s="311" t="str">
        <f>IF(U166="","",VLOOKUP(U166,$A$3:$B$15,2,FALSE))</f>
        <v/>
      </c>
      <c r="O166" s="311" t="str">
        <f>IF(V166="","",VLOOKUP(V166,$A$3:$B$15,2,FALSE))</f>
        <v/>
      </c>
      <c r="P166" s="311" t="str">
        <f>IF(W166="","",VLOOKUP(W166,$A$3:$B$15,2,FALSE))</f>
        <v/>
      </c>
      <c r="Q166" s="311" t="str">
        <f>IF(X166="","",VLOOKUP(X166,$A$3:$B$15,2,FALSE))</f>
        <v/>
      </c>
      <c r="T166" s="221"/>
      <c r="U166" s="221"/>
      <c r="V166" s="221"/>
      <c r="W166" s="221"/>
      <c r="X166" s="221"/>
    </row>
    <row r="167" spans="12:24" ht="18">
      <c r="L167" s="190">
        <v>164</v>
      </c>
      <c r="M167" s="311" t="str">
        <f>IF(T167="","",VLOOKUP(T167,$A$3:$B$15,2,FALSE))</f>
        <v/>
      </c>
      <c r="N167" s="311" t="str">
        <f>IF(U167="","",VLOOKUP(U167,$A$3:$B$15,2,FALSE))</f>
        <v/>
      </c>
      <c r="O167" s="311" t="str">
        <f>IF(V167="","",VLOOKUP(V167,$A$3:$B$15,2,FALSE))</f>
        <v/>
      </c>
      <c r="P167" s="311" t="str">
        <f>IF(W167="","",VLOOKUP(W167,$A$3:$B$15,2,FALSE))</f>
        <v/>
      </c>
      <c r="Q167" s="311" t="str">
        <f>IF(X167="","",VLOOKUP(X167,$A$3:$B$15,2,FALSE))</f>
        <v/>
      </c>
      <c r="T167" s="221"/>
      <c r="U167" s="221"/>
      <c r="V167" s="221"/>
      <c r="W167" s="221"/>
      <c r="X167" s="221"/>
    </row>
    <row r="168" spans="12:24" ht="18">
      <c r="L168" s="190">
        <v>165</v>
      </c>
      <c r="M168" s="311" t="str">
        <f>IF(T168="","",VLOOKUP(T168,$A$3:$B$15,2,FALSE))</f>
        <v/>
      </c>
      <c r="N168" s="311" t="str">
        <f>IF(U168="","",VLOOKUP(U168,$A$3:$B$15,2,FALSE))</f>
        <v/>
      </c>
      <c r="O168" s="311" t="str">
        <f>IF(V168="","",VLOOKUP(V168,$A$3:$B$15,2,FALSE))</f>
        <v/>
      </c>
      <c r="P168" s="311" t="str">
        <f>IF(W168="","",VLOOKUP(W168,$A$3:$B$15,2,FALSE))</f>
        <v/>
      </c>
      <c r="Q168" s="311" t="str">
        <f>IF(X168="","",VLOOKUP(X168,$A$3:$B$15,2,FALSE))</f>
        <v/>
      </c>
      <c r="T168" s="221"/>
      <c r="U168" s="221"/>
      <c r="V168" s="221"/>
      <c r="W168" s="221"/>
      <c r="X168" s="221"/>
    </row>
    <row r="169" spans="12:24" ht="18">
      <c r="L169" s="190">
        <v>166</v>
      </c>
      <c r="M169" s="311" t="str">
        <f>IF(T169="","",VLOOKUP(T169,$A$3:$B$15,2,FALSE))</f>
        <v/>
      </c>
      <c r="N169" s="311" t="str">
        <f>IF(U169="","",VLOOKUP(U169,$A$3:$B$15,2,FALSE))</f>
        <v/>
      </c>
      <c r="O169" s="311" t="str">
        <f>IF(V169="","",VLOOKUP(V169,$A$3:$B$15,2,FALSE))</f>
        <v/>
      </c>
      <c r="P169" s="311" t="str">
        <f>IF(W169="","",VLOOKUP(W169,$A$3:$B$15,2,FALSE))</f>
        <v/>
      </c>
      <c r="Q169" s="311" t="str">
        <f>IF(X169="","",VLOOKUP(X169,$A$3:$B$15,2,FALSE))</f>
        <v/>
      </c>
      <c r="T169" s="221"/>
      <c r="U169" s="221"/>
      <c r="V169" s="221"/>
      <c r="W169" s="221"/>
      <c r="X169" s="221"/>
    </row>
    <row r="170" spans="12:24" ht="18">
      <c r="L170" s="190">
        <v>167</v>
      </c>
      <c r="M170" s="311" t="str">
        <f>IF(T170="","",VLOOKUP(T170,$A$3:$B$15,2,FALSE))</f>
        <v/>
      </c>
      <c r="N170" s="311" t="str">
        <f>IF(U170="","",VLOOKUP(U170,$A$3:$B$15,2,FALSE))</f>
        <v/>
      </c>
      <c r="O170" s="311" t="str">
        <f>IF(V170="","",VLOOKUP(V170,$A$3:$B$15,2,FALSE))</f>
        <v/>
      </c>
      <c r="P170" s="311" t="str">
        <f>IF(W170="","",VLOOKUP(W170,$A$3:$B$15,2,FALSE))</f>
        <v/>
      </c>
      <c r="Q170" s="311" t="str">
        <f>IF(X170="","",VLOOKUP(X170,$A$3:$B$15,2,FALSE))</f>
        <v/>
      </c>
      <c r="T170" s="221"/>
      <c r="U170" s="221"/>
      <c r="V170" s="221"/>
      <c r="W170" s="221"/>
      <c r="X170" s="221"/>
    </row>
    <row r="171" spans="12:24" ht="18">
      <c r="L171" s="190">
        <v>168</v>
      </c>
      <c r="M171" s="311" t="str">
        <f>IF(T171="","",VLOOKUP(T171,$A$3:$B$15,2,FALSE))</f>
        <v/>
      </c>
      <c r="N171" s="311" t="str">
        <f>IF(U171="","",VLOOKUP(U171,$A$3:$B$15,2,FALSE))</f>
        <v/>
      </c>
      <c r="O171" s="311" t="str">
        <f>IF(V171="","",VLOOKUP(V171,$A$3:$B$15,2,FALSE))</f>
        <v/>
      </c>
      <c r="P171" s="311" t="str">
        <f>IF(W171="","",VLOOKUP(W171,$A$3:$B$15,2,FALSE))</f>
        <v/>
      </c>
      <c r="Q171" s="311" t="str">
        <f>IF(X171="","",VLOOKUP(X171,$A$3:$B$15,2,FALSE))</f>
        <v/>
      </c>
      <c r="T171" s="221"/>
      <c r="U171" s="221"/>
      <c r="V171" s="221"/>
      <c r="W171" s="221"/>
      <c r="X171" s="221"/>
    </row>
    <row r="172" spans="12:24" ht="18">
      <c r="L172" s="190">
        <v>169</v>
      </c>
      <c r="M172" s="311" t="str">
        <f>IF(T172="","",VLOOKUP(T172,$A$3:$B$15,2,FALSE))</f>
        <v/>
      </c>
      <c r="N172" s="311" t="str">
        <f>IF(U172="","",VLOOKUP(U172,$A$3:$B$15,2,FALSE))</f>
        <v/>
      </c>
      <c r="O172" s="311" t="str">
        <f>IF(V172="","",VLOOKUP(V172,$A$3:$B$15,2,FALSE))</f>
        <v/>
      </c>
      <c r="P172" s="311" t="str">
        <f>IF(W172="","",VLOOKUP(W172,$A$3:$B$15,2,FALSE))</f>
        <v/>
      </c>
      <c r="Q172" s="311" t="str">
        <f>IF(X172="","",VLOOKUP(X172,$A$3:$B$15,2,FALSE))</f>
        <v/>
      </c>
      <c r="T172" s="221"/>
      <c r="U172" s="221"/>
      <c r="V172" s="221"/>
      <c r="W172" s="221"/>
      <c r="X172" s="221"/>
    </row>
    <row r="173" spans="12:24" ht="18">
      <c r="L173" s="190">
        <v>170</v>
      </c>
      <c r="M173" s="311" t="str">
        <f>IF(T173="","",VLOOKUP(T173,$A$3:$B$15,2,FALSE))</f>
        <v/>
      </c>
      <c r="N173" s="311" t="str">
        <f>IF(U173="","",VLOOKUP(U173,$A$3:$B$15,2,FALSE))</f>
        <v/>
      </c>
      <c r="O173" s="311" t="str">
        <f>IF(V173="","",VLOOKUP(V173,$A$3:$B$15,2,FALSE))</f>
        <v/>
      </c>
      <c r="P173" s="311" t="str">
        <f>IF(W173="","",VLOOKUP(W173,$A$3:$B$15,2,FALSE))</f>
        <v/>
      </c>
      <c r="Q173" s="311" t="str">
        <f>IF(X173="","",VLOOKUP(X173,$A$3:$B$15,2,FALSE))</f>
        <v/>
      </c>
      <c r="T173" s="221"/>
      <c r="U173" s="221"/>
      <c r="V173" s="221"/>
      <c r="W173" s="221"/>
      <c r="X173" s="221"/>
    </row>
    <row r="174" spans="12:24" ht="18">
      <c r="L174" s="190">
        <v>171</v>
      </c>
      <c r="M174" s="311" t="str">
        <f>IF(T174="","",VLOOKUP(T174,$A$3:$B$15,2,FALSE))</f>
        <v/>
      </c>
      <c r="N174" s="311" t="str">
        <f>IF(U174="","",VLOOKUP(U174,$A$3:$B$15,2,FALSE))</f>
        <v/>
      </c>
      <c r="O174" s="311" t="str">
        <f>IF(V174="","",VLOOKUP(V174,$A$3:$B$15,2,FALSE))</f>
        <v/>
      </c>
      <c r="P174" s="311" t="str">
        <f>IF(W174="","",VLOOKUP(W174,$A$3:$B$15,2,FALSE))</f>
        <v/>
      </c>
      <c r="Q174" s="311" t="str">
        <f>IF(X174="","",VLOOKUP(X174,$A$3:$B$15,2,FALSE))</f>
        <v/>
      </c>
      <c r="T174" s="221"/>
      <c r="U174" s="221"/>
      <c r="V174" s="221"/>
      <c r="W174" s="221"/>
      <c r="X174" s="221"/>
    </row>
    <row r="175" spans="12:24" ht="18">
      <c r="L175" s="190">
        <v>172</v>
      </c>
      <c r="M175" s="311" t="str">
        <f>IF(T175="","",VLOOKUP(T175,$A$3:$B$15,2,FALSE))</f>
        <v/>
      </c>
      <c r="N175" s="311" t="str">
        <f>IF(U175="","",VLOOKUP(U175,$A$3:$B$15,2,FALSE))</f>
        <v/>
      </c>
      <c r="O175" s="311" t="str">
        <f>IF(V175="","",VLOOKUP(V175,$A$3:$B$15,2,FALSE))</f>
        <v/>
      </c>
      <c r="P175" s="311" t="str">
        <f>IF(W175="","",VLOOKUP(W175,$A$3:$B$15,2,FALSE))</f>
        <v/>
      </c>
      <c r="Q175" s="311" t="str">
        <f>IF(X175="","",VLOOKUP(X175,$A$3:$B$15,2,FALSE))</f>
        <v/>
      </c>
      <c r="T175" s="221"/>
      <c r="U175" s="221"/>
      <c r="V175" s="221"/>
      <c r="W175" s="221"/>
      <c r="X175" s="221"/>
    </row>
    <row r="176" spans="12:24" ht="18">
      <c r="L176" s="190">
        <v>173</v>
      </c>
      <c r="M176" s="311" t="str">
        <f>IF(T176="","",VLOOKUP(T176,$A$3:$B$15,2,FALSE))</f>
        <v/>
      </c>
      <c r="N176" s="311" t="str">
        <f>IF(U176="","",VLOOKUP(U176,$A$3:$B$15,2,FALSE))</f>
        <v/>
      </c>
      <c r="O176" s="311" t="str">
        <f>IF(V176="","",VLOOKUP(V176,$A$3:$B$15,2,FALSE))</f>
        <v/>
      </c>
      <c r="P176" s="311" t="str">
        <f>IF(W176="","",VLOOKUP(W176,$A$3:$B$15,2,FALSE))</f>
        <v/>
      </c>
      <c r="Q176" s="311" t="str">
        <f>IF(X176="","",VLOOKUP(X176,$A$3:$B$15,2,FALSE))</f>
        <v/>
      </c>
      <c r="T176" s="221"/>
      <c r="U176" s="221"/>
      <c r="V176" s="221"/>
      <c r="W176" s="221"/>
      <c r="X176" s="221"/>
    </row>
    <row r="177" spans="12:24" ht="18">
      <c r="L177" s="190">
        <v>174</v>
      </c>
      <c r="M177" s="311" t="str">
        <f>IF(T177="","",VLOOKUP(T177,$A$3:$B$15,2,FALSE))</f>
        <v/>
      </c>
      <c r="N177" s="311" t="str">
        <f>IF(U177="","",VLOOKUP(U177,$A$3:$B$15,2,FALSE))</f>
        <v/>
      </c>
      <c r="O177" s="311" t="str">
        <f>IF(V177="","",VLOOKUP(V177,$A$3:$B$15,2,FALSE))</f>
        <v/>
      </c>
      <c r="P177" s="311" t="str">
        <f>IF(W177="","",VLOOKUP(W177,$A$3:$B$15,2,FALSE))</f>
        <v/>
      </c>
      <c r="Q177" s="311" t="str">
        <f>IF(X177="","",VLOOKUP(X177,$A$3:$B$15,2,FALSE))</f>
        <v/>
      </c>
      <c r="T177" s="221"/>
      <c r="U177" s="221"/>
      <c r="V177" s="221"/>
      <c r="W177" s="221"/>
      <c r="X177" s="221"/>
    </row>
    <row r="178" spans="12:24" ht="18">
      <c r="L178" s="190">
        <v>175</v>
      </c>
      <c r="M178" s="311" t="str">
        <f>IF(T178="","",VLOOKUP(T178,$A$3:$B$15,2,FALSE))</f>
        <v/>
      </c>
      <c r="N178" s="311" t="str">
        <f>IF(U178="","",VLOOKUP(U178,$A$3:$B$15,2,FALSE))</f>
        <v/>
      </c>
      <c r="O178" s="311" t="str">
        <f>IF(V178="","",VLOOKUP(V178,$A$3:$B$15,2,FALSE))</f>
        <v/>
      </c>
      <c r="P178" s="311" t="str">
        <f>IF(W178="","",VLOOKUP(W178,$A$3:$B$15,2,FALSE))</f>
        <v/>
      </c>
      <c r="Q178" s="311" t="str">
        <f>IF(X178="","",VLOOKUP(X178,$A$3:$B$15,2,FALSE))</f>
        <v/>
      </c>
      <c r="T178" s="221"/>
      <c r="U178" s="221"/>
      <c r="V178" s="221"/>
      <c r="W178" s="221"/>
      <c r="X178" s="221"/>
    </row>
    <row r="179" spans="12:24" ht="18">
      <c r="L179" s="190">
        <v>176</v>
      </c>
      <c r="M179" s="311" t="str">
        <f>IF(T179="","",VLOOKUP(T179,$A$3:$B$15,2,FALSE))</f>
        <v/>
      </c>
      <c r="N179" s="311" t="str">
        <f>IF(U179="","",VLOOKUP(U179,$A$3:$B$15,2,FALSE))</f>
        <v/>
      </c>
      <c r="O179" s="311" t="str">
        <f>IF(V179="","",VLOOKUP(V179,$A$3:$B$15,2,FALSE))</f>
        <v/>
      </c>
      <c r="P179" s="311" t="str">
        <f>IF(W179="","",VLOOKUP(W179,$A$3:$B$15,2,FALSE))</f>
        <v/>
      </c>
      <c r="Q179" s="311" t="str">
        <f>IF(X179="","",VLOOKUP(X179,$A$3:$B$15,2,FALSE))</f>
        <v/>
      </c>
      <c r="T179" s="221"/>
      <c r="U179" s="221"/>
      <c r="V179" s="221"/>
      <c r="W179" s="221"/>
      <c r="X179" s="221"/>
    </row>
    <row r="180" spans="12:24" ht="18">
      <c r="L180" s="190">
        <v>177</v>
      </c>
      <c r="M180" s="311" t="str">
        <f>IF(T180="","",VLOOKUP(T180,$A$3:$B$15,2,FALSE))</f>
        <v/>
      </c>
      <c r="N180" s="311" t="str">
        <f>IF(U180="","",VLOOKUP(U180,$A$3:$B$15,2,FALSE))</f>
        <v/>
      </c>
      <c r="O180" s="311" t="str">
        <f>IF(V180="","",VLOOKUP(V180,$A$3:$B$15,2,FALSE))</f>
        <v/>
      </c>
      <c r="P180" s="311" t="str">
        <f>IF(W180="","",VLOOKUP(W180,$A$3:$B$15,2,FALSE))</f>
        <v/>
      </c>
      <c r="Q180" s="311" t="str">
        <f>IF(X180="","",VLOOKUP(X180,$A$3:$B$15,2,FALSE))</f>
        <v/>
      </c>
      <c r="T180" s="221"/>
      <c r="U180" s="221"/>
      <c r="V180" s="221"/>
      <c r="W180" s="221"/>
      <c r="X180" s="221"/>
    </row>
    <row r="181" spans="12:24" ht="18">
      <c r="L181" s="190">
        <v>178</v>
      </c>
      <c r="M181" s="311" t="str">
        <f>IF(T181="","",VLOOKUP(T181,$A$3:$B$15,2,FALSE))</f>
        <v/>
      </c>
      <c r="N181" s="311" t="str">
        <f>IF(U181="","",VLOOKUP(U181,$A$3:$B$15,2,FALSE))</f>
        <v/>
      </c>
      <c r="O181" s="311" t="str">
        <f>IF(V181="","",VLOOKUP(V181,$A$3:$B$15,2,FALSE))</f>
        <v/>
      </c>
      <c r="P181" s="311" t="str">
        <f>IF(W181="","",VLOOKUP(W181,$A$3:$B$15,2,FALSE))</f>
        <v/>
      </c>
      <c r="Q181" s="311" t="str">
        <f>IF(X181="","",VLOOKUP(X181,$A$3:$B$15,2,FALSE))</f>
        <v/>
      </c>
      <c r="T181" s="221"/>
      <c r="U181" s="221"/>
      <c r="V181" s="221"/>
      <c r="W181" s="221"/>
      <c r="X181" s="221"/>
    </row>
    <row r="182" spans="12:24" ht="18">
      <c r="L182" s="190">
        <v>179</v>
      </c>
      <c r="M182" s="311" t="str">
        <f>IF(T182="","",VLOOKUP(T182,$A$3:$B$15,2,FALSE))</f>
        <v/>
      </c>
      <c r="N182" s="311" t="str">
        <f>IF(U182="","",VLOOKUP(U182,$A$3:$B$15,2,FALSE))</f>
        <v/>
      </c>
      <c r="O182" s="311" t="str">
        <f>IF(V182="","",VLOOKUP(V182,$A$3:$B$15,2,FALSE))</f>
        <v/>
      </c>
      <c r="P182" s="311" t="str">
        <f>IF(W182="","",VLOOKUP(W182,$A$3:$B$15,2,FALSE))</f>
        <v/>
      </c>
      <c r="Q182" s="311" t="str">
        <f>IF(X182="","",VLOOKUP(X182,$A$3:$B$15,2,FALSE))</f>
        <v/>
      </c>
      <c r="T182" s="221"/>
      <c r="U182" s="221"/>
      <c r="V182" s="221"/>
      <c r="W182" s="221"/>
      <c r="X182" s="221"/>
    </row>
    <row r="183" spans="12:24" ht="18">
      <c r="L183" s="190">
        <v>180</v>
      </c>
      <c r="M183" s="311" t="str">
        <f>IF(T183="","",VLOOKUP(T183,$A$3:$B$15,2,FALSE))</f>
        <v/>
      </c>
      <c r="N183" s="311" t="str">
        <f>IF(U183="","",VLOOKUP(U183,$A$3:$B$15,2,FALSE))</f>
        <v/>
      </c>
      <c r="O183" s="311" t="str">
        <f>IF(V183="","",VLOOKUP(V183,$A$3:$B$15,2,FALSE))</f>
        <v/>
      </c>
      <c r="P183" s="311" t="str">
        <f>IF(W183="","",VLOOKUP(W183,$A$3:$B$15,2,FALSE))</f>
        <v/>
      </c>
      <c r="Q183" s="311" t="str">
        <f>IF(X183="","",VLOOKUP(X183,$A$3:$B$15,2,FALSE))</f>
        <v/>
      </c>
      <c r="T183" s="221"/>
      <c r="U183" s="221"/>
      <c r="V183" s="221"/>
      <c r="W183" s="221"/>
      <c r="X183" s="221"/>
    </row>
    <row r="184" spans="12:24" ht="18">
      <c r="L184" s="190">
        <v>181</v>
      </c>
      <c r="M184" s="311" t="str">
        <f>IF(T184="","",VLOOKUP(T184,$A$3:$B$15,2,FALSE))</f>
        <v/>
      </c>
      <c r="N184" s="311" t="str">
        <f>IF(U184="","",VLOOKUP(U184,$A$3:$B$15,2,FALSE))</f>
        <v/>
      </c>
      <c r="O184" s="311" t="str">
        <f>IF(V184="","",VLOOKUP(V184,$A$3:$B$15,2,FALSE))</f>
        <v/>
      </c>
      <c r="P184" s="311" t="str">
        <f>IF(W184="","",VLOOKUP(W184,$A$3:$B$15,2,FALSE))</f>
        <v/>
      </c>
      <c r="Q184" s="311" t="str">
        <f>IF(X184="","",VLOOKUP(X184,$A$3:$B$15,2,FALSE))</f>
        <v/>
      </c>
      <c r="T184" s="221"/>
      <c r="U184" s="221"/>
      <c r="V184" s="221"/>
      <c r="W184" s="221"/>
      <c r="X184" s="221"/>
    </row>
    <row r="185" spans="12:24" ht="18">
      <c r="L185" s="190">
        <v>182</v>
      </c>
      <c r="M185" s="311" t="str">
        <f>IF(T185="","",VLOOKUP(T185,$A$3:$B$15,2,FALSE))</f>
        <v/>
      </c>
      <c r="N185" s="311" t="str">
        <f>IF(U185="","",VLOOKUP(U185,$A$3:$B$15,2,FALSE))</f>
        <v/>
      </c>
      <c r="O185" s="311" t="str">
        <f>IF(V185="","",VLOOKUP(V185,$A$3:$B$15,2,FALSE))</f>
        <v/>
      </c>
      <c r="P185" s="311" t="str">
        <f>IF(W185="","",VLOOKUP(W185,$A$3:$B$15,2,FALSE))</f>
        <v/>
      </c>
      <c r="Q185" s="311" t="str">
        <f>IF(X185="","",VLOOKUP(X185,$A$3:$B$15,2,FALSE))</f>
        <v/>
      </c>
      <c r="T185" s="221"/>
      <c r="U185" s="221"/>
      <c r="V185" s="221"/>
      <c r="W185" s="221"/>
      <c r="X185" s="221"/>
    </row>
    <row r="186" spans="12:24" ht="18">
      <c r="L186" s="190">
        <v>183</v>
      </c>
      <c r="M186" s="311" t="str">
        <f>IF(T186="","",VLOOKUP(T186,$A$3:$B$15,2,FALSE))</f>
        <v/>
      </c>
      <c r="N186" s="311" t="str">
        <f>IF(U186="","",VLOOKUP(U186,$A$3:$B$15,2,FALSE))</f>
        <v/>
      </c>
      <c r="O186" s="311" t="str">
        <f>IF(V186="","",VLOOKUP(V186,$A$3:$B$15,2,FALSE))</f>
        <v/>
      </c>
      <c r="P186" s="311" t="str">
        <f>IF(W186="","",VLOOKUP(W186,$A$3:$B$15,2,FALSE))</f>
        <v/>
      </c>
      <c r="Q186" s="311" t="str">
        <f>IF(X186="","",VLOOKUP(X186,$A$3:$B$15,2,FALSE))</f>
        <v/>
      </c>
      <c r="T186" s="221"/>
      <c r="U186" s="221"/>
      <c r="V186" s="221"/>
      <c r="W186" s="221"/>
      <c r="X186" s="221"/>
    </row>
    <row r="187" spans="12:24" ht="18">
      <c r="L187" s="190">
        <v>184</v>
      </c>
      <c r="M187" s="311" t="str">
        <f>IF(T187="","",VLOOKUP(T187,$A$3:$B$15,2,FALSE))</f>
        <v/>
      </c>
      <c r="N187" s="311" t="str">
        <f>IF(U187="","",VLOOKUP(U187,$A$3:$B$15,2,FALSE))</f>
        <v/>
      </c>
      <c r="O187" s="311" t="str">
        <f>IF(V187="","",VLOOKUP(V187,$A$3:$B$15,2,FALSE))</f>
        <v/>
      </c>
      <c r="P187" s="311" t="str">
        <f>IF(W187="","",VLOOKUP(W187,$A$3:$B$15,2,FALSE))</f>
        <v/>
      </c>
      <c r="Q187" s="311" t="str">
        <f>IF(X187="","",VLOOKUP(X187,$A$3:$B$15,2,FALSE))</f>
        <v/>
      </c>
      <c r="T187" s="221"/>
      <c r="U187" s="221"/>
      <c r="V187" s="221"/>
      <c r="W187" s="221"/>
      <c r="X187" s="221"/>
    </row>
    <row r="188" spans="12:24" ht="18">
      <c r="L188" s="190">
        <v>185</v>
      </c>
      <c r="M188" s="311" t="str">
        <f>IF(T188="","",VLOOKUP(T188,$A$3:$B$15,2,FALSE))</f>
        <v/>
      </c>
      <c r="N188" s="311" t="str">
        <f>IF(U188="","",VLOOKUP(U188,$A$3:$B$15,2,FALSE))</f>
        <v/>
      </c>
      <c r="O188" s="311" t="str">
        <f>IF(V188="","",VLOOKUP(V188,$A$3:$B$15,2,FALSE))</f>
        <v/>
      </c>
      <c r="P188" s="311" t="str">
        <f>IF(W188="","",VLOOKUP(W188,$A$3:$B$15,2,FALSE))</f>
        <v/>
      </c>
      <c r="Q188" s="311" t="str">
        <f>IF(X188="","",VLOOKUP(X188,$A$3:$B$15,2,FALSE))</f>
        <v/>
      </c>
      <c r="T188" s="221"/>
      <c r="U188" s="221"/>
      <c r="V188" s="221"/>
      <c r="W188" s="221"/>
      <c r="X188" s="221"/>
    </row>
    <row r="189" spans="12:24" ht="18">
      <c r="L189" s="190">
        <v>186</v>
      </c>
      <c r="M189" s="311" t="str">
        <f>IF(T189="","",VLOOKUP(T189,$A$3:$B$15,2,FALSE))</f>
        <v/>
      </c>
      <c r="N189" s="311" t="str">
        <f>IF(U189="","",VLOOKUP(U189,$A$3:$B$15,2,FALSE))</f>
        <v/>
      </c>
      <c r="O189" s="311" t="str">
        <f>IF(V189="","",VLOOKUP(V189,$A$3:$B$15,2,FALSE))</f>
        <v/>
      </c>
      <c r="P189" s="311" t="str">
        <f>IF(W189="","",VLOOKUP(W189,$A$3:$B$15,2,FALSE))</f>
        <v/>
      </c>
      <c r="Q189" s="311" t="str">
        <f>IF(X189="","",VLOOKUP(X189,$A$3:$B$15,2,FALSE))</f>
        <v/>
      </c>
      <c r="T189" s="221"/>
      <c r="U189" s="221"/>
      <c r="V189" s="221"/>
      <c r="W189" s="221"/>
      <c r="X189" s="221"/>
    </row>
    <row r="190" spans="12:24" ht="18">
      <c r="L190" s="190">
        <v>187</v>
      </c>
      <c r="M190" s="311" t="str">
        <f>IF(T190="","",VLOOKUP(T190,$A$3:$B$15,2,FALSE))</f>
        <v/>
      </c>
      <c r="N190" s="311" t="str">
        <f>IF(U190="","",VLOOKUP(U190,$A$3:$B$15,2,FALSE))</f>
        <v/>
      </c>
      <c r="O190" s="311" t="str">
        <f>IF(V190="","",VLOOKUP(V190,$A$3:$B$15,2,FALSE))</f>
        <v/>
      </c>
      <c r="P190" s="311" t="str">
        <f>IF(W190="","",VLOOKUP(W190,$A$3:$B$15,2,FALSE))</f>
        <v/>
      </c>
      <c r="Q190" s="311" t="str">
        <f>IF(X190="","",VLOOKUP(X190,$A$3:$B$15,2,FALSE))</f>
        <v/>
      </c>
      <c r="T190" s="221"/>
      <c r="U190" s="221"/>
      <c r="V190" s="221"/>
      <c r="W190" s="221"/>
      <c r="X190" s="221"/>
    </row>
    <row r="191" spans="12:24" ht="18">
      <c r="L191" s="190">
        <v>188</v>
      </c>
      <c r="M191" s="311" t="str">
        <f>IF(T191="","",VLOOKUP(T191,$A$3:$B$15,2,FALSE))</f>
        <v/>
      </c>
      <c r="N191" s="311" t="str">
        <f>IF(U191="","",VLOOKUP(U191,$A$3:$B$15,2,FALSE))</f>
        <v/>
      </c>
      <c r="O191" s="311" t="str">
        <f>IF(V191="","",VLOOKUP(V191,$A$3:$B$15,2,FALSE))</f>
        <v/>
      </c>
      <c r="P191" s="311" t="str">
        <f>IF(W191="","",VLOOKUP(W191,$A$3:$B$15,2,FALSE))</f>
        <v/>
      </c>
      <c r="Q191" s="311" t="str">
        <f>IF(X191="","",VLOOKUP(X191,$A$3:$B$15,2,FALSE))</f>
        <v/>
      </c>
      <c r="T191" s="221"/>
      <c r="U191" s="221"/>
      <c r="V191" s="221"/>
      <c r="W191" s="221"/>
      <c r="X191" s="221"/>
    </row>
    <row r="192" spans="12:24" ht="18">
      <c r="L192" s="190">
        <v>189</v>
      </c>
      <c r="M192" s="311" t="str">
        <f>IF(T192="","",VLOOKUP(T192,$A$3:$B$15,2,FALSE))</f>
        <v/>
      </c>
      <c r="N192" s="311" t="str">
        <f>IF(U192="","",VLOOKUP(U192,$A$3:$B$15,2,FALSE))</f>
        <v/>
      </c>
      <c r="O192" s="311" t="str">
        <f>IF(V192="","",VLOOKUP(V192,$A$3:$B$15,2,FALSE))</f>
        <v/>
      </c>
      <c r="P192" s="311" t="str">
        <f>IF(W192="","",VLOOKUP(W192,$A$3:$B$15,2,FALSE))</f>
        <v/>
      </c>
      <c r="Q192" s="311" t="str">
        <f>IF(X192="","",VLOOKUP(X192,$A$3:$B$15,2,FALSE))</f>
        <v/>
      </c>
      <c r="T192" s="221"/>
      <c r="U192" s="221"/>
      <c r="V192" s="221"/>
      <c r="W192" s="221"/>
      <c r="X192" s="221"/>
    </row>
    <row r="193" spans="12:24" ht="18">
      <c r="L193" s="190">
        <v>190</v>
      </c>
      <c r="M193" s="311" t="str">
        <f>IF(T193="","",VLOOKUP(T193,$A$3:$B$15,2,FALSE))</f>
        <v/>
      </c>
      <c r="N193" s="311" t="str">
        <f>IF(U193="","",VLOOKUP(U193,$A$3:$B$15,2,FALSE))</f>
        <v/>
      </c>
      <c r="O193" s="311" t="str">
        <f>IF(V193="","",VLOOKUP(V193,$A$3:$B$15,2,FALSE))</f>
        <v/>
      </c>
      <c r="P193" s="311" t="str">
        <f>IF(W193="","",VLOOKUP(W193,$A$3:$B$15,2,FALSE))</f>
        <v/>
      </c>
      <c r="Q193" s="311" t="str">
        <f>IF(X193="","",VLOOKUP(X193,$A$3:$B$15,2,FALSE))</f>
        <v/>
      </c>
      <c r="T193" s="221"/>
      <c r="U193" s="221"/>
      <c r="V193" s="221"/>
      <c r="W193" s="221"/>
      <c r="X193" s="221"/>
    </row>
    <row r="194" spans="12:24" ht="18">
      <c r="L194" s="190">
        <v>191</v>
      </c>
      <c r="M194" s="311" t="str">
        <f>IF(T194="","",VLOOKUP(T194,$A$3:$B$15,2,FALSE))</f>
        <v/>
      </c>
      <c r="N194" s="311" t="str">
        <f>IF(U194="","",VLOOKUP(U194,$A$3:$B$15,2,FALSE))</f>
        <v/>
      </c>
      <c r="O194" s="311" t="str">
        <f>IF(V194="","",VLOOKUP(V194,$A$3:$B$15,2,FALSE))</f>
        <v/>
      </c>
      <c r="P194" s="311" t="str">
        <f>IF(W194="","",VLOOKUP(W194,$A$3:$B$15,2,FALSE))</f>
        <v/>
      </c>
      <c r="Q194" s="311" t="str">
        <f>IF(X194="","",VLOOKUP(X194,$A$3:$B$15,2,FALSE))</f>
        <v/>
      </c>
      <c r="T194" s="221"/>
      <c r="U194" s="221"/>
      <c r="V194" s="221"/>
      <c r="W194" s="221"/>
      <c r="X194" s="221"/>
    </row>
    <row r="195" spans="12:24" ht="18">
      <c r="L195" s="190">
        <v>192</v>
      </c>
      <c r="M195" s="311" t="str">
        <f>IF(T195="","",VLOOKUP(T195,$A$3:$B$15,2,FALSE))</f>
        <v/>
      </c>
      <c r="N195" s="311" t="str">
        <f>IF(U195="","",VLOOKUP(U195,$A$3:$B$15,2,FALSE))</f>
        <v/>
      </c>
      <c r="O195" s="311" t="str">
        <f>IF(V195="","",VLOOKUP(V195,$A$3:$B$15,2,FALSE))</f>
        <v/>
      </c>
      <c r="P195" s="311" t="str">
        <f>IF(W195="","",VLOOKUP(W195,$A$3:$B$15,2,FALSE))</f>
        <v/>
      </c>
      <c r="Q195" s="311" t="str">
        <f>IF(X195="","",VLOOKUP(X195,$A$3:$B$15,2,FALSE))</f>
        <v/>
      </c>
      <c r="T195" s="221"/>
      <c r="U195" s="221"/>
      <c r="V195" s="221"/>
      <c r="W195" s="221"/>
      <c r="X195" s="221"/>
    </row>
    <row r="196" spans="12:24" ht="18">
      <c r="L196" s="190">
        <v>193</v>
      </c>
      <c r="M196" s="311" t="str">
        <f>IF(T196="","",VLOOKUP(T196,$A$3:$B$15,2,FALSE))</f>
        <v/>
      </c>
      <c r="N196" s="311" t="str">
        <f>IF(U196="","",VLOOKUP(U196,$A$3:$B$15,2,FALSE))</f>
        <v/>
      </c>
      <c r="O196" s="311" t="str">
        <f>IF(V196="","",VLOOKUP(V196,$A$3:$B$15,2,FALSE))</f>
        <v/>
      </c>
      <c r="P196" s="311" t="str">
        <f>IF(W196="","",VLOOKUP(W196,$A$3:$B$15,2,FALSE))</f>
        <v/>
      </c>
      <c r="Q196" s="311" t="str">
        <f>IF(X196="","",VLOOKUP(X196,$A$3:$B$15,2,FALSE))</f>
        <v/>
      </c>
      <c r="T196" s="221"/>
      <c r="U196" s="221"/>
      <c r="V196" s="221"/>
      <c r="W196" s="221"/>
      <c r="X196" s="221"/>
    </row>
    <row r="197" spans="12:24" ht="18">
      <c r="L197" s="190">
        <v>194</v>
      </c>
      <c r="M197" s="311" t="str">
        <f>IF(T197="","",VLOOKUP(T197,$A$3:$B$15,2,FALSE))</f>
        <v/>
      </c>
      <c r="N197" s="311" t="str">
        <f>IF(U197="","",VLOOKUP(U197,$A$3:$B$15,2,FALSE))</f>
        <v/>
      </c>
      <c r="O197" s="311" t="str">
        <f>IF(V197="","",VLOOKUP(V197,$A$3:$B$15,2,FALSE))</f>
        <v/>
      </c>
      <c r="P197" s="311" t="str">
        <f>IF(W197="","",VLOOKUP(W197,$A$3:$B$15,2,FALSE))</f>
        <v/>
      </c>
      <c r="Q197" s="311" t="str">
        <f>IF(X197="","",VLOOKUP(X197,$A$3:$B$15,2,FALSE))</f>
        <v/>
      </c>
      <c r="T197" s="221"/>
      <c r="U197" s="221"/>
      <c r="V197" s="221"/>
      <c r="W197" s="221"/>
      <c r="X197" s="221"/>
    </row>
    <row r="198" spans="12:24" ht="18">
      <c r="L198" s="190">
        <v>195</v>
      </c>
      <c r="M198" s="311" t="str">
        <f>IF(T198="","",VLOOKUP(T198,$A$3:$B$15,2,FALSE))</f>
        <v/>
      </c>
      <c r="N198" s="311" t="str">
        <f>IF(U198="","",VLOOKUP(U198,$A$3:$B$15,2,FALSE))</f>
        <v/>
      </c>
      <c r="O198" s="311" t="str">
        <f>IF(V198="","",VLOOKUP(V198,$A$3:$B$15,2,FALSE))</f>
        <v/>
      </c>
      <c r="P198" s="311" t="str">
        <f>IF(W198="","",VLOOKUP(W198,$A$3:$B$15,2,FALSE))</f>
        <v/>
      </c>
      <c r="Q198" s="311" t="str">
        <f>IF(X198="","",VLOOKUP(X198,$A$3:$B$15,2,FALSE))</f>
        <v/>
      </c>
      <c r="T198" s="221"/>
      <c r="U198" s="221"/>
      <c r="V198" s="221"/>
      <c r="W198" s="221"/>
      <c r="X198" s="221"/>
    </row>
    <row r="199" spans="12:24" ht="18">
      <c r="L199" s="190">
        <v>196</v>
      </c>
      <c r="M199" s="311" t="str">
        <f>IF(T199="","",VLOOKUP(T199,$A$3:$B$15,2,FALSE))</f>
        <v/>
      </c>
      <c r="N199" s="311" t="str">
        <f>IF(U199="","",VLOOKUP(U199,$A$3:$B$15,2,FALSE))</f>
        <v/>
      </c>
      <c r="O199" s="311" t="str">
        <f>IF(V199="","",VLOOKUP(V199,$A$3:$B$15,2,FALSE))</f>
        <v/>
      </c>
      <c r="P199" s="311" t="str">
        <f>IF(W199="","",VLOOKUP(W199,$A$3:$B$15,2,FALSE))</f>
        <v/>
      </c>
      <c r="Q199" s="311" t="str">
        <f>IF(X199="","",VLOOKUP(X199,$A$3:$B$15,2,FALSE))</f>
        <v/>
      </c>
      <c r="T199" s="221"/>
      <c r="U199" s="221"/>
      <c r="V199" s="221"/>
      <c r="W199" s="221"/>
      <c r="X199" s="221"/>
    </row>
    <row r="200" spans="12:24" ht="18">
      <c r="L200" s="190">
        <v>197</v>
      </c>
      <c r="M200" s="311" t="str">
        <f>IF(T200="","",VLOOKUP(T200,$A$3:$B$15,2,FALSE))</f>
        <v/>
      </c>
      <c r="N200" s="311" t="str">
        <f>IF(U200="","",VLOOKUP(U200,$A$3:$B$15,2,FALSE))</f>
        <v/>
      </c>
      <c r="O200" s="311" t="str">
        <f>IF(V200="","",VLOOKUP(V200,$A$3:$B$15,2,FALSE))</f>
        <v/>
      </c>
      <c r="P200" s="311" t="str">
        <f>IF(W200="","",VLOOKUP(W200,$A$3:$B$15,2,FALSE))</f>
        <v/>
      </c>
      <c r="Q200" s="311" t="str">
        <f>IF(X200="","",VLOOKUP(X200,$A$3:$B$15,2,FALSE))</f>
        <v/>
      </c>
      <c r="T200" s="221"/>
      <c r="U200" s="221"/>
      <c r="V200" s="221"/>
      <c r="W200" s="221"/>
      <c r="X200" s="221"/>
    </row>
    <row r="201" spans="12:24" ht="18">
      <c r="L201" s="190">
        <v>198</v>
      </c>
      <c r="M201" s="311" t="str">
        <f>IF(T201="","",VLOOKUP(T201,$A$3:$B$15,2,FALSE))</f>
        <v/>
      </c>
      <c r="N201" s="311" t="str">
        <f>IF(U201="","",VLOOKUP(U201,$A$3:$B$15,2,FALSE))</f>
        <v/>
      </c>
      <c r="O201" s="311" t="str">
        <f>IF(V201="","",VLOOKUP(V201,$A$3:$B$15,2,FALSE))</f>
        <v/>
      </c>
      <c r="P201" s="311" t="str">
        <f>IF(W201="","",VLOOKUP(W201,$A$3:$B$15,2,FALSE))</f>
        <v/>
      </c>
      <c r="Q201" s="311" t="str">
        <f>IF(X201="","",VLOOKUP(X201,$A$3:$B$15,2,FALSE))</f>
        <v/>
      </c>
      <c r="T201" s="221"/>
      <c r="U201" s="221"/>
      <c r="V201" s="221"/>
      <c r="W201" s="221"/>
      <c r="X201" s="221"/>
    </row>
    <row r="202" spans="12:24" ht="18">
      <c r="L202" s="190">
        <v>199</v>
      </c>
      <c r="M202" s="311" t="str">
        <f>IF(T202="","",VLOOKUP(T202,$A$3:$B$15,2,FALSE))</f>
        <v/>
      </c>
      <c r="N202" s="311" t="str">
        <f>IF(U202="","",VLOOKUP(U202,$A$3:$B$15,2,FALSE))</f>
        <v/>
      </c>
      <c r="O202" s="311" t="str">
        <f>IF(V202="","",VLOOKUP(V202,$A$3:$B$15,2,FALSE))</f>
        <v/>
      </c>
      <c r="P202" s="311" t="str">
        <f>IF(W202="","",VLOOKUP(W202,$A$3:$B$15,2,FALSE))</f>
        <v/>
      </c>
      <c r="Q202" s="311" t="str">
        <f>IF(X202="","",VLOOKUP(X202,$A$3:$B$15,2,FALSE))</f>
        <v/>
      </c>
      <c r="T202" s="221"/>
      <c r="U202" s="221"/>
      <c r="V202" s="221"/>
      <c r="W202" s="221"/>
      <c r="X202" s="221"/>
    </row>
    <row r="203" spans="12:24" ht="18">
      <c r="L203" s="190">
        <v>200</v>
      </c>
      <c r="M203" s="311" t="str">
        <f>IF(T203="","",VLOOKUP(T203,$A$3:$B$15,2,FALSE))</f>
        <v/>
      </c>
      <c r="N203" s="311" t="str">
        <f>IF(U203="","",VLOOKUP(U203,$A$3:$B$15,2,FALSE))</f>
        <v/>
      </c>
      <c r="O203" s="311" t="str">
        <f>IF(V203="","",VLOOKUP(V203,$A$3:$B$15,2,FALSE))</f>
        <v/>
      </c>
      <c r="P203" s="311" t="str">
        <f>IF(W203="","",VLOOKUP(W203,$A$3:$B$15,2,FALSE))</f>
        <v/>
      </c>
      <c r="Q203" s="311" t="str">
        <f>IF(X203="","",VLOOKUP(X203,$A$3:$B$15,2,FALSE))</f>
        <v/>
      </c>
      <c r="T203" s="221"/>
      <c r="U203" s="221"/>
      <c r="V203" s="221"/>
      <c r="W203" s="221"/>
      <c r="X203" s="221"/>
    </row>
    <row r="204" spans="12:24" ht="18">
      <c r="L204" s="190">
        <v>201</v>
      </c>
      <c r="M204" s="311" t="str">
        <f>IF(T204="","",VLOOKUP(T204,$A$3:$B$15,2,FALSE))</f>
        <v/>
      </c>
      <c r="N204" s="311" t="str">
        <f>IF(U204="","",VLOOKUP(U204,$A$3:$B$15,2,FALSE))</f>
        <v/>
      </c>
      <c r="O204" s="311" t="str">
        <f>IF(V204="","",VLOOKUP(V204,$A$3:$B$15,2,FALSE))</f>
        <v/>
      </c>
      <c r="P204" s="311" t="str">
        <f>IF(W204="","",VLOOKUP(W204,$A$3:$B$15,2,FALSE))</f>
        <v/>
      </c>
      <c r="Q204" s="311" t="str">
        <f>IF(X204="","",VLOOKUP(X204,$A$3:$B$15,2,FALSE))</f>
        <v/>
      </c>
      <c r="T204" s="221"/>
      <c r="U204" s="221"/>
      <c r="V204" s="221"/>
      <c r="W204" s="221"/>
      <c r="X204" s="221"/>
    </row>
    <row r="205" spans="12:24" ht="18">
      <c r="L205" s="190">
        <v>202</v>
      </c>
      <c r="M205" s="311" t="str">
        <f>IF(T205="","",VLOOKUP(T205,$A$3:$B$15,2,FALSE))</f>
        <v/>
      </c>
      <c r="N205" s="311" t="str">
        <f>IF(U205="","",VLOOKUP(U205,$A$3:$B$15,2,FALSE))</f>
        <v/>
      </c>
      <c r="O205" s="311" t="str">
        <f>IF(V205="","",VLOOKUP(V205,$A$3:$B$15,2,FALSE))</f>
        <v/>
      </c>
      <c r="P205" s="311" t="str">
        <f>IF(W205="","",VLOOKUP(W205,$A$3:$B$15,2,FALSE))</f>
        <v/>
      </c>
      <c r="Q205" s="311" t="str">
        <f>IF(X205="","",VLOOKUP(X205,$A$3:$B$15,2,FALSE))</f>
        <v/>
      </c>
      <c r="T205" s="221"/>
      <c r="U205" s="221"/>
      <c r="V205" s="221"/>
      <c r="W205" s="221"/>
      <c r="X205" s="221"/>
    </row>
    <row r="206" spans="12:24" ht="18">
      <c r="L206" s="190">
        <v>203</v>
      </c>
      <c r="M206" s="311" t="str">
        <f>IF(T206="","",VLOOKUP(T206,$A$3:$B$15,2,FALSE))</f>
        <v/>
      </c>
      <c r="N206" s="311" t="str">
        <f>IF(U206="","",VLOOKUP(U206,$A$3:$B$15,2,FALSE))</f>
        <v/>
      </c>
      <c r="O206" s="311" t="str">
        <f>IF(V206="","",VLOOKUP(V206,$A$3:$B$15,2,FALSE))</f>
        <v/>
      </c>
      <c r="P206" s="311" t="str">
        <f>IF(W206="","",VLOOKUP(W206,$A$3:$B$15,2,FALSE))</f>
        <v/>
      </c>
      <c r="Q206" s="311" t="str">
        <f>IF(X206="","",VLOOKUP(X206,$A$3:$B$15,2,FALSE))</f>
        <v/>
      </c>
      <c r="T206" s="221"/>
      <c r="U206" s="221"/>
      <c r="V206" s="221"/>
      <c r="W206" s="221"/>
      <c r="X206" s="221"/>
    </row>
    <row r="207" spans="12:24" ht="18">
      <c r="L207" s="190">
        <v>204</v>
      </c>
      <c r="M207" s="311" t="str">
        <f>IF(T207="","",VLOOKUP(T207,$A$3:$B$15,2,FALSE))</f>
        <v/>
      </c>
      <c r="N207" s="311" t="str">
        <f>IF(U207="","",VLOOKUP(U207,$A$3:$B$15,2,FALSE))</f>
        <v/>
      </c>
      <c r="O207" s="311" t="str">
        <f>IF(V207="","",VLOOKUP(V207,$A$3:$B$15,2,FALSE))</f>
        <v/>
      </c>
      <c r="P207" s="311" t="str">
        <f>IF(W207="","",VLOOKUP(W207,$A$3:$B$15,2,FALSE))</f>
        <v/>
      </c>
      <c r="Q207" s="311" t="str">
        <f>IF(X207="","",VLOOKUP(X207,$A$3:$B$15,2,FALSE))</f>
        <v/>
      </c>
      <c r="T207" s="221"/>
      <c r="U207" s="221"/>
      <c r="V207" s="221"/>
      <c r="W207" s="221"/>
      <c r="X207" s="221"/>
    </row>
    <row r="208" spans="12:24" ht="18">
      <c r="L208" s="190">
        <v>205</v>
      </c>
      <c r="M208" s="311" t="str">
        <f>IF(T208="","",VLOOKUP(T208,$A$3:$B$15,2,FALSE))</f>
        <v/>
      </c>
      <c r="N208" s="311" t="str">
        <f>IF(U208="","",VLOOKUP(U208,$A$3:$B$15,2,FALSE))</f>
        <v/>
      </c>
      <c r="O208" s="311" t="str">
        <f>IF(V208="","",VLOOKUP(V208,$A$3:$B$15,2,FALSE))</f>
        <v/>
      </c>
      <c r="P208" s="311" t="str">
        <f>IF(W208="","",VLOOKUP(W208,$A$3:$B$15,2,FALSE))</f>
        <v/>
      </c>
      <c r="Q208" s="311" t="str">
        <f>IF(X208="","",VLOOKUP(X208,$A$3:$B$15,2,FALSE))</f>
        <v/>
      </c>
      <c r="T208" s="221"/>
      <c r="U208" s="221"/>
      <c r="V208" s="221"/>
      <c r="W208" s="221"/>
      <c r="X208" s="221"/>
    </row>
    <row r="209" spans="12:24" ht="18">
      <c r="L209" s="190">
        <v>206</v>
      </c>
      <c r="M209" s="311" t="str">
        <f>IF(T209="","",VLOOKUP(T209,$A$3:$B$15,2,FALSE))</f>
        <v/>
      </c>
      <c r="N209" s="311" t="str">
        <f>IF(U209="","",VLOOKUP(U209,$A$3:$B$15,2,FALSE))</f>
        <v/>
      </c>
      <c r="O209" s="311" t="str">
        <f>IF(V209="","",VLOOKUP(V209,$A$3:$B$15,2,FALSE))</f>
        <v/>
      </c>
      <c r="P209" s="311" t="str">
        <f>IF(W209="","",VLOOKUP(W209,$A$3:$B$15,2,FALSE))</f>
        <v/>
      </c>
      <c r="Q209" s="311" t="str">
        <f>IF(X209="","",VLOOKUP(X209,$A$3:$B$15,2,FALSE))</f>
        <v/>
      </c>
      <c r="T209" s="221"/>
      <c r="U209" s="221"/>
      <c r="V209" s="221"/>
      <c r="W209" s="221"/>
      <c r="X209" s="221"/>
    </row>
    <row r="210" spans="12:24" ht="18">
      <c r="L210" s="190">
        <v>207</v>
      </c>
      <c r="M210" s="311" t="str">
        <f>IF(T210="","",VLOOKUP(T210,$A$3:$B$15,2,FALSE))</f>
        <v/>
      </c>
      <c r="N210" s="311" t="str">
        <f>IF(U210="","",VLOOKUP(U210,$A$3:$B$15,2,FALSE))</f>
        <v/>
      </c>
      <c r="O210" s="311" t="str">
        <f>IF(V210="","",VLOOKUP(V210,$A$3:$B$15,2,FALSE))</f>
        <v/>
      </c>
      <c r="P210" s="311" t="str">
        <f>IF(W210="","",VLOOKUP(W210,$A$3:$B$15,2,FALSE))</f>
        <v/>
      </c>
      <c r="Q210" s="311" t="str">
        <f>IF(X210="","",VLOOKUP(X210,$A$3:$B$15,2,FALSE))</f>
        <v/>
      </c>
      <c r="T210" s="221"/>
      <c r="U210" s="221"/>
      <c r="V210" s="221"/>
      <c r="W210" s="221"/>
      <c r="X210" s="221"/>
    </row>
    <row r="211" spans="12:24" ht="18">
      <c r="L211" s="190">
        <v>208</v>
      </c>
      <c r="M211" s="311" t="str">
        <f>IF(T211="","",VLOOKUP(T211,$A$3:$B$15,2,FALSE))</f>
        <v/>
      </c>
      <c r="N211" s="311" t="str">
        <f>IF(U211="","",VLOOKUP(U211,$A$3:$B$15,2,FALSE))</f>
        <v/>
      </c>
      <c r="O211" s="311" t="str">
        <f>IF(V211="","",VLOOKUP(V211,$A$3:$B$15,2,FALSE))</f>
        <v/>
      </c>
      <c r="P211" s="311" t="str">
        <f>IF(W211="","",VLOOKUP(W211,$A$3:$B$15,2,FALSE))</f>
        <v/>
      </c>
      <c r="Q211" s="311" t="str">
        <f>IF(X211="","",VLOOKUP(X211,$A$3:$B$15,2,FALSE))</f>
        <v/>
      </c>
      <c r="T211" s="221"/>
      <c r="U211" s="221"/>
      <c r="V211" s="221"/>
      <c r="W211" s="221"/>
      <c r="X211" s="221"/>
    </row>
    <row r="212" spans="12:24" ht="18">
      <c r="L212" s="190">
        <v>209</v>
      </c>
      <c r="M212" s="311" t="str">
        <f>IF(T212="","",VLOOKUP(T212,$A$3:$B$15,2,FALSE))</f>
        <v/>
      </c>
      <c r="N212" s="311" t="str">
        <f>IF(U212="","",VLOOKUP(U212,$A$3:$B$15,2,FALSE))</f>
        <v/>
      </c>
      <c r="O212" s="311" t="str">
        <f>IF(V212="","",VLOOKUP(V212,$A$3:$B$15,2,FALSE))</f>
        <v/>
      </c>
      <c r="P212" s="311" t="str">
        <f>IF(W212="","",VLOOKUP(W212,$A$3:$B$15,2,FALSE))</f>
        <v/>
      </c>
      <c r="Q212" s="311" t="str">
        <f>IF(X212="","",VLOOKUP(X212,$A$3:$B$15,2,FALSE))</f>
        <v/>
      </c>
      <c r="T212" s="221"/>
      <c r="U212" s="221"/>
      <c r="V212" s="221"/>
      <c r="W212" s="221"/>
      <c r="X212" s="221"/>
    </row>
    <row r="213" spans="12:24" ht="18">
      <c r="L213" s="190">
        <v>210</v>
      </c>
      <c r="M213" s="311" t="str">
        <f>IF(T213="","",VLOOKUP(T213,$A$3:$B$15,2,FALSE))</f>
        <v/>
      </c>
      <c r="N213" s="311" t="str">
        <f>IF(U213="","",VLOOKUP(U213,$A$3:$B$15,2,FALSE))</f>
        <v/>
      </c>
      <c r="O213" s="311" t="str">
        <f>IF(V213="","",VLOOKUP(V213,$A$3:$B$15,2,FALSE))</f>
        <v/>
      </c>
      <c r="P213" s="311" t="str">
        <f>IF(W213="","",VLOOKUP(W213,$A$3:$B$15,2,FALSE))</f>
        <v/>
      </c>
      <c r="Q213" s="311" t="str">
        <f>IF(X213="","",VLOOKUP(X213,$A$3:$B$15,2,FALSE))</f>
        <v/>
      </c>
      <c r="T213" s="221"/>
      <c r="U213" s="221"/>
      <c r="V213" s="221"/>
      <c r="W213" s="221"/>
      <c r="X213" s="221"/>
    </row>
    <row r="214" spans="12:24" ht="18">
      <c r="L214" s="190">
        <v>211</v>
      </c>
      <c r="M214" s="311" t="str">
        <f>IF(T214="","",VLOOKUP(T214,$A$3:$B$15,2,FALSE))</f>
        <v/>
      </c>
      <c r="N214" s="311" t="str">
        <f>IF(U214="","",VLOOKUP(U214,$A$3:$B$15,2,FALSE))</f>
        <v/>
      </c>
      <c r="O214" s="311" t="str">
        <f>IF(V214="","",VLOOKUP(V214,$A$3:$B$15,2,FALSE))</f>
        <v/>
      </c>
      <c r="P214" s="311" t="str">
        <f>IF(W214="","",VLOOKUP(W214,$A$3:$B$15,2,FALSE))</f>
        <v/>
      </c>
      <c r="Q214" s="311" t="str">
        <f>IF(X214="","",VLOOKUP(X214,$A$3:$B$15,2,FALSE))</f>
        <v/>
      </c>
      <c r="T214" s="221"/>
      <c r="U214" s="221"/>
      <c r="V214" s="221"/>
      <c r="W214" s="221"/>
      <c r="X214" s="221"/>
    </row>
    <row r="215" spans="12:24" ht="18">
      <c r="L215" s="190">
        <v>212</v>
      </c>
      <c r="M215" s="311" t="str">
        <f>IF(T215="","",VLOOKUP(T215,$A$3:$B$15,2,FALSE))</f>
        <v/>
      </c>
      <c r="N215" s="311" t="str">
        <f>IF(U215="","",VLOOKUP(U215,$A$3:$B$15,2,FALSE))</f>
        <v/>
      </c>
      <c r="O215" s="311" t="str">
        <f>IF(V215="","",VLOOKUP(V215,$A$3:$B$15,2,FALSE))</f>
        <v/>
      </c>
      <c r="P215" s="311" t="str">
        <f>IF(W215="","",VLOOKUP(W215,$A$3:$B$15,2,FALSE))</f>
        <v/>
      </c>
      <c r="Q215" s="311" t="str">
        <f>IF(X215="","",VLOOKUP(X215,$A$3:$B$15,2,FALSE))</f>
        <v/>
      </c>
      <c r="T215" s="221"/>
      <c r="U215" s="221"/>
      <c r="V215" s="221"/>
      <c r="W215" s="221"/>
      <c r="X215" s="221"/>
    </row>
    <row r="216" spans="12:24" ht="18">
      <c r="L216" s="190">
        <v>213</v>
      </c>
      <c r="M216" s="311" t="str">
        <f>IF(T216="","",VLOOKUP(T216,$A$3:$B$15,2,FALSE))</f>
        <v/>
      </c>
      <c r="N216" s="311" t="str">
        <f>IF(U216="","",VLOOKUP(U216,$A$3:$B$15,2,FALSE))</f>
        <v/>
      </c>
      <c r="O216" s="311" t="str">
        <f>IF(V216="","",VLOOKUP(V216,$A$3:$B$15,2,FALSE))</f>
        <v/>
      </c>
      <c r="P216" s="311" t="str">
        <f>IF(W216="","",VLOOKUP(W216,$A$3:$B$15,2,FALSE))</f>
        <v/>
      </c>
      <c r="Q216" s="311" t="str">
        <f>IF(X216="","",VLOOKUP(X216,$A$3:$B$15,2,FALSE))</f>
        <v/>
      </c>
      <c r="T216" s="221"/>
      <c r="U216" s="221"/>
      <c r="V216" s="221"/>
      <c r="W216" s="221"/>
      <c r="X216" s="221"/>
    </row>
    <row r="217" spans="12:24" ht="18">
      <c r="L217" s="190">
        <v>214</v>
      </c>
      <c r="M217" s="311" t="str">
        <f>IF(T217="","",VLOOKUP(T217,$A$3:$B$15,2,FALSE))</f>
        <v/>
      </c>
      <c r="N217" s="311" t="str">
        <f>IF(U217="","",VLOOKUP(U217,$A$3:$B$15,2,FALSE))</f>
        <v/>
      </c>
      <c r="O217" s="311" t="str">
        <f>IF(V217="","",VLOOKUP(V217,$A$3:$B$15,2,FALSE))</f>
        <v/>
      </c>
      <c r="P217" s="311" t="str">
        <f>IF(W217="","",VLOOKUP(W217,$A$3:$B$15,2,FALSE))</f>
        <v/>
      </c>
      <c r="Q217" s="311" t="str">
        <f>IF(X217="","",VLOOKUP(X217,$A$3:$B$15,2,FALSE))</f>
        <v/>
      </c>
      <c r="T217" s="221"/>
      <c r="U217" s="221"/>
      <c r="V217" s="221"/>
      <c r="W217" s="221"/>
      <c r="X217" s="221"/>
    </row>
    <row r="218" spans="12:24" ht="18">
      <c r="L218" s="190">
        <v>215</v>
      </c>
      <c r="M218" s="311" t="str">
        <f>IF(T218="","",VLOOKUP(T218,$A$3:$B$15,2,FALSE))</f>
        <v/>
      </c>
      <c r="N218" s="311" t="str">
        <f>IF(U218="","",VLOOKUP(U218,$A$3:$B$15,2,FALSE))</f>
        <v/>
      </c>
      <c r="O218" s="311" t="str">
        <f>IF(V218="","",VLOOKUP(V218,$A$3:$B$15,2,FALSE))</f>
        <v/>
      </c>
      <c r="P218" s="311" t="str">
        <f>IF(W218="","",VLOOKUP(W218,$A$3:$B$15,2,FALSE))</f>
        <v/>
      </c>
      <c r="Q218" s="311" t="str">
        <f>IF(X218="","",VLOOKUP(X218,$A$3:$B$15,2,FALSE))</f>
        <v/>
      </c>
      <c r="T218" s="221"/>
      <c r="U218" s="221"/>
      <c r="V218" s="221"/>
      <c r="W218" s="221"/>
      <c r="X218" s="221"/>
    </row>
    <row r="219" spans="12:24" ht="18">
      <c r="L219" s="190">
        <v>216</v>
      </c>
      <c r="M219" s="311" t="str">
        <f>IF(T219="","",VLOOKUP(T219,$A$3:$B$15,2,FALSE))</f>
        <v/>
      </c>
      <c r="N219" s="311" t="str">
        <f>IF(U219="","",VLOOKUP(U219,$A$3:$B$15,2,FALSE))</f>
        <v/>
      </c>
      <c r="O219" s="311" t="str">
        <f>IF(V219="","",VLOOKUP(V219,$A$3:$B$15,2,FALSE))</f>
        <v/>
      </c>
      <c r="P219" s="311" t="str">
        <f>IF(W219="","",VLOOKUP(W219,$A$3:$B$15,2,FALSE))</f>
        <v/>
      </c>
      <c r="Q219" s="311" t="str">
        <f>IF(X219="","",VLOOKUP(X219,$A$3:$B$15,2,FALSE))</f>
        <v/>
      </c>
      <c r="T219" s="221"/>
      <c r="U219" s="221"/>
      <c r="V219" s="221"/>
      <c r="W219" s="221"/>
      <c r="X219" s="221"/>
    </row>
    <row r="220" spans="12:24" ht="18">
      <c r="L220" s="190">
        <v>217</v>
      </c>
      <c r="M220" s="311" t="str">
        <f>IF(T220="","",VLOOKUP(T220,$A$3:$B$15,2,FALSE))</f>
        <v/>
      </c>
      <c r="N220" s="311" t="str">
        <f>IF(U220="","",VLOOKUP(U220,$A$3:$B$15,2,FALSE))</f>
        <v/>
      </c>
      <c r="O220" s="311" t="str">
        <f>IF(V220="","",VLOOKUP(V220,$A$3:$B$15,2,FALSE))</f>
        <v/>
      </c>
      <c r="P220" s="311" t="str">
        <f>IF(W220="","",VLOOKUP(W220,$A$3:$B$15,2,FALSE))</f>
        <v/>
      </c>
      <c r="Q220" s="311" t="str">
        <f>IF(X220="","",VLOOKUP(X220,$A$3:$B$15,2,FALSE))</f>
        <v/>
      </c>
      <c r="T220" s="221"/>
      <c r="U220" s="221"/>
      <c r="V220" s="221"/>
      <c r="W220" s="221"/>
      <c r="X220" s="221"/>
    </row>
    <row r="221" spans="12:24" ht="18">
      <c r="L221" s="190">
        <v>218</v>
      </c>
      <c r="M221" s="311" t="str">
        <f>IF(T221="","",VLOOKUP(T221,$A$3:$B$15,2,FALSE))</f>
        <v/>
      </c>
      <c r="N221" s="311" t="str">
        <f>IF(U221="","",VLOOKUP(U221,$A$3:$B$15,2,FALSE))</f>
        <v/>
      </c>
      <c r="O221" s="311" t="str">
        <f>IF(V221="","",VLOOKUP(V221,$A$3:$B$15,2,FALSE))</f>
        <v/>
      </c>
      <c r="P221" s="311" t="str">
        <f>IF(W221="","",VLOOKUP(W221,$A$3:$B$15,2,FALSE))</f>
        <v/>
      </c>
      <c r="Q221" s="311" t="str">
        <f>IF(X221="","",VLOOKUP(X221,$A$3:$B$15,2,FALSE))</f>
        <v/>
      </c>
      <c r="T221" s="221"/>
      <c r="U221" s="221"/>
      <c r="V221" s="221"/>
      <c r="W221" s="221"/>
      <c r="X221" s="221"/>
    </row>
    <row r="222" spans="12:24" ht="18">
      <c r="L222" s="190">
        <v>219</v>
      </c>
      <c r="M222" s="311" t="str">
        <f>IF(T222="","",VLOOKUP(T222,$A$3:$B$15,2,FALSE))</f>
        <v/>
      </c>
      <c r="N222" s="311" t="str">
        <f>IF(U222="","",VLOOKUP(U222,$A$3:$B$15,2,FALSE))</f>
        <v/>
      </c>
      <c r="O222" s="311" t="str">
        <f>IF(V222="","",VLOOKUP(V222,$A$3:$B$15,2,FALSE))</f>
        <v/>
      </c>
      <c r="P222" s="311" t="str">
        <f>IF(W222="","",VLOOKUP(W222,$A$3:$B$15,2,FALSE))</f>
        <v/>
      </c>
      <c r="Q222" s="311" t="str">
        <f>IF(X222="","",VLOOKUP(X222,$A$3:$B$15,2,FALSE))</f>
        <v/>
      </c>
      <c r="T222" s="221"/>
      <c r="U222" s="221"/>
      <c r="V222" s="221"/>
      <c r="W222" s="221"/>
      <c r="X222" s="221"/>
    </row>
    <row r="223" spans="12:24" ht="18">
      <c r="L223" s="190">
        <v>220</v>
      </c>
      <c r="M223" s="311" t="str">
        <f>IF(T223="","",VLOOKUP(T223,$A$3:$B$15,2,FALSE))</f>
        <v/>
      </c>
      <c r="N223" s="311" t="str">
        <f>IF(U223="","",VLOOKUP(U223,$A$3:$B$15,2,FALSE))</f>
        <v/>
      </c>
      <c r="O223" s="311" t="str">
        <f>IF(V223="","",VLOOKUP(V223,$A$3:$B$15,2,FALSE))</f>
        <v/>
      </c>
      <c r="P223" s="311" t="str">
        <f>IF(W223="","",VLOOKUP(W223,$A$3:$B$15,2,FALSE))</f>
        <v/>
      </c>
      <c r="Q223" s="311" t="str">
        <f>IF(X223="","",VLOOKUP(X223,$A$3:$B$15,2,FALSE))</f>
        <v/>
      </c>
      <c r="T223" s="221"/>
      <c r="U223" s="221"/>
      <c r="V223" s="221"/>
      <c r="W223" s="221"/>
      <c r="X223" s="221"/>
    </row>
    <row r="224" spans="12:24" ht="18">
      <c r="L224" s="190">
        <v>221</v>
      </c>
      <c r="M224" s="311" t="str">
        <f>IF(T224="","",VLOOKUP(T224,$A$3:$B$15,2,FALSE))</f>
        <v/>
      </c>
      <c r="N224" s="311" t="str">
        <f>IF(U224="","",VLOOKUP(U224,$A$3:$B$15,2,FALSE))</f>
        <v/>
      </c>
      <c r="O224" s="311" t="str">
        <f>IF(V224="","",VLOOKUP(V224,$A$3:$B$15,2,FALSE))</f>
        <v/>
      </c>
      <c r="P224" s="311" t="str">
        <f>IF(W224="","",VLOOKUP(W224,$A$3:$B$15,2,FALSE))</f>
        <v/>
      </c>
      <c r="Q224" s="311" t="str">
        <f>IF(X224="","",VLOOKUP(X224,$A$3:$B$15,2,FALSE))</f>
        <v/>
      </c>
      <c r="T224" s="221"/>
      <c r="U224" s="221"/>
      <c r="V224" s="221"/>
      <c r="W224" s="221"/>
      <c r="X224" s="221"/>
    </row>
    <row r="225" spans="12:24" ht="18">
      <c r="L225" s="190">
        <v>222</v>
      </c>
      <c r="M225" s="311" t="str">
        <f>IF(T225="","",VLOOKUP(T225,$A$3:$B$15,2,FALSE))</f>
        <v/>
      </c>
      <c r="N225" s="311" t="str">
        <f>IF(U225="","",VLOOKUP(U225,$A$3:$B$15,2,FALSE))</f>
        <v/>
      </c>
      <c r="O225" s="311" t="str">
        <f>IF(V225="","",VLOOKUP(V225,$A$3:$B$15,2,FALSE))</f>
        <v/>
      </c>
      <c r="P225" s="311" t="str">
        <f>IF(W225="","",VLOOKUP(W225,$A$3:$B$15,2,FALSE))</f>
        <v/>
      </c>
      <c r="Q225" s="311" t="str">
        <f>IF(X225="","",VLOOKUP(X225,$A$3:$B$15,2,FALSE))</f>
        <v/>
      </c>
      <c r="T225" s="221"/>
      <c r="U225" s="221"/>
      <c r="V225" s="221"/>
      <c r="W225" s="221"/>
      <c r="X225" s="221"/>
    </row>
    <row r="226" spans="12:24" ht="18">
      <c r="L226" s="190">
        <v>223</v>
      </c>
      <c r="M226" s="311" t="str">
        <f>IF(T226="","",VLOOKUP(T226,$A$3:$B$15,2,FALSE))</f>
        <v/>
      </c>
      <c r="N226" s="311" t="str">
        <f>IF(U226="","",VLOOKUP(U226,$A$3:$B$15,2,FALSE))</f>
        <v/>
      </c>
      <c r="O226" s="311" t="str">
        <f>IF(V226="","",VLOOKUP(V226,$A$3:$B$15,2,FALSE))</f>
        <v/>
      </c>
      <c r="P226" s="311" t="str">
        <f>IF(W226="","",VLOOKUP(W226,$A$3:$B$15,2,FALSE))</f>
        <v/>
      </c>
      <c r="Q226" s="311" t="str">
        <f>IF(X226="","",VLOOKUP(X226,$A$3:$B$15,2,FALSE))</f>
        <v/>
      </c>
      <c r="T226" s="221"/>
      <c r="U226" s="221"/>
      <c r="V226" s="221"/>
      <c r="W226" s="221"/>
      <c r="X226" s="221"/>
    </row>
    <row r="227" spans="12:24" ht="18">
      <c r="L227" s="190">
        <v>224</v>
      </c>
      <c r="M227" s="311" t="str">
        <f>IF(T227="","",VLOOKUP(T227,$A$3:$B$15,2,FALSE))</f>
        <v/>
      </c>
      <c r="N227" s="311" t="str">
        <f>IF(U227="","",VLOOKUP(U227,$A$3:$B$15,2,FALSE))</f>
        <v/>
      </c>
      <c r="O227" s="311" t="str">
        <f>IF(V227="","",VLOOKUP(V227,$A$3:$B$15,2,FALSE))</f>
        <v/>
      </c>
      <c r="P227" s="311" t="str">
        <f>IF(W227="","",VLOOKUP(W227,$A$3:$B$15,2,FALSE))</f>
        <v/>
      </c>
      <c r="Q227" s="311" t="str">
        <f>IF(X227="","",VLOOKUP(X227,$A$3:$B$15,2,FALSE))</f>
        <v/>
      </c>
      <c r="T227" s="221"/>
      <c r="U227" s="221"/>
      <c r="V227" s="221"/>
      <c r="W227" s="221"/>
      <c r="X227" s="221"/>
    </row>
    <row r="228" spans="12:24" ht="18">
      <c r="L228" s="190">
        <v>225</v>
      </c>
      <c r="M228" s="311" t="str">
        <f>IF(T228="","",VLOOKUP(T228,$A$3:$B$15,2,FALSE))</f>
        <v/>
      </c>
      <c r="N228" s="311" t="str">
        <f>IF(U228="","",VLOOKUP(U228,$A$3:$B$15,2,FALSE))</f>
        <v/>
      </c>
      <c r="O228" s="311" t="str">
        <f>IF(V228="","",VLOOKUP(V228,$A$3:$B$15,2,FALSE))</f>
        <v/>
      </c>
      <c r="P228" s="311" t="str">
        <f>IF(W228="","",VLOOKUP(W228,$A$3:$B$15,2,FALSE))</f>
        <v/>
      </c>
      <c r="Q228" s="311" t="str">
        <f>IF(X228="","",VLOOKUP(X228,$A$3:$B$15,2,FALSE))</f>
        <v/>
      </c>
      <c r="T228" s="221"/>
      <c r="U228" s="221"/>
      <c r="V228" s="221"/>
      <c r="W228" s="221"/>
      <c r="X228" s="221"/>
    </row>
    <row r="229" spans="12:24" ht="18">
      <c r="L229" s="190">
        <v>226</v>
      </c>
      <c r="M229" s="311" t="str">
        <f>IF(T229="","",VLOOKUP(T229,$A$3:$B$15,2,FALSE))</f>
        <v/>
      </c>
      <c r="N229" s="311" t="str">
        <f>IF(U229="","",VLOOKUP(U229,$A$3:$B$15,2,FALSE))</f>
        <v/>
      </c>
      <c r="O229" s="311" t="str">
        <f>IF(V229="","",VLOOKUP(V229,$A$3:$B$15,2,FALSE))</f>
        <v/>
      </c>
      <c r="P229" s="311" t="str">
        <f>IF(W229="","",VLOOKUP(W229,$A$3:$B$15,2,FALSE))</f>
        <v/>
      </c>
      <c r="Q229" s="311" t="str">
        <f>IF(X229="","",VLOOKUP(X229,$A$3:$B$15,2,FALSE))</f>
        <v/>
      </c>
      <c r="T229" s="221"/>
      <c r="U229" s="221"/>
      <c r="V229" s="221"/>
      <c r="W229" s="221"/>
      <c r="X229" s="221"/>
    </row>
    <row r="230" spans="12:24" ht="18">
      <c r="L230" s="190">
        <v>227</v>
      </c>
      <c r="M230" s="311" t="str">
        <f>IF(T230="","",VLOOKUP(T230,$A$3:$B$15,2,FALSE))</f>
        <v/>
      </c>
      <c r="N230" s="311" t="str">
        <f>IF(U230="","",VLOOKUP(U230,$A$3:$B$15,2,FALSE))</f>
        <v/>
      </c>
      <c r="O230" s="311" t="str">
        <f>IF(V230="","",VLOOKUP(V230,$A$3:$B$15,2,FALSE))</f>
        <v/>
      </c>
      <c r="P230" s="311" t="str">
        <f>IF(W230="","",VLOOKUP(W230,$A$3:$B$15,2,FALSE))</f>
        <v/>
      </c>
      <c r="Q230" s="311" t="str">
        <f>IF(X230="","",VLOOKUP(X230,$A$3:$B$15,2,FALSE))</f>
        <v/>
      </c>
      <c r="T230" s="221"/>
      <c r="U230" s="221"/>
      <c r="V230" s="221"/>
      <c r="W230" s="221"/>
      <c r="X230" s="221"/>
    </row>
    <row r="231" spans="12:24" ht="18">
      <c r="L231" s="190">
        <v>228</v>
      </c>
      <c r="M231" s="311" t="str">
        <f>IF(T231="","",VLOOKUP(T231,$A$3:$B$15,2,FALSE))</f>
        <v/>
      </c>
      <c r="N231" s="311" t="str">
        <f>IF(U231="","",VLOOKUP(U231,$A$3:$B$15,2,FALSE))</f>
        <v/>
      </c>
      <c r="O231" s="311" t="str">
        <f>IF(V231="","",VLOOKUP(V231,$A$3:$B$15,2,FALSE))</f>
        <v/>
      </c>
      <c r="P231" s="311" t="str">
        <f>IF(W231="","",VLOOKUP(W231,$A$3:$B$15,2,FALSE))</f>
        <v/>
      </c>
      <c r="Q231" s="311" t="str">
        <f>IF(X231="","",VLOOKUP(X231,$A$3:$B$15,2,FALSE))</f>
        <v/>
      </c>
      <c r="T231" s="221"/>
      <c r="U231" s="221"/>
      <c r="V231" s="221"/>
      <c r="W231" s="221"/>
      <c r="X231" s="221"/>
    </row>
    <row r="232" spans="12:24" ht="18">
      <c r="L232" s="190">
        <v>229</v>
      </c>
      <c r="M232" s="311" t="str">
        <f>IF(T232="","",VLOOKUP(T232,$A$3:$B$15,2,FALSE))</f>
        <v/>
      </c>
      <c r="N232" s="311" t="str">
        <f>IF(U232="","",VLOOKUP(U232,$A$3:$B$15,2,FALSE))</f>
        <v/>
      </c>
      <c r="O232" s="311" t="str">
        <f>IF(V232="","",VLOOKUP(V232,$A$3:$B$15,2,FALSE))</f>
        <v/>
      </c>
      <c r="P232" s="311" t="str">
        <f>IF(W232="","",VLOOKUP(W232,$A$3:$B$15,2,FALSE))</f>
        <v/>
      </c>
      <c r="Q232" s="311" t="str">
        <f>IF(X232="","",VLOOKUP(X232,$A$3:$B$15,2,FALSE))</f>
        <v/>
      </c>
      <c r="T232" s="221"/>
      <c r="U232" s="221"/>
      <c r="V232" s="221"/>
      <c r="W232" s="221"/>
      <c r="X232" s="221"/>
    </row>
    <row r="233" spans="12:24" ht="18">
      <c r="L233" s="190">
        <v>230</v>
      </c>
      <c r="M233" s="311" t="str">
        <f>IF(T233="","",VLOOKUP(T233,$A$3:$B$15,2,FALSE))</f>
        <v/>
      </c>
      <c r="N233" s="311" t="str">
        <f>IF(U233="","",VLOOKUP(U233,$A$3:$B$15,2,FALSE))</f>
        <v/>
      </c>
      <c r="O233" s="311" t="str">
        <f>IF(V233="","",VLOOKUP(V233,$A$3:$B$15,2,FALSE))</f>
        <v/>
      </c>
      <c r="P233" s="311" t="str">
        <f>IF(W233="","",VLOOKUP(W233,$A$3:$B$15,2,FALSE))</f>
        <v/>
      </c>
      <c r="Q233" s="311" t="str">
        <f>IF(X233="","",VLOOKUP(X233,$A$3:$B$15,2,FALSE))</f>
        <v/>
      </c>
      <c r="T233" s="221"/>
      <c r="U233" s="221"/>
      <c r="V233" s="221"/>
      <c r="W233" s="221"/>
      <c r="X233" s="221"/>
    </row>
    <row r="234" spans="12:24" ht="18">
      <c r="L234" s="190">
        <v>231</v>
      </c>
      <c r="M234" s="311" t="str">
        <f>IF(T234="","",VLOOKUP(T234,$A$3:$B$15,2,FALSE))</f>
        <v/>
      </c>
      <c r="N234" s="311" t="str">
        <f>IF(U234="","",VLOOKUP(U234,$A$3:$B$15,2,FALSE))</f>
        <v/>
      </c>
      <c r="O234" s="311" t="str">
        <f>IF(V234="","",VLOOKUP(V234,$A$3:$B$15,2,FALSE))</f>
        <v/>
      </c>
      <c r="P234" s="311" t="str">
        <f>IF(W234="","",VLOOKUP(W234,$A$3:$B$15,2,FALSE))</f>
        <v/>
      </c>
      <c r="Q234" s="311" t="str">
        <f>IF(X234="","",VLOOKUP(X234,$A$3:$B$15,2,FALSE))</f>
        <v/>
      </c>
      <c r="T234" s="221"/>
      <c r="U234" s="221"/>
      <c r="V234" s="221"/>
      <c r="W234" s="221"/>
      <c r="X234" s="221"/>
    </row>
    <row r="235" spans="12:24" ht="18">
      <c r="L235" s="190">
        <v>232</v>
      </c>
      <c r="M235" s="311" t="str">
        <f>IF(T235="","",VLOOKUP(T235,$A$3:$B$15,2,FALSE))</f>
        <v/>
      </c>
      <c r="N235" s="311" t="str">
        <f>IF(U235="","",VLOOKUP(U235,$A$3:$B$15,2,FALSE))</f>
        <v/>
      </c>
      <c r="O235" s="311" t="str">
        <f>IF(V235="","",VLOOKUP(V235,$A$3:$B$15,2,FALSE))</f>
        <v/>
      </c>
      <c r="P235" s="311" t="str">
        <f>IF(W235="","",VLOOKUP(W235,$A$3:$B$15,2,FALSE))</f>
        <v/>
      </c>
      <c r="Q235" s="311" t="str">
        <f>IF(X235="","",VLOOKUP(X235,$A$3:$B$15,2,FALSE))</f>
        <v/>
      </c>
      <c r="T235" s="221"/>
      <c r="U235" s="221"/>
      <c r="V235" s="221"/>
      <c r="W235" s="221"/>
      <c r="X235" s="221"/>
    </row>
    <row r="236" spans="12:24" ht="18">
      <c r="L236" s="190">
        <v>233</v>
      </c>
      <c r="M236" s="311" t="str">
        <f>IF(T236="","",VLOOKUP(T236,$A$3:$B$15,2,FALSE))</f>
        <v/>
      </c>
      <c r="N236" s="311" t="str">
        <f>IF(U236="","",VLOOKUP(U236,$A$3:$B$15,2,FALSE))</f>
        <v/>
      </c>
      <c r="O236" s="311" t="str">
        <f>IF(V236="","",VLOOKUP(V236,$A$3:$B$15,2,FALSE))</f>
        <v/>
      </c>
      <c r="P236" s="311" t="str">
        <f>IF(W236="","",VLOOKUP(W236,$A$3:$B$15,2,FALSE))</f>
        <v/>
      </c>
      <c r="Q236" s="311" t="str">
        <f>IF(X236="","",VLOOKUP(X236,$A$3:$B$15,2,FALSE))</f>
        <v/>
      </c>
      <c r="T236" s="221"/>
      <c r="U236" s="221"/>
      <c r="V236" s="221"/>
      <c r="W236" s="221"/>
      <c r="X236" s="221"/>
    </row>
    <row r="237" spans="12:24" ht="18">
      <c r="L237" s="190">
        <v>234</v>
      </c>
      <c r="M237" s="311" t="str">
        <f>IF(T237="","",VLOOKUP(T237,$A$3:$B$15,2,FALSE))</f>
        <v/>
      </c>
      <c r="N237" s="311" t="str">
        <f>IF(U237="","",VLOOKUP(U237,$A$3:$B$15,2,FALSE))</f>
        <v/>
      </c>
      <c r="O237" s="311" t="str">
        <f>IF(V237="","",VLOOKUP(V237,$A$3:$B$15,2,FALSE))</f>
        <v/>
      </c>
      <c r="P237" s="311" t="str">
        <f>IF(W237="","",VLOOKUP(W237,$A$3:$B$15,2,FALSE))</f>
        <v/>
      </c>
      <c r="Q237" s="311" t="str">
        <f>IF(X237="","",VLOOKUP(X237,$A$3:$B$15,2,FALSE))</f>
        <v/>
      </c>
      <c r="T237" s="221"/>
      <c r="U237" s="221"/>
      <c r="V237" s="221"/>
      <c r="W237" s="221"/>
      <c r="X237" s="221"/>
    </row>
    <row r="238" spans="12:24" ht="18">
      <c r="L238" s="190">
        <v>235</v>
      </c>
      <c r="M238" s="311" t="str">
        <f>IF(T238="","",VLOOKUP(T238,$A$3:$B$15,2,FALSE))</f>
        <v/>
      </c>
      <c r="N238" s="311" t="str">
        <f>IF(U238="","",VLOOKUP(U238,$A$3:$B$15,2,FALSE))</f>
        <v/>
      </c>
      <c r="O238" s="311" t="str">
        <f>IF(V238="","",VLOOKUP(V238,$A$3:$B$15,2,FALSE))</f>
        <v/>
      </c>
      <c r="P238" s="311" t="str">
        <f>IF(W238="","",VLOOKUP(W238,$A$3:$B$15,2,FALSE))</f>
        <v/>
      </c>
      <c r="Q238" s="311" t="str">
        <f>IF(X238="","",VLOOKUP(X238,$A$3:$B$15,2,FALSE))</f>
        <v/>
      </c>
      <c r="T238" s="221"/>
      <c r="U238" s="221"/>
      <c r="V238" s="221"/>
      <c r="W238" s="221"/>
      <c r="X238" s="221"/>
    </row>
    <row r="239" spans="12:24" ht="18">
      <c r="L239" s="190">
        <v>236</v>
      </c>
      <c r="M239" s="311" t="str">
        <f>IF(T239="","",VLOOKUP(T239,$A$3:$B$15,2,FALSE))</f>
        <v/>
      </c>
      <c r="N239" s="311" t="str">
        <f>IF(U239="","",VLOOKUP(U239,$A$3:$B$15,2,FALSE))</f>
        <v/>
      </c>
      <c r="O239" s="311" t="str">
        <f>IF(V239="","",VLOOKUP(V239,$A$3:$B$15,2,FALSE))</f>
        <v/>
      </c>
      <c r="P239" s="311" t="str">
        <f>IF(W239="","",VLOOKUP(W239,$A$3:$B$15,2,FALSE))</f>
        <v/>
      </c>
      <c r="Q239" s="311" t="str">
        <f>IF(X239="","",VLOOKUP(X239,$A$3:$B$15,2,FALSE))</f>
        <v/>
      </c>
      <c r="T239" s="221"/>
      <c r="U239" s="221"/>
      <c r="V239" s="221"/>
      <c r="W239" s="221"/>
      <c r="X239" s="221"/>
    </row>
    <row r="240" spans="12:24" ht="18">
      <c r="L240" s="190">
        <v>237</v>
      </c>
      <c r="M240" s="311" t="str">
        <f>IF(T240="","",VLOOKUP(T240,$A$3:$B$15,2,FALSE))</f>
        <v/>
      </c>
      <c r="N240" s="311" t="str">
        <f>IF(U240="","",VLOOKUP(U240,$A$3:$B$15,2,FALSE))</f>
        <v/>
      </c>
      <c r="O240" s="311" t="str">
        <f>IF(V240="","",VLOOKUP(V240,$A$3:$B$15,2,FALSE))</f>
        <v/>
      </c>
      <c r="P240" s="311" t="str">
        <f>IF(W240="","",VLOOKUP(W240,$A$3:$B$15,2,FALSE))</f>
        <v/>
      </c>
      <c r="Q240" s="311" t="str">
        <f>IF(X240="","",VLOOKUP(X240,$A$3:$B$15,2,FALSE))</f>
        <v/>
      </c>
      <c r="T240" s="221"/>
      <c r="U240" s="221"/>
      <c r="V240" s="221"/>
      <c r="W240" s="221"/>
      <c r="X240" s="221"/>
    </row>
    <row r="241" spans="12:24" ht="18">
      <c r="L241" s="190">
        <v>238</v>
      </c>
      <c r="M241" s="311" t="str">
        <f>IF(T241="","",VLOOKUP(T241,$A$3:$B$15,2,FALSE))</f>
        <v/>
      </c>
      <c r="N241" s="311" t="str">
        <f>IF(U241="","",VLOOKUP(U241,$A$3:$B$15,2,FALSE))</f>
        <v/>
      </c>
      <c r="O241" s="311" t="str">
        <f>IF(V241="","",VLOOKUP(V241,$A$3:$B$15,2,FALSE))</f>
        <v/>
      </c>
      <c r="P241" s="311" t="str">
        <f>IF(W241="","",VLOOKUP(W241,$A$3:$B$15,2,FALSE))</f>
        <v/>
      </c>
      <c r="Q241" s="311" t="str">
        <f>IF(X241="","",VLOOKUP(X241,$A$3:$B$15,2,FALSE))</f>
        <v/>
      </c>
      <c r="T241" s="221"/>
      <c r="U241" s="221"/>
      <c r="V241" s="221"/>
      <c r="W241" s="221"/>
      <c r="X241" s="221"/>
    </row>
    <row r="242" spans="12:24" ht="18">
      <c r="L242" s="190">
        <v>239</v>
      </c>
      <c r="M242" s="311" t="str">
        <f>IF(T242="","",VLOOKUP(T242,$A$3:$B$15,2,FALSE))</f>
        <v/>
      </c>
      <c r="N242" s="311" t="str">
        <f>IF(U242="","",VLOOKUP(U242,$A$3:$B$15,2,FALSE))</f>
        <v/>
      </c>
      <c r="O242" s="311" t="str">
        <f>IF(V242="","",VLOOKUP(V242,$A$3:$B$15,2,FALSE))</f>
        <v/>
      </c>
      <c r="P242" s="311" t="str">
        <f>IF(W242="","",VLOOKUP(W242,$A$3:$B$15,2,FALSE))</f>
        <v/>
      </c>
      <c r="Q242" s="311" t="str">
        <f>IF(X242="","",VLOOKUP(X242,$A$3:$B$15,2,FALSE))</f>
        <v/>
      </c>
      <c r="T242" s="221"/>
      <c r="U242" s="221"/>
      <c r="V242" s="221"/>
      <c r="W242" s="221"/>
      <c r="X242" s="221"/>
    </row>
    <row r="243" spans="12:24" ht="18">
      <c r="L243" s="190">
        <v>240</v>
      </c>
      <c r="M243" s="311" t="str">
        <f>IF(T243="","",VLOOKUP(T243,$A$3:$B$15,2,FALSE))</f>
        <v/>
      </c>
      <c r="N243" s="311" t="str">
        <f>IF(U243="","",VLOOKUP(U243,$A$3:$B$15,2,FALSE))</f>
        <v/>
      </c>
      <c r="O243" s="311" t="str">
        <f>IF(V243="","",VLOOKUP(V243,$A$3:$B$15,2,FALSE))</f>
        <v/>
      </c>
      <c r="P243" s="311" t="str">
        <f>IF(W243="","",VLOOKUP(W243,$A$3:$B$15,2,FALSE))</f>
        <v/>
      </c>
      <c r="Q243" s="311" t="str">
        <f>IF(X243="","",VLOOKUP(X243,$A$3:$B$15,2,FALSE))</f>
        <v/>
      </c>
      <c r="T243" s="221"/>
      <c r="U243" s="221"/>
      <c r="V243" s="221"/>
      <c r="W243" s="221"/>
      <c r="X243" s="221"/>
    </row>
    <row r="244" spans="12:24" ht="18">
      <c r="L244" s="190">
        <v>241</v>
      </c>
      <c r="M244" s="311" t="str">
        <f>IF(T244="","",VLOOKUP(T244,$A$3:$B$15,2,FALSE))</f>
        <v/>
      </c>
      <c r="N244" s="311" t="str">
        <f>IF(U244="","",VLOOKUP(U244,$A$3:$B$15,2,FALSE))</f>
        <v/>
      </c>
      <c r="O244" s="311" t="str">
        <f>IF(V244="","",VLOOKUP(V244,$A$3:$B$15,2,FALSE))</f>
        <v/>
      </c>
      <c r="P244" s="311" t="str">
        <f>IF(W244="","",VLOOKUP(W244,$A$3:$B$15,2,FALSE))</f>
        <v/>
      </c>
      <c r="Q244" s="311" t="str">
        <f>IF(X244="","",VLOOKUP(X244,$A$3:$B$15,2,FALSE))</f>
        <v/>
      </c>
      <c r="T244" s="221"/>
      <c r="U244" s="221"/>
      <c r="V244" s="221"/>
      <c r="W244" s="221"/>
      <c r="X244" s="221"/>
    </row>
    <row r="245" spans="12:24" ht="18">
      <c r="L245" s="190">
        <v>242</v>
      </c>
      <c r="M245" s="311" t="str">
        <f>IF(T245="","",VLOOKUP(T245,$A$3:$B$15,2,FALSE))</f>
        <v/>
      </c>
      <c r="N245" s="311" t="str">
        <f>IF(U245="","",VLOOKUP(U245,$A$3:$B$15,2,FALSE))</f>
        <v/>
      </c>
      <c r="O245" s="311" t="str">
        <f>IF(V245="","",VLOOKUP(V245,$A$3:$B$15,2,FALSE))</f>
        <v/>
      </c>
      <c r="P245" s="311" t="str">
        <f>IF(W245="","",VLOOKUP(W245,$A$3:$B$15,2,FALSE))</f>
        <v/>
      </c>
      <c r="Q245" s="311" t="str">
        <f>IF(X245="","",VLOOKUP(X245,$A$3:$B$15,2,FALSE))</f>
        <v/>
      </c>
      <c r="T245" s="221"/>
      <c r="U245" s="221"/>
      <c r="V245" s="221"/>
      <c r="W245" s="221"/>
      <c r="X245" s="221"/>
    </row>
    <row r="246" spans="12:24" ht="18">
      <c r="L246" s="190">
        <v>243</v>
      </c>
      <c r="M246" s="311" t="str">
        <f>IF(T246="","",VLOOKUP(T246,$A$3:$B$15,2,FALSE))</f>
        <v/>
      </c>
      <c r="N246" s="311" t="str">
        <f>IF(U246="","",VLOOKUP(U246,$A$3:$B$15,2,FALSE))</f>
        <v/>
      </c>
      <c r="O246" s="311" t="str">
        <f>IF(V246="","",VLOOKUP(V246,$A$3:$B$15,2,FALSE))</f>
        <v/>
      </c>
      <c r="P246" s="311" t="str">
        <f>IF(W246="","",VLOOKUP(W246,$A$3:$B$15,2,FALSE))</f>
        <v/>
      </c>
      <c r="Q246" s="311" t="str">
        <f>IF(X246="","",VLOOKUP(X246,$A$3:$B$15,2,FALSE))</f>
        <v/>
      </c>
      <c r="T246" s="221"/>
      <c r="U246" s="221"/>
      <c r="V246" s="221"/>
      <c r="W246" s="221"/>
      <c r="X246" s="221"/>
    </row>
    <row r="247" spans="12:24" ht="18">
      <c r="L247" s="190">
        <v>244</v>
      </c>
      <c r="M247" s="311" t="str">
        <f>IF(T247="","",VLOOKUP(T247,$A$3:$B$15,2,FALSE))</f>
        <v/>
      </c>
      <c r="N247" s="311" t="str">
        <f>IF(U247="","",VLOOKUP(U247,$A$3:$B$15,2,FALSE))</f>
        <v/>
      </c>
      <c r="O247" s="311" t="str">
        <f>IF(V247="","",VLOOKUP(V247,$A$3:$B$15,2,FALSE))</f>
        <v/>
      </c>
      <c r="P247" s="311" t="str">
        <f>IF(W247="","",VLOOKUP(W247,$A$3:$B$15,2,FALSE))</f>
        <v/>
      </c>
      <c r="Q247" s="311" t="str">
        <f>IF(X247="","",VLOOKUP(X247,$A$3:$B$15,2,FALSE))</f>
        <v/>
      </c>
      <c r="T247" s="221"/>
      <c r="U247" s="221"/>
      <c r="V247" s="221"/>
      <c r="W247" s="221"/>
      <c r="X247" s="221"/>
    </row>
    <row r="248" spans="12:24" ht="18">
      <c r="L248" s="190">
        <v>245</v>
      </c>
      <c r="M248" s="311" t="str">
        <f>IF(T248="","",VLOOKUP(T248,$A$3:$B$15,2,FALSE))</f>
        <v/>
      </c>
      <c r="N248" s="311" t="str">
        <f>IF(U248="","",VLOOKUP(U248,$A$3:$B$15,2,FALSE))</f>
        <v/>
      </c>
      <c r="O248" s="311" t="str">
        <f>IF(V248="","",VLOOKUP(V248,$A$3:$B$15,2,FALSE))</f>
        <v/>
      </c>
      <c r="P248" s="311" t="str">
        <f>IF(W248="","",VLOOKUP(W248,$A$3:$B$15,2,FALSE))</f>
        <v/>
      </c>
      <c r="Q248" s="311" t="str">
        <f>IF(X248="","",VLOOKUP(X248,$A$3:$B$15,2,FALSE))</f>
        <v/>
      </c>
      <c r="T248" s="221"/>
      <c r="U248" s="221"/>
      <c r="V248" s="221"/>
      <c r="W248" s="221"/>
      <c r="X248" s="221"/>
    </row>
    <row r="249" spans="12:24" ht="18">
      <c r="L249" s="190">
        <v>246</v>
      </c>
      <c r="M249" s="311" t="str">
        <f>IF(T249="","",VLOOKUP(T249,$A$3:$B$15,2,FALSE))</f>
        <v/>
      </c>
      <c r="N249" s="311" t="str">
        <f>IF(U249="","",VLOOKUP(U249,$A$3:$B$15,2,FALSE))</f>
        <v/>
      </c>
      <c r="O249" s="311" t="str">
        <f>IF(V249="","",VLOOKUP(V249,$A$3:$B$15,2,FALSE))</f>
        <v/>
      </c>
      <c r="P249" s="311" t="str">
        <f>IF(W249="","",VLOOKUP(W249,$A$3:$B$15,2,FALSE))</f>
        <v/>
      </c>
      <c r="Q249" s="311" t="str">
        <f>IF(X249="","",VLOOKUP(X249,$A$3:$B$15,2,FALSE))</f>
        <v/>
      </c>
      <c r="T249" s="221"/>
      <c r="U249" s="221"/>
      <c r="V249" s="221"/>
      <c r="W249" s="221"/>
      <c r="X249" s="221"/>
    </row>
    <row r="250" spans="12:24" ht="18">
      <c r="L250" s="190">
        <v>247</v>
      </c>
      <c r="M250" s="311" t="str">
        <f>IF(T250="","",VLOOKUP(T250,$A$3:$B$15,2,FALSE))</f>
        <v/>
      </c>
      <c r="N250" s="311" t="str">
        <f>IF(U250="","",VLOOKUP(U250,$A$3:$B$15,2,FALSE))</f>
        <v/>
      </c>
      <c r="O250" s="311" t="str">
        <f>IF(V250="","",VLOOKUP(V250,$A$3:$B$15,2,FALSE))</f>
        <v/>
      </c>
      <c r="P250" s="311" t="str">
        <f>IF(W250="","",VLOOKUP(W250,$A$3:$B$15,2,FALSE))</f>
        <v/>
      </c>
      <c r="Q250" s="311" t="str">
        <f>IF(X250="","",VLOOKUP(X250,$A$3:$B$15,2,FALSE))</f>
        <v/>
      </c>
      <c r="T250" s="221"/>
      <c r="U250" s="221"/>
      <c r="V250" s="221"/>
      <c r="W250" s="221"/>
      <c r="X250" s="221"/>
    </row>
    <row r="251" spans="12:24" ht="18">
      <c r="L251" s="190">
        <v>248</v>
      </c>
      <c r="M251" s="311" t="str">
        <f>IF(T251="","",VLOOKUP(T251,$A$3:$B$15,2,FALSE))</f>
        <v/>
      </c>
      <c r="N251" s="311" t="str">
        <f>IF(U251="","",VLOOKUP(U251,$A$3:$B$15,2,FALSE))</f>
        <v/>
      </c>
      <c r="O251" s="311" t="str">
        <f>IF(V251="","",VLOOKUP(V251,$A$3:$B$15,2,FALSE))</f>
        <v/>
      </c>
      <c r="P251" s="311" t="str">
        <f>IF(W251="","",VLOOKUP(W251,$A$3:$B$15,2,FALSE))</f>
        <v/>
      </c>
      <c r="Q251" s="311" t="str">
        <f>IF(X251="","",VLOOKUP(X251,$A$3:$B$15,2,FALSE))</f>
        <v/>
      </c>
      <c r="T251" s="221"/>
      <c r="U251" s="221"/>
      <c r="V251" s="221"/>
      <c r="W251" s="221"/>
      <c r="X251" s="221"/>
    </row>
    <row r="252" spans="12:24" ht="18">
      <c r="L252" s="190">
        <v>249</v>
      </c>
      <c r="M252" s="311" t="str">
        <f>IF(T252="","",VLOOKUP(T252,$A$3:$B$15,2,FALSE))</f>
        <v/>
      </c>
      <c r="N252" s="311" t="str">
        <f>IF(U252="","",VLOOKUP(U252,$A$3:$B$15,2,FALSE))</f>
        <v/>
      </c>
      <c r="O252" s="311" t="str">
        <f>IF(V252="","",VLOOKUP(V252,$A$3:$B$15,2,FALSE))</f>
        <v/>
      </c>
      <c r="P252" s="311" t="str">
        <f>IF(W252="","",VLOOKUP(W252,$A$3:$B$15,2,FALSE))</f>
        <v/>
      </c>
      <c r="Q252" s="311" t="str">
        <f>IF(X252="","",VLOOKUP(X252,$A$3:$B$15,2,FALSE))</f>
        <v/>
      </c>
      <c r="T252" s="221"/>
      <c r="U252" s="221"/>
      <c r="V252" s="221"/>
      <c r="W252" s="221"/>
      <c r="X252" s="221"/>
    </row>
    <row r="253" spans="12:24" ht="18">
      <c r="L253" s="190">
        <v>250</v>
      </c>
      <c r="M253" s="311" t="str">
        <f>IF(T253="","",VLOOKUP(T253,$A$3:$B$15,2,FALSE))</f>
        <v/>
      </c>
      <c r="N253" s="311" t="str">
        <f>IF(U253="","",VLOOKUP(U253,$A$3:$B$15,2,FALSE))</f>
        <v/>
      </c>
      <c r="O253" s="311" t="str">
        <f>IF(V253="","",VLOOKUP(V253,$A$3:$B$15,2,FALSE))</f>
        <v/>
      </c>
      <c r="P253" s="311" t="str">
        <f>IF(W253="","",VLOOKUP(W253,$A$3:$B$15,2,FALSE))</f>
        <v/>
      </c>
      <c r="Q253" s="311" t="str">
        <f>IF(X253="","",VLOOKUP(X253,$A$3:$B$15,2,FALSE))</f>
        <v/>
      </c>
      <c r="T253" s="221"/>
      <c r="U253" s="221"/>
      <c r="V253" s="221"/>
      <c r="W253" s="221"/>
      <c r="X253" s="221"/>
    </row>
    <row r="254" spans="12:24" ht="18">
      <c r="L254" s="190">
        <v>251</v>
      </c>
      <c r="M254" s="311" t="str">
        <f>IF(T254="","",VLOOKUP(T254,$A$3:$B$15,2,FALSE))</f>
        <v/>
      </c>
      <c r="N254" s="311" t="str">
        <f>IF(U254="","",VLOOKUP(U254,$A$3:$B$15,2,FALSE))</f>
        <v/>
      </c>
      <c r="O254" s="311" t="str">
        <f>IF(V254="","",VLOOKUP(V254,$A$3:$B$15,2,FALSE))</f>
        <v/>
      </c>
      <c r="P254" s="311" t="str">
        <f>IF(W254="","",VLOOKUP(W254,$A$3:$B$15,2,FALSE))</f>
        <v/>
      </c>
      <c r="Q254" s="311" t="str">
        <f>IF(X254="","",VLOOKUP(X254,$A$3:$B$15,2,FALSE))</f>
        <v/>
      </c>
      <c r="T254" s="221"/>
      <c r="U254" s="221"/>
      <c r="V254" s="221"/>
      <c r="W254" s="221"/>
      <c r="X254" s="221"/>
    </row>
    <row r="255" spans="12:24" ht="18">
      <c r="L255" s="190">
        <v>252</v>
      </c>
      <c r="M255" s="311" t="str">
        <f>IF(T255="","",VLOOKUP(T255,$A$3:$B$15,2,FALSE))</f>
        <v/>
      </c>
      <c r="N255" s="311" t="str">
        <f>IF(U255="","",VLOOKUP(U255,$A$3:$B$15,2,FALSE))</f>
        <v/>
      </c>
      <c r="O255" s="311" t="str">
        <f>IF(V255="","",VLOOKUP(V255,$A$3:$B$15,2,FALSE))</f>
        <v/>
      </c>
      <c r="P255" s="311" t="str">
        <f>IF(W255="","",VLOOKUP(W255,$A$3:$B$15,2,FALSE))</f>
        <v/>
      </c>
      <c r="Q255" s="311" t="str">
        <f>IF(X255="","",VLOOKUP(X255,$A$3:$B$15,2,FALSE))</f>
        <v/>
      </c>
      <c r="T255" s="221"/>
      <c r="U255" s="221"/>
      <c r="V255" s="221"/>
      <c r="W255" s="221"/>
      <c r="X255" s="221"/>
    </row>
    <row r="256" spans="12:24" ht="18">
      <c r="L256" s="190">
        <v>253</v>
      </c>
      <c r="M256" s="311" t="str">
        <f>IF(T256="","",VLOOKUP(T256,$A$3:$B$15,2,FALSE))</f>
        <v/>
      </c>
      <c r="N256" s="311" t="str">
        <f>IF(U256="","",VLOOKUP(U256,$A$3:$B$15,2,FALSE))</f>
        <v/>
      </c>
      <c r="O256" s="311" t="str">
        <f>IF(V256="","",VLOOKUP(V256,$A$3:$B$15,2,FALSE))</f>
        <v/>
      </c>
      <c r="P256" s="311" t="str">
        <f>IF(W256="","",VLOOKUP(W256,$A$3:$B$15,2,FALSE))</f>
        <v/>
      </c>
      <c r="Q256" s="311" t="str">
        <f>IF(X256="","",VLOOKUP(X256,$A$3:$B$15,2,FALSE))</f>
        <v/>
      </c>
      <c r="T256" s="221"/>
      <c r="U256" s="221"/>
      <c r="V256" s="221"/>
      <c r="W256" s="221"/>
      <c r="X256" s="221"/>
    </row>
    <row r="257" spans="12:24" ht="18">
      <c r="L257" s="190">
        <v>254</v>
      </c>
      <c r="M257" s="311" t="str">
        <f>IF(T257="","",VLOOKUP(T257,$A$3:$B$15,2,FALSE))</f>
        <v/>
      </c>
      <c r="N257" s="311" t="str">
        <f>IF(U257="","",VLOOKUP(U257,$A$3:$B$15,2,FALSE))</f>
        <v/>
      </c>
      <c r="O257" s="311" t="str">
        <f>IF(V257="","",VLOOKUP(V257,$A$3:$B$15,2,FALSE))</f>
        <v/>
      </c>
      <c r="P257" s="311" t="str">
        <f>IF(W257="","",VLOOKUP(W257,$A$3:$B$15,2,FALSE))</f>
        <v/>
      </c>
      <c r="Q257" s="311" t="str">
        <f>IF(X257="","",VLOOKUP(X257,$A$3:$B$15,2,FALSE))</f>
        <v/>
      </c>
      <c r="T257" s="221"/>
      <c r="U257" s="221"/>
      <c r="V257" s="221"/>
      <c r="W257" s="221"/>
      <c r="X257" s="221"/>
    </row>
    <row r="258" spans="12:24" ht="18">
      <c r="L258" s="190">
        <v>255</v>
      </c>
      <c r="M258" s="311" t="str">
        <f>IF(T258="","",VLOOKUP(T258,$A$3:$B$15,2,FALSE))</f>
        <v/>
      </c>
      <c r="N258" s="311" t="str">
        <f>IF(U258="","",VLOOKUP(U258,$A$3:$B$15,2,FALSE))</f>
        <v/>
      </c>
      <c r="O258" s="311" t="str">
        <f>IF(V258="","",VLOOKUP(V258,$A$3:$B$15,2,FALSE))</f>
        <v/>
      </c>
      <c r="P258" s="311" t="str">
        <f>IF(W258="","",VLOOKUP(W258,$A$3:$B$15,2,FALSE))</f>
        <v/>
      </c>
      <c r="Q258" s="311" t="str">
        <f>IF(X258="","",VLOOKUP(X258,$A$3:$B$15,2,FALSE))</f>
        <v/>
      </c>
      <c r="T258" s="221"/>
      <c r="U258" s="221"/>
      <c r="V258" s="221"/>
      <c r="W258" s="221"/>
      <c r="X258" s="221"/>
    </row>
    <row r="259" spans="12:24" ht="18">
      <c r="L259" s="190">
        <v>256</v>
      </c>
      <c r="M259" s="311" t="str">
        <f>IF(T259="","",VLOOKUP(T259,$A$3:$B$15,2,FALSE))</f>
        <v/>
      </c>
      <c r="N259" s="311" t="str">
        <f>IF(U259="","",VLOOKUP(U259,$A$3:$B$15,2,FALSE))</f>
        <v/>
      </c>
      <c r="O259" s="311" t="str">
        <f>IF(V259="","",VLOOKUP(V259,$A$3:$B$15,2,FALSE))</f>
        <v/>
      </c>
      <c r="P259" s="311" t="str">
        <f>IF(W259="","",VLOOKUP(W259,$A$3:$B$15,2,FALSE))</f>
        <v/>
      </c>
      <c r="Q259" s="311" t="str">
        <f>IF(X259="","",VLOOKUP(X259,$A$3:$B$15,2,FALSE))</f>
        <v/>
      </c>
      <c r="T259" s="221"/>
      <c r="U259" s="221"/>
      <c r="V259" s="221"/>
      <c r="W259" s="221"/>
      <c r="X259" s="221"/>
    </row>
    <row r="260" spans="12:24" ht="18">
      <c r="L260" s="190">
        <v>257</v>
      </c>
      <c r="M260" s="311" t="str">
        <f>IF(T260="","",VLOOKUP(T260,$A$3:$B$15,2,FALSE))</f>
        <v/>
      </c>
      <c r="N260" s="311" t="str">
        <f>IF(U260="","",VLOOKUP(U260,$A$3:$B$15,2,FALSE))</f>
        <v/>
      </c>
      <c r="O260" s="311" t="str">
        <f>IF(V260="","",VLOOKUP(V260,$A$3:$B$15,2,FALSE))</f>
        <v/>
      </c>
      <c r="P260" s="311" t="str">
        <f>IF(W260="","",VLOOKUP(W260,$A$3:$B$15,2,FALSE))</f>
        <v/>
      </c>
      <c r="Q260" s="311" t="str">
        <f>IF(X260="","",VLOOKUP(X260,$A$3:$B$15,2,FALSE))</f>
        <v/>
      </c>
      <c r="T260" s="221"/>
      <c r="U260" s="221"/>
      <c r="V260" s="221"/>
      <c r="W260" s="221"/>
      <c r="X260" s="221"/>
    </row>
    <row r="261" spans="12:24" ht="18">
      <c r="L261" s="190">
        <v>258</v>
      </c>
      <c r="M261" s="311" t="str">
        <f>IF(T261="","",VLOOKUP(T261,$A$3:$B$15,2,FALSE))</f>
        <v/>
      </c>
      <c r="N261" s="311" t="str">
        <f>IF(U261="","",VLOOKUP(U261,$A$3:$B$15,2,FALSE))</f>
        <v/>
      </c>
      <c r="O261" s="311" t="str">
        <f>IF(V261="","",VLOOKUP(V261,$A$3:$B$15,2,FALSE))</f>
        <v/>
      </c>
      <c r="P261" s="311" t="str">
        <f>IF(W261="","",VLOOKUP(W261,$A$3:$B$15,2,FALSE))</f>
        <v/>
      </c>
      <c r="Q261" s="311" t="str">
        <f>IF(X261="","",VLOOKUP(X261,$A$3:$B$15,2,FALSE))</f>
        <v/>
      </c>
      <c r="T261" s="221"/>
      <c r="U261" s="221"/>
      <c r="V261" s="221"/>
      <c r="W261" s="221"/>
      <c r="X261" s="221"/>
    </row>
    <row r="262" spans="12:24" ht="18">
      <c r="L262" s="190">
        <v>259</v>
      </c>
      <c r="M262" s="311" t="str">
        <f>IF(T262="","",VLOOKUP(T262,$A$3:$B$15,2,FALSE))</f>
        <v/>
      </c>
      <c r="N262" s="311" t="str">
        <f>IF(U262="","",VLOOKUP(U262,$A$3:$B$15,2,FALSE))</f>
        <v/>
      </c>
      <c r="O262" s="311" t="str">
        <f>IF(V262="","",VLOOKUP(V262,$A$3:$B$15,2,FALSE))</f>
        <v/>
      </c>
      <c r="P262" s="311" t="str">
        <f>IF(W262="","",VLOOKUP(W262,$A$3:$B$15,2,FALSE))</f>
        <v/>
      </c>
      <c r="Q262" s="311" t="str">
        <f>IF(X262="","",VLOOKUP(X262,$A$3:$B$15,2,FALSE))</f>
        <v/>
      </c>
      <c r="T262" s="221"/>
      <c r="U262" s="221"/>
      <c r="V262" s="221"/>
      <c r="W262" s="221"/>
      <c r="X262" s="221"/>
    </row>
    <row r="263" spans="12:24" ht="18">
      <c r="L263" s="190">
        <v>260</v>
      </c>
      <c r="M263" s="311" t="str">
        <f>IF(T263="","",VLOOKUP(T263,$A$3:$B$15,2,FALSE))</f>
        <v/>
      </c>
      <c r="N263" s="311" t="str">
        <f>IF(U263="","",VLOOKUP(U263,$A$3:$B$15,2,FALSE))</f>
        <v/>
      </c>
      <c r="O263" s="311" t="str">
        <f>IF(V263="","",VLOOKUP(V263,$A$3:$B$15,2,FALSE))</f>
        <v/>
      </c>
      <c r="P263" s="311" t="str">
        <f>IF(W263="","",VLOOKUP(W263,$A$3:$B$15,2,FALSE))</f>
        <v/>
      </c>
      <c r="Q263" s="311" t="str">
        <f>IF(X263="","",VLOOKUP(X263,$A$3:$B$15,2,FALSE))</f>
        <v/>
      </c>
      <c r="T263" s="221"/>
      <c r="U263" s="221"/>
      <c r="V263" s="221"/>
      <c r="W263" s="221"/>
      <c r="X263" s="221"/>
    </row>
    <row r="264" spans="12:24" ht="18">
      <c r="L264" s="190">
        <v>261</v>
      </c>
      <c r="M264" s="311" t="str">
        <f>IF(T264="","",VLOOKUP(T264,$A$3:$B$15,2,FALSE))</f>
        <v/>
      </c>
      <c r="N264" s="311" t="str">
        <f>IF(U264="","",VLOOKUP(U264,$A$3:$B$15,2,FALSE))</f>
        <v/>
      </c>
      <c r="O264" s="311" t="str">
        <f>IF(V264="","",VLOOKUP(V264,$A$3:$B$15,2,FALSE))</f>
        <v/>
      </c>
      <c r="P264" s="311" t="str">
        <f>IF(W264="","",VLOOKUP(W264,$A$3:$B$15,2,FALSE))</f>
        <v/>
      </c>
      <c r="Q264" s="311" t="str">
        <f>IF(X264="","",VLOOKUP(X264,$A$3:$B$15,2,FALSE))</f>
        <v/>
      </c>
      <c r="T264" s="221"/>
      <c r="U264" s="221"/>
      <c r="V264" s="221"/>
      <c r="W264" s="221"/>
      <c r="X264" s="221"/>
    </row>
    <row r="265" spans="12:24" ht="18">
      <c r="L265" s="190">
        <v>262</v>
      </c>
      <c r="M265" s="311" t="str">
        <f>IF(T265="","",VLOOKUP(T265,$A$3:$B$15,2,FALSE))</f>
        <v/>
      </c>
      <c r="N265" s="311" t="str">
        <f>IF(U265="","",VLOOKUP(U265,$A$3:$B$15,2,FALSE))</f>
        <v/>
      </c>
      <c r="O265" s="311" t="str">
        <f>IF(V265="","",VLOOKUP(V265,$A$3:$B$15,2,FALSE))</f>
        <v/>
      </c>
      <c r="P265" s="311" t="str">
        <f>IF(W265="","",VLOOKUP(W265,$A$3:$B$15,2,FALSE))</f>
        <v/>
      </c>
      <c r="Q265" s="311" t="str">
        <f>IF(X265="","",VLOOKUP(X265,$A$3:$B$15,2,FALSE))</f>
        <v/>
      </c>
      <c r="T265" s="221"/>
      <c r="U265" s="221"/>
      <c r="V265" s="221"/>
      <c r="W265" s="221"/>
      <c r="X265" s="221"/>
    </row>
    <row r="266" spans="12:24" ht="18">
      <c r="L266" s="190">
        <v>263</v>
      </c>
      <c r="M266" s="311" t="str">
        <f>IF(T266="","",VLOOKUP(T266,$A$3:$B$15,2,FALSE))</f>
        <v/>
      </c>
      <c r="N266" s="311" t="str">
        <f>IF(U266="","",VLOOKUP(U266,$A$3:$B$15,2,FALSE))</f>
        <v/>
      </c>
      <c r="O266" s="311" t="str">
        <f>IF(V266="","",VLOOKUP(V266,$A$3:$B$15,2,FALSE))</f>
        <v/>
      </c>
      <c r="P266" s="311" t="str">
        <f>IF(W266="","",VLOOKUP(W266,$A$3:$B$15,2,FALSE))</f>
        <v/>
      </c>
      <c r="Q266" s="311" t="str">
        <f>IF(X266="","",VLOOKUP(X266,$A$3:$B$15,2,FALSE))</f>
        <v/>
      </c>
      <c r="T266" s="221"/>
      <c r="U266" s="221"/>
      <c r="V266" s="221"/>
      <c r="W266" s="221"/>
      <c r="X266" s="221"/>
    </row>
    <row r="267" spans="12:24" ht="18">
      <c r="L267" s="190">
        <v>264</v>
      </c>
      <c r="M267" s="311" t="str">
        <f>IF(T267="","",VLOOKUP(T267,$A$3:$B$15,2,FALSE))</f>
        <v/>
      </c>
      <c r="N267" s="311" t="str">
        <f>IF(U267="","",VLOOKUP(U267,$A$3:$B$15,2,FALSE))</f>
        <v/>
      </c>
      <c r="O267" s="311" t="str">
        <f>IF(V267="","",VLOOKUP(V267,$A$3:$B$15,2,FALSE))</f>
        <v/>
      </c>
      <c r="P267" s="311" t="str">
        <f>IF(W267="","",VLOOKUP(W267,$A$3:$B$15,2,FALSE))</f>
        <v/>
      </c>
      <c r="Q267" s="311" t="str">
        <f>IF(X267="","",VLOOKUP(X267,$A$3:$B$15,2,FALSE))</f>
        <v/>
      </c>
      <c r="T267" s="221"/>
      <c r="U267" s="221"/>
      <c r="V267" s="221"/>
      <c r="W267" s="221"/>
      <c r="X267" s="221"/>
    </row>
    <row r="268" spans="12:24" ht="18">
      <c r="L268" s="190">
        <v>265</v>
      </c>
      <c r="M268" s="311" t="str">
        <f>IF(T268="","",VLOOKUP(T268,$A$3:$B$15,2,FALSE))</f>
        <v/>
      </c>
      <c r="N268" s="311" t="str">
        <f>IF(U268="","",VLOOKUP(U268,$A$3:$B$15,2,FALSE))</f>
        <v/>
      </c>
      <c r="O268" s="311" t="str">
        <f>IF(V268="","",VLOOKUP(V268,$A$3:$B$15,2,FALSE))</f>
        <v/>
      </c>
      <c r="P268" s="311" t="str">
        <f>IF(W268="","",VLOOKUP(W268,$A$3:$B$15,2,FALSE))</f>
        <v/>
      </c>
      <c r="Q268" s="311" t="str">
        <f>IF(X268="","",VLOOKUP(X268,$A$3:$B$15,2,FALSE))</f>
        <v/>
      </c>
      <c r="T268" s="221"/>
      <c r="U268" s="221"/>
      <c r="V268" s="221"/>
      <c r="W268" s="221"/>
      <c r="X268" s="221"/>
    </row>
    <row r="269" spans="12:24" ht="18">
      <c r="L269" s="190">
        <v>266</v>
      </c>
      <c r="M269" s="311" t="str">
        <f>IF(T269="","",VLOOKUP(T269,$A$3:$B$15,2,FALSE))</f>
        <v/>
      </c>
      <c r="N269" s="311" t="str">
        <f>IF(U269="","",VLOOKUP(U269,$A$3:$B$15,2,FALSE))</f>
        <v/>
      </c>
      <c r="O269" s="311" t="str">
        <f>IF(V269="","",VLOOKUP(V269,$A$3:$B$15,2,FALSE))</f>
        <v/>
      </c>
      <c r="P269" s="311" t="str">
        <f>IF(W269="","",VLOOKUP(W269,$A$3:$B$15,2,FALSE))</f>
        <v/>
      </c>
      <c r="Q269" s="311" t="str">
        <f>IF(X269="","",VLOOKUP(X269,$A$3:$B$15,2,FALSE))</f>
        <v/>
      </c>
      <c r="T269" s="221"/>
      <c r="U269" s="221"/>
      <c r="V269" s="221"/>
      <c r="W269" s="221"/>
      <c r="X269" s="221"/>
    </row>
    <row r="270" spans="12:24" ht="18">
      <c r="L270" s="190">
        <v>267</v>
      </c>
      <c r="M270" s="311" t="str">
        <f>IF(T270="","",VLOOKUP(T270,$A$3:$B$15,2,FALSE))</f>
        <v/>
      </c>
      <c r="N270" s="311" t="str">
        <f>IF(U270="","",VLOOKUP(U270,$A$3:$B$15,2,FALSE))</f>
        <v/>
      </c>
      <c r="O270" s="311" t="str">
        <f>IF(V270="","",VLOOKUP(V270,$A$3:$B$15,2,FALSE))</f>
        <v/>
      </c>
      <c r="P270" s="311" t="str">
        <f>IF(W270="","",VLOOKUP(W270,$A$3:$B$15,2,FALSE))</f>
        <v/>
      </c>
      <c r="Q270" s="311" t="str">
        <f>IF(X270="","",VLOOKUP(X270,$A$3:$B$15,2,FALSE))</f>
        <v/>
      </c>
      <c r="T270" s="221"/>
      <c r="U270" s="221"/>
      <c r="V270" s="221"/>
      <c r="W270" s="221"/>
      <c r="X270" s="221"/>
    </row>
    <row r="271" spans="12:24" ht="18">
      <c r="L271" s="190">
        <v>268</v>
      </c>
      <c r="M271" s="311" t="str">
        <f>IF(T271="","",VLOOKUP(T271,$A$3:$B$15,2,FALSE))</f>
        <v/>
      </c>
      <c r="N271" s="311" t="str">
        <f>IF(U271="","",VLOOKUP(U271,$A$3:$B$15,2,FALSE))</f>
        <v/>
      </c>
      <c r="O271" s="311" t="str">
        <f>IF(V271="","",VLOOKUP(V271,$A$3:$B$15,2,FALSE))</f>
        <v/>
      </c>
      <c r="P271" s="311" t="str">
        <f>IF(W271="","",VLOOKUP(W271,$A$3:$B$15,2,FALSE))</f>
        <v/>
      </c>
      <c r="Q271" s="311" t="str">
        <f>IF(X271="","",VLOOKUP(X271,$A$3:$B$15,2,FALSE))</f>
        <v/>
      </c>
      <c r="T271" s="221"/>
      <c r="U271" s="221"/>
      <c r="V271" s="221"/>
      <c r="W271" s="221"/>
      <c r="X271" s="221"/>
    </row>
    <row r="272" spans="12:24" ht="18">
      <c r="L272" s="190">
        <v>269</v>
      </c>
      <c r="M272" s="311" t="str">
        <f>IF(T272="","",VLOOKUP(T272,$A$3:$B$15,2,FALSE))</f>
        <v/>
      </c>
      <c r="N272" s="311" t="str">
        <f>IF(U272="","",VLOOKUP(U272,$A$3:$B$15,2,FALSE))</f>
        <v/>
      </c>
      <c r="O272" s="311" t="str">
        <f>IF(V272="","",VLOOKUP(V272,$A$3:$B$15,2,FALSE))</f>
        <v/>
      </c>
      <c r="P272" s="311" t="str">
        <f>IF(W272="","",VLOOKUP(W272,$A$3:$B$15,2,FALSE))</f>
        <v/>
      </c>
      <c r="Q272" s="311" t="str">
        <f>IF(X272="","",VLOOKUP(X272,$A$3:$B$15,2,FALSE))</f>
        <v/>
      </c>
      <c r="T272" s="221"/>
      <c r="U272" s="221"/>
      <c r="V272" s="221"/>
      <c r="W272" s="221"/>
      <c r="X272" s="221"/>
    </row>
    <row r="273" spans="12:24" ht="18">
      <c r="L273" s="190">
        <v>270</v>
      </c>
      <c r="M273" s="311" t="str">
        <f>IF(T273="","",VLOOKUP(T273,$A$3:$B$15,2,FALSE))</f>
        <v/>
      </c>
      <c r="N273" s="311" t="str">
        <f>IF(U273="","",VLOOKUP(U273,$A$3:$B$15,2,FALSE))</f>
        <v/>
      </c>
      <c r="O273" s="311" t="str">
        <f>IF(V273="","",VLOOKUP(V273,$A$3:$B$15,2,FALSE))</f>
        <v/>
      </c>
      <c r="P273" s="311" t="str">
        <f>IF(W273="","",VLOOKUP(W273,$A$3:$B$15,2,FALSE))</f>
        <v/>
      </c>
      <c r="Q273" s="311" t="str">
        <f>IF(X273="","",VLOOKUP(X273,$A$3:$B$15,2,FALSE))</f>
        <v/>
      </c>
      <c r="T273" s="221"/>
      <c r="U273" s="221"/>
      <c r="V273" s="221"/>
      <c r="W273" s="221"/>
      <c r="X273" s="221"/>
    </row>
    <row r="274" spans="12:24" ht="18">
      <c r="L274" s="190">
        <v>271</v>
      </c>
      <c r="M274" s="311" t="str">
        <f>IF(T274="","",VLOOKUP(T274,$A$3:$B$15,2,FALSE))</f>
        <v/>
      </c>
      <c r="N274" s="311" t="str">
        <f>IF(U274="","",VLOOKUP(U274,$A$3:$B$15,2,FALSE))</f>
        <v/>
      </c>
      <c r="O274" s="311" t="str">
        <f>IF(V274="","",VLOOKUP(V274,$A$3:$B$15,2,FALSE))</f>
        <v/>
      </c>
      <c r="P274" s="311" t="str">
        <f>IF(W274="","",VLOOKUP(W274,$A$3:$B$15,2,FALSE))</f>
        <v/>
      </c>
      <c r="Q274" s="311" t="str">
        <f>IF(X274="","",VLOOKUP(X274,$A$3:$B$15,2,FALSE))</f>
        <v/>
      </c>
      <c r="T274" s="221"/>
      <c r="U274" s="221"/>
      <c r="V274" s="221"/>
      <c r="W274" s="221"/>
      <c r="X274" s="221"/>
    </row>
    <row r="275" spans="12:24" ht="18">
      <c r="L275" s="190">
        <v>272</v>
      </c>
      <c r="M275" s="311" t="str">
        <f>IF(T275="","",VLOOKUP(T275,$A$3:$B$15,2,FALSE))</f>
        <v/>
      </c>
      <c r="N275" s="311" t="str">
        <f>IF(U275="","",VLOOKUP(U275,$A$3:$B$15,2,FALSE))</f>
        <v/>
      </c>
      <c r="O275" s="311" t="str">
        <f>IF(V275="","",VLOOKUP(V275,$A$3:$B$15,2,FALSE))</f>
        <v/>
      </c>
      <c r="P275" s="311" t="str">
        <f>IF(W275="","",VLOOKUP(W275,$A$3:$B$15,2,FALSE))</f>
        <v/>
      </c>
      <c r="Q275" s="311" t="str">
        <f>IF(X275="","",VLOOKUP(X275,$A$3:$B$15,2,FALSE))</f>
        <v/>
      </c>
      <c r="T275" s="221"/>
      <c r="U275" s="221"/>
      <c r="V275" s="221"/>
      <c r="W275" s="221"/>
      <c r="X275" s="221"/>
    </row>
    <row r="276" spans="12:24" ht="18">
      <c r="L276" s="190">
        <v>273</v>
      </c>
      <c r="M276" s="311" t="str">
        <f>IF(T276="","",VLOOKUP(T276,$A$3:$B$15,2,FALSE))</f>
        <v/>
      </c>
      <c r="N276" s="311" t="str">
        <f>IF(U276="","",VLOOKUP(U276,$A$3:$B$15,2,FALSE))</f>
        <v/>
      </c>
      <c r="O276" s="311" t="str">
        <f>IF(V276="","",VLOOKUP(V276,$A$3:$B$15,2,FALSE))</f>
        <v/>
      </c>
      <c r="P276" s="311" t="str">
        <f>IF(W276="","",VLOOKUP(W276,$A$3:$B$15,2,FALSE))</f>
        <v/>
      </c>
      <c r="Q276" s="311" t="str">
        <f>IF(X276="","",VLOOKUP(X276,$A$3:$B$15,2,FALSE))</f>
        <v/>
      </c>
      <c r="T276" s="221"/>
      <c r="U276" s="221"/>
      <c r="V276" s="221"/>
      <c r="W276" s="221"/>
      <c r="X276" s="221"/>
    </row>
    <row r="277" spans="12:24" ht="18">
      <c r="L277" s="190">
        <v>274</v>
      </c>
      <c r="M277" s="311" t="str">
        <f>IF(T277="","",VLOOKUP(T277,$A$3:$B$15,2,FALSE))</f>
        <v/>
      </c>
      <c r="N277" s="311" t="str">
        <f>IF(U277="","",VLOOKUP(U277,$A$3:$B$15,2,FALSE))</f>
        <v/>
      </c>
      <c r="O277" s="311" t="str">
        <f>IF(V277="","",VLOOKUP(V277,$A$3:$B$15,2,FALSE))</f>
        <v/>
      </c>
      <c r="P277" s="311" t="str">
        <f>IF(W277="","",VLOOKUP(W277,$A$3:$B$15,2,FALSE))</f>
        <v/>
      </c>
      <c r="Q277" s="311" t="str">
        <f>IF(X277="","",VLOOKUP(X277,$A$3:$B$15,2,FALSE))</f>
        <v/>
      </c>
      <c r="T277" s="221"/>
      <c r="U277" s="221"/>
      <c r="V277" s="221"/>
      <c r="W277" s="221"/>
      <c r="X277" s="221"/>
    </row>
    <row r="278" spans="12:24" ht="18">
      <c r="L278" s="190">
        <v>275</v>
      </c>
      <c r="M278" s="311" t="str">
        <f>IF(T278="","",VLOOKUP(T278,$A$3:$B$15,2,FALSE))</f>
        <v/>
      </c>
      <c r="N278" s="311" t="str">
        <f>IF(U278="","",VLOOKUP(U278,$A$3:$B$15,2,FALSE))</f>
        <v/>
      </c>
      <c r="O278" s="311" t="str">
        <f>IF(V278="","",VLOOKUP(V278,$A$3:$B$15,2,FALSE))</f>
        <v/>
      </c>
      <c r="P278" s="311" t="str">
        <f>IF(W278="","",VLOOKUP(W278,$A$3:$B$15,2,FALSE))</f>
        <v/>
      </c>
      <c r="Q278" s="311" t="str">
        <f>IF(X278="","",VLOOKUP(X278,$A$3:$B$15,2,FALSE))</f>
        <v/>
      </c>
      <c r="T278" s="221"/>
      <c r="U278" s="221"/>
      <c r="V278" s="221"/>
      <c r="W278" s="221"/>
      <c r="X278" s="221"/>
    </row>
    <row r="279" spans="12:24" ht="18">
      <c r="L279" s="190">
        <v>276</v>
      </c>
      <c r="M279" s="311" t="str">
        <f>IF(T279="","",VLOOKUP(T279,$A$3:$B$15,2,FALSE))</f>
        <v/>
      </c>
      <c r="N279" s="311" t="str">
        <f>IF(U279="","",VLOOKUP(U279,$A$3:$B$15,2,FALSE))</f>
        <v/>
      </c>
      <c r="O279" s="311" t="str">
        <f>IF(V279="","",VLOOKUP(V279,$A$3:$B$15,2,FALSE))</f>
        <v/>
      </c>
      <c r="P279" s="311" t="str">
        <f>IF(W279="","",VLOOKUP(W279,$A$3:$B$15,2,FALSE))</f>
        <v/>
      </c>
      <c r="Q279" s="311" t="str">
        <f>IF(X279="","",VLOOKUP(X279,$A$3:$B$15,2,FALSE))</f>
        <v/>
      </c>
      <c r="T279" s="221"/>
      <c r="U279" s="221"/>
      <c r="V279" s="221"/>
      <c r="W279" s="221"/>
      <c r="X279" s="221"/>
    </row>
    <row r="280" spans="12:24" ht="18">
      <c r="L280" s="190">
        <v>277</v>
      </c>
      <c r="M280" s="311" t="str">
        <f>IF(T280="","",VLOOKUP(T280,$A$3:$B$15,2,FALSE))</f>
        <v/>
      </c>
      <c r="N280" s="311" t="str">
        <f>IF(U280="","",VLOOKUP(U280,$A$3:$B$15,2,FALSE))</f>
        <v/>
      </c>
      <c r="O280" s="311" t="str">
        <f>IF(V280="","",VLOOKUP(V280,$A$3:$B$15,2,FALSE))</f>
        <v/>
      </c>
      <c r="P280" s="311" t="str">
        <f>IF(W280="","",VLOOKUP(W280,$A$3:$B$15,2,FALSE))</f>
        <v/>
      </c>
      <c r="Q280" s="311" t="str">
        <f>IF(X280="","",VLOOKUP(X280,$A$3:$B$15,2,FALSE))</f>
        <v/>
      </c>
      <c r="T280" s="221"/>
      <c r="U280" s="221"/>
      <c r="V280" s="221"/>
      <c r="W280" s="221"/>
      <c r="X280" s="221"/>
    </row>
    <row r="281" spans="12:24" ht="18">
      <c r="L281" s="190">
        <v>278</v>
      </c>
      <c r="M281" s="311" t="str">
        <f>IF(T281="","",VLOOKUP(T281,$A$3:$B$15,2,FALSE))</f>
        <v/>
      </c>
      <c r="N281" s="311" t="str">
        <f>IF(U281="","",VLOOKUP(U281,$A$3:$B$15,2,FALSE))</f>
        <v/>
      </c>
      <c r="O281" s="311" t="str">
        <f>IF(V281="","",VLOOKUP(V281,$A$3:$B$15,2,FALSE))</f>
        <v/>
      </c>
      <c r="P281" s="311" t="str">
        <f>IF(W281="","",VLOOKUP(W281,$A$3:$B$15,2,FALSE))</f>
        <v/>
      </c>
      <c r="Q281" s="311" t="str">
        <f>IF(X281="","",VLOOKUP(X281,$A$3:$B$15,2,FALSE))</f>
        <v/>
      </c>
      <c r="T281" s="221"/>
      <c r="U281" s="221"/>
      <c r="V281" s="221"/>
      <c r="W281" s="221"/>
      <c r="X281" s="221"/>
    </row>
    <row r="282" spans="12:24" ht="18">
      <c r="L282" s="190">
        <v>279</v>
      </c>
      <c r="M282" s="311" t="str">
        <f>IF(T282="","",VLOOKUP(T282,$A$3:$B$15,2,FALSE))</f>
        <v/>
      </c>
      <c r="N282" s="311" t="str">
        <f>IF(U282="","",VLOOKUP(U282,$A$3:$B$15,2,FALSE))</f>
        <v/>
      </c>
      <c r="O282" s="311" t="str">
        <f>IF(V282="","",VLOOKUP(V282,$A$3:$B$15,2,FALSE))</f>
        <v/>
      </c>
      <c r="P282" s="311" t="str">
        <f>IF(W282="","",VLOOKUP(W282,$A$3:$B$15,2,FALSE))</f>
        <v/>
      </c>
      <c r="Q282" s="311" t="str">
        <f>IF(X282="","",VLOOKUP(X282,$A$3:$B$15,2,FALSE))</f>
        <v/>
      </c>
      <c r="T282" s="221"/>
      <c r="U282" s="221"/>
      <c r="V282" s="221"/>
      <c r="W282" s="221"/>
      <c r="X282" s="221"/>
    </row>
    <row r="283" spans="12:24" ht="18">
      <c r="L283" s="190">
        <v>280</v>
      </c>
      <c r="M283" s="311" t="str">
        <f>IF(T283="","",VLOOKUP(T283,$A$3:$B$15,2,FALSE))</f>
        <v/>
      </c>
      <c r="N283" s="311" t="str">
        <f>IF(U283="","",VLOOKUP(U283,$A$3:$B$15,2,FALSE))</f>
        <v/>
      </c>
      <c r="O283" s="311" t="str">
        <f>IF(V283="","",VLOOKUP(V283,$A$3:$B$15,2,FALSE))</f>
        <v/>
      </c>
      <c r="P283" s="311" t="str">
        <f>IF(W283="","",VLOOKUP(W283,$A$3:$B$15,2,FALSE))</f>
        <v/>
      </c>
      <c r="Q283" s="311" t="str">
        <f>IF(X283="","",VLOOKUP(X283,$A$3:$B$15,2,FALSE))</f>
        <v/>
      </c>
      <c r="T283" s="221"/>
      <c r="U283" s="221"/>
      <c r="V283" s="221"/>
      <c r="W283" s="221"/>
      <c r="X283" s="221"/>
    </row>
    <row r="284" spans="12:24" ht="18">
      <c r="L284" s="190">
        <v>281</v>
      </c>
      <c r="M284" s="311" t="str">
        <f>IF(T284="","",VLOOKUP(T284,$A$3:$B$15,2,FALSE))</f>
        <v/>
      </c>
      <c r="N284" s="311" t="str">
        <f>IF(U284="","",VLOOKUP(U284,$A$3:$B$15,2,FALSE))</f>
        <v/>
      </c>
      <c r="O284" s="311" t="str">
        <f>IF(V284="","",VLOOKUP(V284,$A$3:$B$15,2,FALSE))</f>
        <v/>
      </c>
      <c r="P284" s="311" t="str">
        <f>IF(W284="","",VLOOKUP(W284,$A$3:$B$15,2,FALSE))</f>
        <v/>
      </c>
      <c r="Q284" s="311" t="str">
        <f>IF(X284="","",VLOOKUP(X284,$A$3:$B$15,2,FALSE))</f>
        <v/>
      </c>
      <c r="T284" s="221"/>
      <c r="U284" s="221"/>
      <c r="V284" s="221"/>
      <c r="W284" s="221"/>
      <c r="X284" s="221"/>
    </row>
    <row r="285" spans="12:24" ht="18">
      <c r="L285" s="190">
        <v>282</v>
      </c>
      <c r="M285" s="311" t="str">
        <f>IF(T285="","",VLOOKUP(T285,$A$3:$B$15,2,FALSE))</f>
        <v/>
      </c>
      <c r="N285" s="311" t="str">
        <f>IF(U285="","",VLOOKUP(U285,$A$3:$B$15,2,FALSE))</f>
        <v/>
      </c>
      <c r="O285" s="311" t="str">
        <f>IF(V285="","",VLOOKUP(V285,$A$3:$B$15,2,FALSE))</f>
        <v/>
      </c>
      <c r="P285" s="311" t="str">
        <f>IF(W285="","",VLOOKUP(W285,$A$3:$B$15,2,FALSE))</f>
        <v/>
      </c>
      <c r="Q285" s="311" t="str">
        <f>IF(X285="","",VLOOKUP(X285,$A$3:$B$15,2,FALSE))</f>
        <v/>
      </c>
      <c r="T285" s="221"/>
      <c r="U285" s="221"/>
      <c r="V285" s="221"/>
      <c r="W285" s="221"/>
      <c r="X285" s="221"/>
    </row>
    <row r="286" spans="12:24" ht="18">
      <c r="L286" s="190">
        <v>283</v>
      </c>
      <c r="M286" s="311" t="str">
        <f>IF(T286="","",VLOOKUP(T286,$A$3:$B$15,2,FALSE))</f>
        <v/>
      </c>
      <c r="N286" s="311" t="str">
        <f>IF(U286="","",VLOOKUP(U286,$A$3:$B$15,2,FALSE))</f>
        <v/>
      </c>
      <c r="O286" s="311" t="str">
        <f>IF(V286="","",VLOOKUP(V286,$A$3:$B$15,2,FALSE))</f>
        <v/>
      </c>
      <c r="P286" s="311" t="str">
        <f>IF(W286="","",VLOOKUP(W286,$A$3:$B$15,2,FALSE))</f>
        <v/>
      </c>
      <c r="Q286" s="311" t="str">
        <f>IF(X286="","",VLOOKUP(X286,$A$3:$B$15,2,FALSE))</f>
        <v/>
      </c>
      <c r="T286" s="221"/>
      <c r="U286" s="221"/>
      <c r="V286" s="221"/>
      <c r="W286" s="221"/>
      <c r="X286" s="221"/>
    </row>
    <row r="287" spans="12:24" ht="18">
      <c r="L287" s="190">
        <v>284</v>
      </c>
      <c r="M287" s="311" t="str">
        <f>IF(T287="","",VLOOKUP(T287,$A$3:$B$15,2,FALSE))</f>
        <v/>
      </c>
      <c r="N287" s="311" t="str">
        <f>IF(U287="","",VLOOKUP(U287,$A$3:$B$15,2,FALSE))</f>
        <v/>
      </c>
      <c r="O287" s="311" t="str">
        <f>IF(V287="","",VLOOKUP(V287,$A$3:$B$15,2,FALSE))</f>
        <v/>
      </c>
      <c r="P287" s="311" t="str">
        <f>IF(W287="","",VLOOKUP(W287,$A$3:$B$15,2,FALSE))</f>
        <v/>
      </c>
      <c r="Q287" s="311" t="str">
        <f>IF(X287="","",VLOOKUP(X287,$A$3:$B$15,2,FALSE))</f>
        <v/>
      </c>
      <c r="T287" s="221"/>
      <c r="U287" s="221"/>
      <c r="V287" s="221"/>
      <c r="W287" s="221"/>
      <c r="X287" s="221"/>
    </row>
    <row r="288" spans="12:24" ht="18">
      <c r="L288" s="190">
        <v>285</v>
      </c>
      <c r="M288" s="311" t="str">
        <f>IF(T288="","",VLOOKUP(T288,$A$3:$B$15,2,FALSE))</f>
        <v/>
      </c>
      <c r="N288" s="311" t="str">
        <f>IF(U288="","",VLOOKUP(U288,$A$3:$B$15,2,FALSE))</f>
        <v/>
      </c>
      <c r="O288" s="311" t="str">
        <f>IF(V288="","",VLOOKUP(V288,$A$3:$B$15,2,FALSE))</f>
        <v/>
      </c>
      <c r="P288" s="311" t="str">
        <f>IF(W288="","",VLOOKUP(W288,$A$3:$B$15,2,FALSE))</f>
        <v/>
      </c>
      <c r="Q288" s="311" t="str">
        <f>IF(X288="","",VLOOKUP(X288,$A$3:$B$15,2,FALSE))</f>
        <v/>
      </c>
      <c r="T288" s="221"/>
      <c r="U288" s="221"/>
      <c r="V288" s="221"/>
      <c r="W288" s="221"/>
      <c r="X288" s="221"/>
    </row>
    <row r="289" spans="12:24" ht="18">
      <c r="L289" s="190">
        <v>286</v>
      </c>
      <c r="M289" s="311" t="str">
        <f>IF(T289="","",VLOOKUP(T289,$A$3:$B$15,2,FALSE))</f>
        <v/>
      </c>
      <c r="N289" s="311" t="str">
        <f>IF(U289="","",VLOOKUP(U289,$A$3:$B$15,2,FALSE))</f>
        <v/>
      </c>
      <c r="O289" s="311" t="str">
        <f>IF(V289="","",VLOOKUP(V289,$A$3:$B$15,2,FALSE))</f>
        <v/>
      </c>
      <c r="P289" s="311" t="str">
        <f>IF(W289="","",VLOOKUP(W289,$A$3:$B$15,2,FALSE))</f>
        <v/>
      </c>
      <c r="Q289" s="311" t="str">
        <f>IF(X289="","",VLOOKUP(X289,$A$3:$B$15,2,FALSE))</f>
        <v/>
      </c>
      <c r="T289" s="221"/>
      <c r="U289" s="221"/>
      <c r="V289" s="221"/>
      <c r="W289" s="221"/>
      <c r="X289" s="221"/>
    </row>
    <row r="290" spans="12:24" ht="18">
      <c r="L290" s="190">
        <v>287</v>
      </c>
      <c r="M290" s="311" t="str">
        <f>IF(T290="","",VLOOKUP(T290,$A$3:$B$15,2,FALSE))</f>
        <v/>
      </c>
      <c r="N290" s="311" t="str">
        <f>IF(U290="","",VLOOKUP(U290,$A$3:$B$15,2,FALSE))</f>
        <v/>
      </c>
      <c r="O290" s="311" t="str">
        <f>IF(V290="","",VLOOKUP(V290,$A$3:$B$15,2,FALSE))</f>
        <v/>
      </c>
      <c r="P290" s="311" t="str">
        <f>IF(W290="","",VLOOKUP(W290,$A$3:$B$15,2,FALSE))</f>
        <v/>
      </c>
      <c r="Q290" s="311" t="str">
        <f>IF(X290="","",VLOOKUP(X290,$A$3:$B$15,2,FALSE))</f>
        <v/>
      </c>
      <c r="T290" s="221"/>
      <c r="U290" s="221"/>
      <c r="V290" s="221"/>
      <c r="W290" s="221"/>
      <c r="X290" s="221"/>
    </row>
    <row r="291" spans="12:24" ht="18">
      <c r="L291" s="190">
        <v>288</v>
      </c>
      <c r="M291" s="311" t="str">
        <f>IF(T291="","",VLOOKUP(T291,$A$3:$B$15,2,FALSE))</f>
        <v/>
      </c>
      <c r="N291" s="311" t="str">
        <f>IF(U291="","",VLOOKUP(U291,$A$3:$B$15,2,FALSE))</f>
        <v/>
      </c>
      <c r="O291" s="311" t="str">
        <f>IF(V291="","",VLOOKUP(V291,$A$3:$B$15,2,FALSE))</f>
        <v/>
      </c>
      <c r="P291" s="311" t="str">
        <f>IF(W291="","",VLOOKUP(W291,$A$3:$B$15,2,FALSE))</f>
        <v/>
      </c>
      <c r="Q291" s="311" t="str">
        <f>IF(X291="","",VLOOKUP(X291,$A$3:$B$15,2,FALSE))</f>
        <v/>
      </c>
      <c r="T291" s="221"/>
      <c r="U291" s="221"/>
      <c r="V291" s="221"/>
      <c r="W291" s="221"/>
      <c r="X291" s="221"/>
    </row>
    <row r="292" spans="12:24" ht="18">
      <c r="L292" s="190">
        <v>289</v>
      </c>
      <c r="M292" s="311" t="str">
        <f>IF(T292="","",VLOOKUP(T292,$A$3:$B$15,2,FALSE))</f>
        <v/>
      </c>
      <c r="N292" s="311" t="str">
        <f>IF(U292="","",VLOOKUP(U292,$A$3:$B$15,2,FALSE))</f>
        <v/>
      </c>
      <c r="O292" s="311" t="str">
        <f>IF(V292="","",VLOOKUP(V292,$A$3:$B$15,2,FALSE))</f>
        <v/>
      </c>
      <c r="P292" s="311" t="str">
        <f>IF(W292="","",VLOOKUP(W292,$A$3:$B$15,2,FALSE))</f>
        <v/>
      </c>
      <c r="Q292" s="311" t="str">
        <f>IF(X292="","",VLOOKUP(X292,$A$3:$B$15,2,FALSE))</f>
        <v/>
      </c>
      <c r="T292" s="221"/>
      <c r="U292" s="221"/>
      <c r="V292" s="221"/>
      <c r="W292" s="221"/>
      <c r="X292" s="221"/>
    </row>
    <row r="293" spans="12:24" ht="18">
      <c r="L293" s="190">
        <v>290</v>
      </c>
      <c r="M293" s="311" t="str">
        <f>IF(T293="","",VLOOKUP(T293,$A$3:$B$15,2,FALSE))</f>
        <v/>
      </c>
      <c r="N293" s="311" t="str">
        <f>IF(U293="","",VLOOKUP(U293,$A$3:$B$15,2,FALSE))</f>
        <v/>
      </c>
      <c r="O293" s="311" t="str">
        <f>IF(V293="","",VLOOKUP(V293,$A$3:$B$15,2,FALSE))</f>
        <v/>
      </c>
      <c r="P293" s="311" t="str">
        <f>IF(W293="","",VLOOKUP(W293,$A$3:$B$15,2,FALSE))</f>
        <v/>
      </c>
      <c r="Q293" s="311" t="str">
        <f>IF(X293="","",VLOOKUP(X293,$A$3:$B$15,2,FALSE))</f>
        <v/>
      </c>
      <c r="T293" s="221"/>
      <c r="U293" s="221"/>
      <c r="V293" s="221"/>
      <c r="W293" s="221"/>
      <c r="X293" s="221"/>
    </row>
    <row r="294" spans="12:24" ht="18">
      <c r="L294" s="190">
        <v>291</v>
      </c>
      <c r="M294" s="311" t="str">
        <f>IF(T294="","",VLOOKUP(T294,$A$3:$B$15,2,FALSE))</f>
        <v/>
      </c>
      <c r="N294" s="311" t="str">
        <f>IF(U294="","",VLOOKUP(U294,$A$3:$B$15,2,FALSE))</f>
        <v/>
      </c>
      <c r="O294" s="311" t="str">
        <f>IF(V294="","",VLOOKUP(V294,$A$3:$B$15,2,FALSE))</f>
        <v/>
      </c>
      <c r="P294" s="311" t="str">
        <f>IF(W294="","",VLOOKUP(W294,$A$3:$B$15,2,FALSE))</f>
        <v/>
      </c>
      <c r="Q294" s="311" t="str">
        <f>IF(X294="","",VLOOKUP(X294,$A$3:$B$15,2,FALSE))</f>
        <v/>
      </c>
      <c r="T294" s="221"/>
      <c r="U294" s="221"/>
      <c r="V294" s="221"/>
      <c r="W294" s="221"/>
      <c r="X294" s="221"/>
    </row>
    <row r="295" spans="12:24" ht="18">
      <c r="L295" s="190">
        <v>292</v>
      </c>
      <c r="M295" s="311" t="str">
        <f>IF(T295="","",VLOOKUP(T295,$A$3:$B$15,2,FALSE))</f>
        <v/>
      </c>
      <c r="N295" s="311" t="str">
        <f>IF(U295="","",VLOOKUP(U295,$A$3:$B$15,2,FALSE))</f>
        <v/>
      </c>
      <c r="O295" s="311" t="str">
        <f>IF(V295="","",VLOOKUP(V295,$A$3:$B$15,2,FALSE))</f>
        <v/>
      </c>
      <c r="P295" s="311" t="str">
        <f>IF(W295="","",VLOOKUP(W295,$A$3:$B$15,2,FALSE))</f>
        <v/>
      </c>
      <c r="Q295" s="311" t="str">
        <f>IF(X295="","",VLOOKUP(X295,$A$3:$B$15,2,FALSE))</f>
        <v/>
      </c>
      <c r="T295" s="221"/>
      <c r="U295" s="221"/>
      <c r="V295" s="221"/>
      <c r="W295" s="221"/>
      <c r="X295" s="221"/>
    </row>
    <row r="296" spans="12:24" ht="18">
      <c r="L296" s="190">
        <v>293</v>
      </c>
      <c r="M296" s="311" t="str">
        <f>IF(T296="","",VLOOKUP(T296,$A$3:$B$15,2,FALSE))</f>
        <v/>
      </c>
      <c r="N296" s="311" t="str">
        <f>IF(U296="","",VLOOKUP(U296,$A$3:$B$15,2,FALSE))</f>
        <v/>
      </c>
      <c r="O296" s="311" t="str">
        <f>IF(V296="","",VLOOKUP(V296,$A$3:$B$15,2,FALSE))</f>
        <v/>
      </c>
      <c r="P296" s="311" t="str">
        <f>IF(W296="","",VLOOKUP(W296,$A$3:$B$15,2,FALSE))</f>
        <v/>
      </c>
      <c r="Q296" s="311" t="str">
        <f>IF(X296="","",VLOOKUP(X296,$A$3:$B$15,2,FALSE))</f>
        <v/>
      </c>
      <c r="T296" s="221"/>
      <c r="U296" s="221"/>
      <c r="V296" s="221"/>
      <c r="W296" s="221"/>
      <c r="X296" s="221"/>
    </row>
    <row r="297" spans="12:24" ht="18">
      <c r="L297" s="190">
        <v>294</v>
      </c>
      <c r="M297" s="311" t="str">
        <f>IF(T297="","",VLOOKUP(T297,$A$3:$B$15,2,FALSE))</f>
        <v/>
      </c>
      <c r="N297" s="311" t="str">
        <f>IF(U297="","",VLOOKUP(U297,$A$3:$B$15,2,FALSE))</f>
        <v/>
      </c>
      <c r="O297" s="311" t="str">
        <f>IF(V297="","",VLOOKUP(V297,$A$3:$B$15,2,FALSE))</f>
        <v/>
      </c>
      <c r="P297" s="311" t="str">
        <f>IF(W297="","",VLOOKUP(W297,$A$3:$B$15,2,FALSE))</f>
        <v/>
      </c>
      <c r="Q297" s="311" t="str">
        <f>IF(X297="","",VLOOKUP(X297,$A$3:$B$15,2,FALSE))</f>
        <v/>
      </c>
      <c r="T297" s="221"/>
      <c r="U297" s="221"/>
      <c r="V297" s="221"/>
      <c r="W297" s="221"/>
      <c r="X297" s="221"/>
    </row>
    <row r="298" spans="12:24" ht="18">
      <c r="L298" s="190">
        <v>295</v>
      </c>
      <c r="M298" s="311" t="str">
        <f>IF(T298="","",VLOOKUP(T298,$A$3:$B$15,2,FALSE))</f>
        <v/>
      </c>
      <c r="N298" s="311" t="str">
        <f>IF(U298="","",VLOOKUP(U298,$A$3:$B$15,2,FALSE))</f>
        <v/>
      </c>
      <c r="O298" s="311" t="str">
        <f>IF(V298="","",VLOOKUP(V298,$A$3:$B$15,2,FALSE))</f>
        <v/>
      </c>
      <c r="P298" s="311" t="str">
        <f>IF(W298="","",VLOOKUP(W298,$A$3:$B$15,2,FALSE))</f>
        <v/>
      </c>
      <c r="Q298" s="311" t="str">
        <f>IF(X298="","",VLOOKUP(X298,$A$3:$B$15,2,FALSE))</f>
        <v/>
      </c>
      <c r="T298" s="221"/>
      <c r="U298" s="221"/>
      <c r="V298" s="221"/>
      <c r="W298" s="221"/>
      <c r="X298" s="221"/>
    </row>
    <row r="299" spans="12:24" ht="18">
      <c r="L299" s="190">
        <v>296</v>
      </c>
      <c r="M299" s="311" t="str">
        <f>IF(T299="","",VLOOKUP(T299,$A$3:$B$15,2,FALSE))</f>
        <v/>
      </c>
      <c r="N299" s="311" t="str">
        <f>IF(U299="","",VLOOKUP(U299,$A$3:$B$15,2,FALSE))</f>
        <v/>
      </c>
      <c r="O299" s="311" t="str">
        <f>IF(V299="","",VLOOKUP(V299,$A$3:$B$15,2,FALSE))</f>
        <v/>
      </c>
      <c r="P299" s="311" t="str">
        <f>IF(W299="","",VLOOKUP(W299,$A$3:$B$15,2,FALSE))</f>
        <v/>
      </c>
      <c r="Q299" s="311" t="str">
        <f>IF(X299="","",VLOOKUP(X299,$A$3:$B$15,2,FALSE))</f>
        <v/>
      </c>
      <c r="T299" s="221"/>
      <c r="U299" s="221"/>
      <c r="V299" s="221"/>
      <c r="W299" s="221"/>
      <c r="X299" s="221"/>
    </row>
    <row r="300" spans="12:24" ht="18">
      <c r="L300" s="190">
        <v>297</v>
      </c>
      <c r="M300" s="311" t="str">
        <f>IF(T300="","",VLOOKUP(T300,$A$3:$B$15,2,FALSE))</f>
        <v/>
      </c>
      <c r="N300" s="311" t="str">
        <f>IF(U300="","",VLOOKUP(U300,$A$3:$B$15,2,FALSE))</f>
        <v/>
      </c>
      <c r="O300" s="311" t="str">
        <f>IF(V300="","",VLOOKUP(V300,$A$3:$B$15,2,FALSE))</f>
        <v/>
      </c>
      <c r="P300" s="311" t="str">
        <f>IF(W300="","",VLOOKUP(W300,$A$3:$B$15,2,FALSE))</f>
        <v/>
      </c>
      <c r="Q300" s="311" t="str">
        <f>IF(X300="","",VLOOKUP(X300,$A$3:$B$15,2,FALSE))</f>
        <v/>
      </c>
      <c r="T300" s="221"/>
      <c r="U300" s="221"/>
      <c r="V300" s="221"/>
      <c r="W300" s="221"/>
      <c r="X300" s="221"/>
    </row>
    <row r="301" spans="12:24" ht="18">
      <c r="L301" s="190">
        <v>298</v>
      </c>
      <c r="M301" s="311" t="str">
        <f>IF(T301="","",VLOOKUP(T301,$A$3:$B$15,2,FALSE))</f>
        <v/>
      </c>
      <c r="N301" s="311" t="str">
        <f>IF(U301="","",VLOOKUP(U301,$A$3:$B$15,2,FALSE))</f>
        <v/>
      </c>
      <c r="O301" s="311" t="str">
        <f>IF(V301="","",VLOOKUP(V301,$A$3:$B$15,2,FALSE))</f>
        <v/>
      </c>
      <c r="P301" s="311" t="str">
        <f>IF(W301="","",VLOOKUP(W301,$A$3:$B$15,2,FALSE))</f>
        <v/>
      </c>
      <c r="Q301" s="311" t="str">
        <f>IF(X301="","",VLOOKUP(X301,$A$3:$B$15,2,FALSE))</f>
        <v/>
      </c>
      <c r="T301" s="221"/>
      <c r="U301" s="221"/>
      <c r="V301" s="221"/>
      <c r="W301" s="221"/>
      <c r="X301" s="221"/>
    </row>
    <row r="302" spans="12:24" ht="18">
      <c r="L302" s="190">
        <v>299</v>
      </c>
      <c r="M302" s="311" t="str">
        <f>IF(T302="","",VLOOKUP(T302,$A$3:$B$15,2,FALSE))</f>
        <v/>
      </c>
      <c r="N302" s="311" t="str">
        <f>IF(U302="","",VLOOKUP(U302,$A$3:$B$15,2,FALSE))</f>
        <v/>
      </c>
      <c r="O302" s="311" t="str">
        <f>IF(V302="","",VLOOKUP(V302,$A$3:$B$15,2,FALSE))</f>
        <v/>
      </c>
      <c r="P302" s="311" t="str">
        <f>IF(W302="","",VLOOKUP(W302,$A$3:$B$15,2,FALSE))</f>
        <v/>
      </c>
      <c r="Q302" s="311" t="str">
        <f>IF(X302="","",VLOOKUP(X302,$A$3:$B$15,2,FALSE))</f>
        <v/>
      </c>
      <c r="T302" s="221"/>
      <c r="U302" s="221"/>
      <c r="V302" s="221"/>
      <c r="W302" s="221"/>
      <c r="X302" s="221"/>
    </row>
    <row r="303" spans="12:24" ht="18">
      <c r="L303" s="190">
        <v>300</v>
      </c>
      <c r="M303" s="311" t="str">
        <f>IF(T303="","",VLOOKUP(T303,$A$3:$B$15,2,FALSE))</f>
        <v/>
      </c>
      <c r="N303" s="311" t="str">
        <f>IF(U303="","",VLOOKUP(U303,$A$3:$B$15,2,FALSE))</f>
        <v/>
      </c>
      <c r="O303" s="311" t="str">
        <f>IF(V303="","",VLOOKUP(V303,$A$3:$B$15,2,FALSE))</f>
        <v/>
      </c>
      <c r="P303" s="311" t="str">
        <f>IF(W303="","",VLOOKUP(W303,$A$3:$B$15,2,FALSE))</f>
        <v/>
      </c>
      <c r="Q303" s="311" t="str">
        <f>IF(X303="","",VLOOKUP(X303,$A$3:$B$15,2,FALSE))</f>
        <v/>
      </c>
      <c r="T303" s="221"/>
      <c r="U303" s="221"/>
      <c r="V303" s="221"/>
      <c r="W303" s="221"/>
      <c r="X303" s="221"/>
    </row>
    <row r="304" spans="12:24" ht="18">
      <c r="L304" s="190">
        <v>301</v>
      </c>
      <c r="M304" s="311" t="str">
        <f>IF(T304="","",VLOOKUP(T304,$A$3:$B$15,2,FALSE))</f>
        <v/>
      </c>
      <c r="N304" s="311" t="str">
        <f>IF(U304="","",VLOOKUP(U304,$A$3:$B$15,2,FALSE))</f>
        <v/>
      </c>
      <c r="O304" s="311" t="str">
        <f>IF(V304="","",VLOOKUP(V304,$A$3:$B$15,2,FALSE))</f>
        <v/>
      </c>
      <c r="P304" s="311" t="str">
        <f>IF(W304="","",VLOOKUP(W304,$A$3:$B$15,2,FALSE))</f>
        <v/>
      </c>
      <c r="Q304" s="311" t="str">
        <f>IF(X304="","",VLOOKUP(X304,$A$3:$B$15,2,FALSE))</f>
        <v/>
      </c>
      <c r="T304" s="221"/>
      <c r="U304" s="221"/>
      <c r="V304" s="221"/>
      <c r="W304" s="221"/>
      <c r="X304" s="221"/>
    </row>
    <row r="305" spans="12:24" ht="18">
      <c r="L305" s="190">
        <v>302</v>
      </c>
      <c r="M305" s="311" t="str">
        <f>IF(T305="","",VLOOKUP(T305,$A$3:$B$15,2,FALSE))</f>
        <v/>
      </c>
      <c r="N305" s="311" t="str">
        <f>IF(U305="","",VLOOKUP(U305,$A$3:$B$15,2,FALSE))</f>
        <v/>
      </c>
      <c r="O305" s="311" t="str">
        <f>IF(V305="","",VLOOKUP(V305,$A$3:$B$15,2,FALSE))</f>
        <v/>
      </c>
      <c r="P305" s="311" t="str">
        <f>IF(W305="","",VLOOKUP(W305,$A$3:$B$15,2,FALSE))</f>
        <v/>
      </c>
      <c r="Q305" s="311" t="str">
        <f>IF(X305="","",VLOOKUP(X305,$A$3:$B$15,2,FALSE))</f>
        <v/>
      </c>
      <c r="T305" s="221"/>
      <c r="U305" s="221"/>
      <c r="V305" s="221"/>
      <c r="W305" s="221"/>
      <c r="X305" s="221"/>
    </row>
    <row r="306" spans="12:24" ht="18">
      <c r="L306" s="190">
        <v>303</v>
      </c>
      <c r="M306" s="311" t="str">
        <f>IF(T306="","",VLOOKUP(T306,$A$3:$B$15,2,FALSE))</f>
        <v/>
      </c>
      <c r="N306" s="311" t="str">
        <f>IF(U306="","",VLOOKUP(U306,$A$3:$B$15,2,FALSE))</f>
        <v/>
      </c>
      <c r="O306" s="311" t="str">
        <f>IF(V306="","",VLOOKUP(V306,$A$3:$B$15,2,FALSE))</f>
        <v/>
      </c>
      <c r="P306" s="311" t="str">
        <f>IF(W306="","",VLOOKUP(W306,$A$3:$B$15,2,FALSE))</f>
        <v/>
      </c>
      <c r="Q306" s="311" t="str">
        <f>IF(X306="","",VLOOKUP(X306,$A$3:$B$15,2,FALSE))</f>
        <v/>
      </c>
      <c r="T306" s="221"/>
      <c r="U306" s="221"/>
      <c r="V306" s="221"/>
      <c r="W306" s="221"/>
      <c r="X306" s="221"/>
    </row>
    <row r="307" spans="12:24" ht="18">
      <c r="L307" s="190">
        <v>304</v>
      </c>
      <c r="M307" s="311" t="str">
        <f>IF(T307="","",VLOOKUP(T307,$A$3:$B$15,2,FALSE))</f>
        <v/>
      </c>
      <c r="N307" s="311" t="str">
        <f>IF(U307="","",VLOOKUP(U307,$A$3:$B$15,2,FALSE))</f>
        <v/>
      </c>
      <c r="O307" s="311" t="str">
        <f>IF(V307="","",VLOOKUP(V307,$A$3:$B$15,2,FALSE))</f>
        <v/>
      </c>
      <c r="P307" s="311" t="str">
        <f>IF(W307="","",VLOOKUP(W307,$A$3:$B$15,2,FALSE))</f>
        <v/>
      </c>
      <c r="Q307" s="311" t="str">
        <f>IF(X307="","",VLOOKUP(X307,$A$3:$B$15,2,FALSE))</f>
        <v/>
      </c>
      <c r="T307" s="221"/>
      <c r="U307" s="221"/>
      <c r="V307" s="221"/>
      <c r="W307" s="221"/>
      <c r="X307" s="221"/>
    </row>
    <row r="308" spans="12:24" ht="18">
      <c r="L308" s="190">
        <v>305</v>
      </c>
      <c r="M308" s="311" t="str">
        <f>IF(T308="","",VLOOKUP(T308,$A$3:$B$15,2,FALSE))</f>
        <v/>
      </c>
      <c r="N308" s="311" t="str">
        <f>IF(U308="","",VLOOKUP(U308,$A$3:$B$15,2,FALSE))</f>
        <v/>
      </c>
      <c r="O308" s="311" t="str">
        <f>IF(V308="","",VLOOKUP(V308,$A$3:$B$15,2,FALSE))</f>
        <v/>
      </c>
      <c r="P308" s="311" t="str">
        <f>IF(W308="","",VLOOKUP(W308,$A$3:$B$15,2,FALSE))</f>
        <v/>
      </c>
      <c r="Q308" s="311" t="str">
        <f>IF(X308="","",VLOOKUP(X308,$A$3:$B$15,2,FALSE))</f>
        <v/>
      </c>
      <c r="T308" s="221"/>
      <c r="U308" s="221"/>
      <c r="V308" s="221"/>
      <c r="W308" s="221"/>
      <c r="X308" s="221"/>
    </row>
    <row r="309" spans="12:24" ht="18">
      <c r="L309" s="190">
        <v>306</v>
      </c>
      <c r="M309" s="311" t="str">
        <f>IF(T309="","",VLOOKUP(T309,$A$3:$B$15,2,FALSE))</f>
        <v/>
      </c>
      <c r="N309" s="311" t="str">
        <f>IF(U309="","",VLOOKUP(U309,$A$3:$B$15,2,FALSE))</f>
        <v/>
      </c>
      <c r="O309" s="311" t="str">
        <f>IF(V309="","",VLOOKUP(V309,$A$3:$B$15,2,FALSE))</f>
        <v/>
      </c>
      <c r="P309" s="311" t="str">
        <f>IF(W309="","",VLOOKUP(W309,$A$3:$B$15,2,FALSE))</f>
        <v/>
      </c>
      <c r="Q309" s="311" t="str">
        <f>IF(X309="","",VLOOKUP(X309,$A$3:$B$15,2,FALSE))</f>
        <v/>
      </c>
      <c r="T309" s="221"/>
      <c r="U309" s="221"/>
      <c r="V309" s="221"/>
      <c r="W309" s="221"/>
      <c r="X309" s="221"/>
    </row>
    <row r="310" spans="12:24" ht="18">
      <c r="L310" s="190">
        <v>307</v>
      </c>
      <c r="M310" s="311" t="str">
        <f>IF(T310="","",VLOOKUP(T310,$A$3:$B$15,2,FALSE))</f>
        <v/>
      </c>
      <c r="N310" s="311" t="str">
        <f>IF(U310="","",VLOOKUP(U310,$A$3:$B$15,2,FALSE))</f>
        <v/>
      </c>
      <c r="O310" s="311" t="str">
        <f>IF(V310="","",VLOOKUP(V310,$A$3:$B$15,2,FALSE))</f>
        <v/>
      </c>
      <c r="P310" s="311" t="str">
        <f>IF(W310="","",VLOOKUP(W310,$A$3:$B$15,2,FALSE))</f>
        <v/>
      </c>
      <c r="Q310" s="311" t="str">
        <f>IF(X310="","",VLOOKUP(X310,$A$3:$B$15,2,FALSE))</f>
        <v/>
      </c>
      <c r="T310" s="221"/>
      <c r="U310" s="221"/>
      <c r="V310" s="221"/>
      <c r="W310" s="221"/>
      <c r="X310" s="221"/>
    </row>
    <row r="311" spans="12:24" ht="18">
      <c r="L311" s="190">
        <v>308</v>
      </c>
      <c r="M311" s="311" t="str">
        <f>IF(T311="","",VLOOKUP(T311,$A$3:$B$15,2,FALSE))</f>
        <v/>
      </c>
      <c r="N311" s="311" t="str">
        <f>IF(U311="","",VLOOKUP(U311,$A$3:$B$15,2,FALSE))</f>
        <v/>
      </c>
      <c r="O311" s="311" t="str">
        <f>IF(V311="","",VLOOKUP(V311,$A$3:$B$15,2,FALSE))</f>
        <v/>
      </c>
      <c r="P311" s="311" t="str">
        <f>IF(W311="","",VLOOKUP(W311,$A$3:$B$15,2,FALSE))</f>
        <v/>
      </c>
      <c r="Q311" s="311" t="str">
        <f>IF(X311="","",VLOOKUP(X311,$A$3:$B$15,2,FALSE))</f>
        <v/>
      </c>
      <c r="T311" s="221"/>
      <c r="U311" s="221"/>
      <c r="V311" s="221"/>
      <c r="W311" s="221"/>
      <c r="X311" s="221"/>
    </row>
    <row r="312" spans="12:24" ht="18">
      <c r="L312" s="190">
        <v>309</v>
      </c>
      <c r="M312" s="311" t="str">
        <f>IF(T312="","",VLOOKUP(T312,$A$3:$B$15,2,FALSE))</f>
        <v/>
      </c>
      <c r="N312" s="311" t="str">
        <f>IF(U312="","",VLOOKUP(U312,$A$3:$B$15,2,FALSE))</f>
        <v/>
      </c>
      <c r="O312" s="311" t="str">
        <f>IF(V312="","",VLOOKUP(V312,$A$3:$B$15,2,FALSE))</f>
        <v/>
      </c>
      <c r="P312" s="311" t="str">
        <f>IF(W312="","",VLOOKUP(W312,$A$3:$B$15,2,FALSE))</f>
        <v/>
      </c>
      <c r="Q312" s="311" t="str">
        <f>IF(X312="","",VLOOKUP(X312,$A$3:$B$15,2,FALSE))</f>
        <v/>
      </c>
      <c r="T312" s="221"/>
      <c r="U312" s="221"/>
      <c r="V312" s="221"/>
      <c r="W312" s="221"/>
      <c r="X312" s="221"/>
    </row>
    <row r="313" spans="12:24" ht="18">
      <c r="L313" s="190">
        <v>310</v>
      </c>
      <c r="M313" s="311" t="str">
        <f>IF(T313="","",VLOOKUP(T313,$A$3:$B$15,2,FALSE))</f>
        <v/>
      </c>
      <c r="N313" s="311" t="str">
        <f>IF(U313="","",VLOOKUP(U313,$A$3:$B$15,2,FALSE))</f>
        <v/>
      </c>
      <c r="O313" s="311" t="str">
        <f>IF(V313="","",VLOOKUP(V313,$A$3:$B$15,2,FALSE))</f>
        <v/>
      </c>
      <c r="P313" s="311" t="str">
        <f>IF(W313="","",VLOOKUP(W313,$A$3:$B$15,2,FALSE))</f>
        <v/>
      </c>
      <c r="Q313" s="311" t="str">
        <f>IF(X313="","",VLOOKUP(X313,$A$3:$B$15,2,FALSE))</f>
        <v/>
      </c>
      <c r="T313" s="221"/>
      <c r="U313" s="221"/>
      <c r="V313" s="221"/>
      <c r="W313" s="221"/>
      <c r="X313" s="221"/>
    </row>
    <row r="314" spans="12:24" ht="18">
      <c r="L314" s="190">
        <v>311</v>
      </c>
      <c r="M314" s="311" t="str">
        <f>IF(T314="","",VLOOKUP(T314,$A$3:$B$15,2,FALSE))</f>
        <v/>
      </c>
      <c r="N314" s="311" t="str">
        <f>IF(U314="","",VLOOKUP(U314,$A$3:$B$15,2,FALSE))</f>
        <v/>
      </c>
      <c r="O314" s="311" t="str">
        <f>IF(V314="","",VLOOKUP(V314,$A$3:$B$15,2,FALSE))</f>
        <v/>
      </c>
      <c r="P314" s="311" t="str">
        <f>IF(W314="","",VLOOKUP(W314,$A$3:$B$15,2,FALSE))</f>
        <v/>
      </c>
      <c r="Q314" s="311" t="str">
        <f>IF(X314="","",VLOOKUP(X314,$A$3:$B$15,2,FALSE))</f>
        <v/>
      </c>
      <c r="T314" s="221"/>
      <c r="U314" s="221"/>
      <c r="V314" s="221"/>
      <c r="W314" s="221"/>
      <c r="X314" s="221"/>
    </row>
    <row r="315" spans="12:24" ht="18">
      <c r="L315" s="190">
        <v>312</v>
      </c>
      <c r="M315" s="311" t="str">
        <f>IF(T315="","",VLOOKUP(T315,$A$3:$B$15,2,FALSE))</f>
        <v/>
      </c>
      <c r="N315" s="311" t="str">
        <f>IF(U315="","",VLOOKUP(U315,$A$3:$B$15,2,FALSE))</f>
        <v/>
      </c>
      <c r="O315" s="311" t="str">
        <f>IF(V315="","",VLOOKUP(V315,$A$3:$B$15,2,FALSE))</f>
        <v/>
      </c>
      <c r="P315" s="311" t="str">
        <f>IF(W315="","",VLOOKUP(W315,$A$3:$B$15,2,FALSE))</f>
        <v/>
      </c>
      <c r="Q315" s="311" t="str">
        <f>IF(X315="","",VLOOKUP(X315,$A$3:$B$15,2,FALSE))</f>
        <v/>
      </c>
      <c r="T315" s="221"/>
      <c r="U315" s="221"/>
      <c r="V315" s="221"/>
      <c r="W315" s="221"/>
      <c r="X315" s="221"/>
    </row>
    <row r="316" spans="12:24" ht="18">
      <c r="L316" s="190">
        <v>313</v>
      </c>
      <c r="M316" s="311" t="str">
        <f>IF(T316="","",VLOOKUP(T316,$A$3:$B$15,2,FALSE))</f>
        <v/>
      </c>
      <c r="N316" s="311" t="str">
        <f>IF(U316="","",VLOOKUP(U316,$A$3:$B$15,2,FALSE))</f>
        <v/>
      </c>
      <c r="O316" s="311" t="str">
        <f>IF(V316="","",VLOOKUP(V316,$A$3:$B$15,2,FALSE))</f>
        <v/>
      </c>
      <c r="P316" s="311" t="str">
        <f>IF(W316="","",VLOOKUP(W316,$A$3:$B$15,2,FALSE))</f>
        <v/>
      </c>
      <c r="Q316" s="311" t="str">
        <f>IF(X316="","",VLOOKUP(X316,$A$3:$B$15,2,FALSE))</f>
        <v/>
      </c>
      <c r="T316" s="221"/>
      <c r="U316" s="221"/>
      <c r="V316" s="221"/>
      <c r="W316" s="221"/>
      <c r="X316" s="221"/>
    </row>
    <row r="317" spans="12:24" ht="18">
      <c r="L317" s="190">
        <v>314</v>
      </c>
      <c r="M317" s="311" t="str">
        <f>IF(T317="","",VLOOKUP(T317,$A$3:$B$15,2,FALSE))</f>
        <v/>
      </c>
      <c r="N317" s="311" t="str">
        <f>IF(U317="","",VLOOKUP(U317,$A$3:$B$15,2,FALSE))</f>
        <v/>
      </c>
      <c r="O317" s="311" t="str">
        <f>IF(V317="","",VLOOKUP(V317,$A$3:$B$15,2,FALSE))</f>
        <v/>
      </c>
      <c r="P317" s="311" t="str">
        <f>IF(W317="","",VLOOKUP(W317,$A$3:$B$15,2,FALSE))</f>
        <v/>
      </c>
      <c r="Q317" s="311" t="str">
        <f>IF(X317="","",VLOOKUP(X317,$A$3:$B$15,2,FALSE))</f>
        <v/>
      </c>
      <c r="T317" s="221"/>
      <c r="U317" s="221"/>
      <c r="V317" s="221"/>
      <c r="W317" s="221"/>
      <c r="X317" s="221"/>
    </row>
    <row r="318" spans="12:24" ht="18">
      <c r="L318" s="190">
        <v>315</v>
      </c>
      <c r="M318" s="311" t="str">
        <f>IF(T318="","",VLOOKUP(T318,$A$3:$B$15,2,FALSE))</f>
        <v/>
      </c>
      <c r="N318" s="311" t="str">
        <f>IF(U318="","",VLOOKUP(U318,$A$3:$B$15,2,FALSE))</f>
        <v/>
      </c>
      <c r="O318" s="311" t="str">
        <f>IF(V318="","",VLOOKUP(V318,$A$3:$B$15,2,FALSE))</f>
        <v/>
      </c>
      <c r="P318" s="311" t="str">
        <f>IF(W318="","",VLOOKUP(W318,$A$3:$B$15,2,FALSE))</f>
        <v/>
      </c>
      <c r="Q318" s="311" t="str">
        <f>IF(X318="","",VLOOKUP(X318,$A$3:$B$15,2,FALSE))</f>
        <v/>
      </c>
      <c r="T318" s="221"/>
      <c r="U318" s="221"/>
      <c r="V318" s="221"/>
      <c r="W318" s="221"/>
      <c r="X318" s="221"/>
    </row>
    <row r="319" spans="12:24" ht="18">
      <c r="L319" s="190">
        <v>316</v>
      </c>
      <c r="M319" s="311" t="str">
        <f>IF(T319="","",VLOOKUP(T319,$A$3:$B$15,2,FALSE))</f>
        <v/>
      </c>
      <c r="N319" s="311" t="str">
        <f>IF(U319="","",VLOOKUP(U319,$A$3:$B$15,2,FALSE))</f>
        <v/>
      </c>
      <c r="O319" s="311" t="str">
        <f>IF(V319="","",VLOOKUP(V319,$A$3:$B$15,2,FALSE))</f>
        <v/>
      </c>
      <c r="P319" s="311" t="str">
        <f>IF(W319="","",VLOOKUP(W319,$A$3:$B$15,2,FALSE))</f>
        <v/>
      </c>
      <c r="Q319" s="311" t="str">
        <f>IF(X319="","",VLOOKUP(X319,$A$3:$B$15,2,FALSE))</f>
        <v/>
      </c>
      <c r="T319" s="221"/>
      <c r="U319" s="221"/>
      <c r="V319" s="221"/>
      <c r="W319" s="221"/>
      <c r="X319" s="221"/>
    </row>
    <row r="320" spans="12:24" ht="18">
      <c r="L320" s="190">
        <v>317</v>
      </c>
      <c r="M320" s="311" t="str">
        <f>IF(T320="","",VLOOKUP(T320,$A$3:$B$15,2,FALSE))</f>
        <v/>
      </c>
      <c r="N320" s="311" t="str">
        <f>IF(U320="","",VLOOKUP(U320,$A$3:$B$15,2,FALSE))</f>
        <v/>
      </c>
      <c r="O320" s="311" t="str">
        <f>IF(V320="","",VLOOKUP(V320,$A$3:$B$15,2,FALSE))</f>
        <v/>
      </c>
      <c r="P320" s="311" t="str">
        <f>IF(W320="","",VLOOKUP(W320,$A$3:$B$15,2,FALSE))</f>
        <v/>
      </c>
      <c r="Q320" s="311" t="str">
        <f>IF(X320="","",VLOOKUP(X320,$A$3:$B$15,2,FALSE))</f>
        <v/>
      </c>
      <c r="T320" s="221"/>
      <c r="U320" s="221"/>
      <c r="V320" s="221"/>
      <c r="W320" s="221"/>
      <c r="X320" s="221"/>
    </row>
    <row r="321" spans="12:24" ht="18">
      <c r="L321" s="190">
        <v>318</v>
      </c>
      <c r="M321" s="311" t="str">
        <f>IF(T321="","",VLOOKUP(T321,$A$3:$B$15,2,FALSE))</f>
        <v/>
      </c>
      <c r="N321" s="311" t="str">
        <f>IF(U321="","",VLOOKUP(U321,$A$3:$B$15,2,FALSE))</f>
        <v/>
      </c>
      <c r="O321" s="311" t="str">
        <f>IF(V321="","",VLOOKUP(V321,$A$3:$B$15,2,FALSE))</f>
        <v/>
      </c>
      <c r="P321" s="311" t="str">
        <f>IF(W321="","",VLOOKUP(W321,$A$3:$B$15,2,FALSE))</f>
        <v/>
      </c>
      <c r="Q321" s="311" t="str">
        <f>IF(X321="","",VLOOKUP(X321,$A$3:$B$15,2,FALSE))</f>
        <v/>
      </c>
      <c r="T321" s="221"/>
      <c r="U321" s="221"/>
      <c r="V321" s="221"/>
      <c r="W321" s="221"/>
      <c r="X321" s="221"/>
    </row>
    <row r="322" spans="12:24" ht="18">
      <c r="L322" s="190">
        <v>319</v>
      </c>
      <c r="M322" s="311" t="str">
        <f>IF(T322="","",VLOOKUP(T322,$A$3:$B$15,2,FALSE))</f>
        <v/>
      </c>
      <c r="N322" s="311" t="str">
        <f>IF(U322="","",VLOOKUP(U322,$A$3:$B$15,2,FALSE))</f>
        <v/>
      </c>
      <c r="O322" s="311" t="str">
        <f>IF(V322="","",VLOOKUP(V322,$A$3:$B$15,2,FALSE))</f>
        <v/>
      </c>
      <c r="P322" s="311" t="str">
        <f>IF(W322="","",VLOOKUP(W322,$A$3:$B$15,2,FALSE))</f>
        <v/>
      </c>
      <c r="Q322" s="311" t="str">
        <f>IF(X322="","",VLOOKUP(X322,$A$3:$B$15,2,FALSE))</f>
        <v/>
      </c>
      <c r="T322" s="221"/>
      <c r="U322" s="221"/>
      <c r="V322" s="221"/>
      <c r="W322" s="221"/>
      <c r="X322" s="221"/>
    </row>
    <row r="323" spans="12:24" ht="18">
      <c r="L323" s="190">
        <v>320</v>
      </c>
      <c r="M323" s="311" t="str">
        <f>IF(T323="","",VLOOKUP(T323,$A$3:$B$15,2,FALSE))</f>
        <v/>
      </c>
      <c r="N323" s="311" t="str">
        <f>IF(U323="","",VLOOKUP(U323,$A$3:$B$15,2,FALSE))</f>
        <v/>
      </c>
      <c r="O323" s="311" t="str">
        <f>IF(V323="","",VLOOKUP(V323,$A$3:$B$15,2,FALSE))</f>
        <v/>
      </c>
      <c r="P323" s="311" t="str">
        <f>IF(W323="","",VLOOKUP(W323,$A$3:$B$15,2,FALSE))</f>
        <v/>
      </c>
      <c r="Q323" s="311" t="str">
        <f>IF(X323="","",VLOOKUP(X323,$A$3:$B$15,2,FALSE))</f>
        <v/>
      </c>
      <c r="T323" s="221"/>
      <c r="U323" s="221"/>
      <c r="V323" s="221"/>
      <c r="W323" s="221"/>
      <c r="X323" s="221"/>
    </row>
    <row r="324" spans="12:24" ht="18">
      <c r="L324" s="190">
        <v>321</v>
      </c>
      <c r="M324" s="311" t="str">
        <f>IF(T324="","",VLOOKUP(T324,$A$3:$B$15,2,FALSE))</f>
        <v/>
      </c>
      <c r="N324" s="311" t="str">
        <f>IF(U324="","",VLOOKUP(U324,$A$3:$B$15,2,FALSE))</f>
        <v/>
      </c>
      <c r="O324" s="311" t="str">
        <f>IF(V324="","",VLOOKUP(V324,$A$3:$B$15,2,FALSE))</f>
        <v/>
      </c>
      <c r="P324" s="311" t="str">
        <f>IF(W324="","",VLOOKUP(W324,$A$3:$B$15,2,FALSE))</f>
        <v/>
      </c>
      <c r="Q324" s="311" t="str">
        <f>IF(X324="","",VLOOKUP(X324,$A$3:$B$15,2,FALSE))</f>
        <v/>
      </c>
      <c r="T324" s="221"/>
      <c r="U324" s="221"/>
      <c r="V324" s="221"/>
      <c r="W324" s="221"/>
      <c r="X324" s="221"/>
    </row>
    <row r="325" spans="12:24" ht="18">
      <c r="L325" s="190">
        <v>322</v>
      </c>
      <c r="M325" s="311" t="str">
        <f>IF(T325="","",VLOOKUP(T325,$A$3:$B$15,2,FALSE))</f>
        <v/>
      </c>
      <c r="N325" s="311" t="str">
        <f>IF(U325="","",VLOOKUP(U325,$A$3:$B$15,2,FALSE))</f>
        <v/>
      </c>
      <c r="O325" s="311" t="str">
        <f>IF(V325="","",VLOOKUP(V325,$A$3:$B$15,2,FALSE))</f>
        <v/>
      </c>
      <c r="P325" s="311" t="str">
        <f>IF(W325="","",VLOOKUP(W325,$A$3:$B$15,2,FALSE))</f>
        <v/>
      </c>
      <c r="Q325" s="311" t="str">
        <f>IF(X325="","",VLOOKUP(X325,$A$3:$B$15,2,FALSE))</f>
        <v/>
      </c>
      <c r="T325" s="221"/>
      <c r="U325" s="221"/>
      <c r="V325" s="221"/>
      <c r="W325" s="221"/>
      <c r="X325" s="221"/>
    </row>
    <row r="326" spans="12:24" ht="18">
      <c r="L326" s="190">
        <v>323</v>
      </c>
      <c r="M326" s="311" t="str">
        <f>IF(T326="","",VLOOKUP(T326,$A$3:$B$15,2,FALSE))</f>
        <v/>
      </c>
      <c r="N326" s="311" t="str">
        <f>IF(U326="","",VLOOKUP(U326,$A$3:$B$15,2,FALSE))</f>
        <v/>
      </c>
      <c r="O326" s="311" t="str">
        <f>IF(V326="","",VLOOKUP(V326,$A$3:$B$15,2,FALSE))</f>
        <v/>
      </c>
      <c r="P326" s="311" t="str">
        <f>IF(W326="","",VLOOKUP(W326,$A$3:$B$15,2,FALSE))</f>
        <v/>
      </c>
      <c r="Q326" s="311" t="str">
        <f>IF(X326="","",VLOOKUP(X326,$A$3:$B$15,2,FALSE))</f>
        <v/>
      </c>
      <c r="T326" s="221"/>
      <c r="U326" s="221"/>
      <c r="V326" s="221"/>
      <c r="W326" s="221"/>
      <c r="X326" s="221"/>
    </row>
    <row r="327" spans="12:24" ht="18">
      <c r="L327" s="190">
        <v>324</v>
      </c>
      <c r="M327" s="311" t="str">
        <f>IF(T327="","",VLOOKUP(T327,$A$3:$B$15,2,FALSE))</f>
        <v/>
      </c>
      <c r="N327" s="311" t="str">
        <f>IF(U327="","",VLOOKUP(U327,$A$3:$B$15,2,FALSE))</f>
        <v/>
      </c>
      <c r="O327" s="311" t="str">
        <f>IF(V327="","",VLOOKUP(V327,$A$3:$B$15,2,FALSE))</f>
        <v/>
      </c>
      <c r="P327" s="311" t="str">
        <f>IF(W327="","",VLOOKUP(W327,$A$3:$B$15,2,FALSE))</f>
        <v/>
      </c>
      <c r="Q327" s="311" t="str">
        <f>IF(X327="","",VLOOKUP(X327,$A$3:$B$15,2,FALSE))</f>
        <v/>
      </c>
      <c r="T327" s="221"/>
      <c r="U327" s="221"/>
      <c r="V327" s="221"/>
      <c r="W327" s="221"/>
      <c r="X327" s="221"/>
    </row>
    <row r="328" spans="12:24" ht="18">
      <c r="L328" s="190">
        <v>325</v>
      </c>
      <c r="M328" s="311" t="str">
        <f>IF(T328="","",VLOOKUP(T328,$A$3:$B$15,2,FALSE))</f>
        <v/>
      </c>
      <c r="N328" s="311" t="str">
        <f>IF(U328="","",VLOOKUP(U328,$A$3:$B$15,2,FALSE))</f>
        <v/>
      </c>
      <c r="O328" s="311" t="str">
        <f>IF(V328="","",VLOOKUP(V328,$A$3:$B$15,2,FALSE))</f>
        <v/>
      </c>
      <c r="P328" s="311" t="str">
        <f>IF(W328="","",VLOOKUP(W328,$A$3:$B$15,2,FALSE))</f>
        <v/>
      </c>
      <c r="Q328" s="311" t="str">
        <f>IF(X328="","",VLOOKUP(X328,$A$3:$B$15,2,FALSE))</f>
        <v/>
      </c>
      <c r="T328" s="221"/>
      <c r="U328" s="221"/>
      <c r="V328" s="221"/>
      <c r="W328" s="221"/>
      <c r="X328" s="221"/>
    </row>
    <row r="329" spans="12:24" ht="18">
      <c r="L329" s="190">
        <v>326</v>
      </c>
      <c r="M329" s="311" t="str">
        <f>IF(T329="","",VLOOKUP(T329,$A$3:$B$15,2,FALSE))</f>
        <v/>
      </c>
      <c r="N329" s="311" t="str">
        <f>IF(U329="","",VLOOKUP(U329,$A$3:$B$15,2,FALSE))</f>
        <v/>
      </c>
      <c r="O329" s="311" t="str">
        <f>IF(V329="","",VLOOKUP(V329,$A$3:$B$15,2,FALSE))</f>
        <v/>
      </c>
      <c r="P329" s="311" t="str">
        <f>IF(W329="","",VLOOKUP(W329,$A$3:$B$15,2,FALSE))</f>
        <v/>
      </c>
      <c r="Q329" s="311" t="str">
        <f>IF(X329="","",VLOOKUP(X329,$A$3:$B$15,2,FALSE))</f>
        <v/>
      </c>
      <c r="T329" s="221"/>
      <c r="U329" s="221"/>
      <c r="V329" s="221"/>
      <c r="W329" s="221"/>
      <c r="X329" s="221"/>
    </row>
    <row r="330" spans="12:24" ht="18">
      <c r="L330" s="190">
        <v>327</v>
      </c>
      <c r="M330" s="311" t="str">
        <f>IF(T330="","",VLOOKUP(T330,$A$3:$B$15,2,FALSE))</f>
        <v/>
      </c>
      <c r="N330" s="311" t="str">
        <f>IF(U330="","",VLOOKUP(U330,$A$3:$B$15,2,FALSE))</f>
        <v/>
      </c>
      <c r="O330" s="311" t="str">
        <f>IF(V330="","",VLOOKUP(V330,$A$3:$B$15,2,FALSE))</f>
        <v/>
      </c>
      <c r="P330" s="311" t="str">
        <f>IF(W330="","",VLOOKUP(W330,$A$3:$B$15,2,FALSE))</f>
        <v/>
      </c>
      <c r="Q330" s="311" t="str">
        <f>IF(X330="","",VLOOKUP(X330,$A$3:$B$15,2,FALSE))</f>
        <v/>
      </c>
      <c r="T330" s="221"/>
      <c r="U330" s="221"/>
      <c r="V330" s="221"/>
      <c r="W330" s="221"/>
      <c r="X330" s="221"/>
    </row>
    <row r="331" spans="12:24" ht="18">
      <c r="L331" s="190">
        <v>328</v>
      </c>
      <c r="M331" s="311" t="str">
        <f>IF(T331="","",VLOOKUP(T331,$A$3:$B$15,2,FALSE))</f>
        <v/>
      </c>
      <c r="N331" s="311" t="str">
        <f>IF(U331="","",VLOOKUP(U331,$A$3:$B$15,2,FALSE))</f>
        <v/>
      </c>
      <c r="O331" s="311" t="str">
        <f>IF(V331="","",VLOOKUP(V331,$A$3:$B$15,2,FALSE))</f>
        <v/>
      </c>
      <c r="P331" s="311" t="str">
        <f>IF(W331="","",VLOOKUP(W331,$A$3:$B$15,2,FALSE))</f>
        <v/>
      </c>
      <c r="Q331" s="311" t="str">
        <f>IF(X331="","",VLOOKUP(X331,$A$3:$B$15,2,FALSE))</f>
        <v/>
      </c>
      <c r="T331" s="221"/>
      <c r="U331" s="221"/>
      <c r="V331" s="221"/>
      <c r="W331" s="221"/>
      <c r="X331" s="221"/>
    </row>
    <row r="332" spans="12:24" ht="18">
      <c r="L332" s="190">
        <v>329</v>
      </c>
      <c r="M332" s="311" t="str">
        <f>IF(T332="","",VLOOKUP(T332,$A$3:$B$15,2,FALSE))</f>
        <v/>
      </c>
      <c r="N332" s="311" t="str">
        <f>IF(U332="","",VLOOKUP(U332,$A$3:$B$15,2,FALSE))</f>
        <v/>
      </c>
      <c r="O332" s="311" t="str">
        <f>IF(V332="","",VLOOKUP(V332,$A$3:$B$15,2,FALSE))</f>
        <v/>
      </c>
      <c r="P332" s="311" t="str">
        <f>IF(W332="","",VLOOKUP(W332,$A$3:$B$15,2,FALSE))</f>
        <v/>
      </c>
      <c r="Q332" s="311" t="str">
        <f>IF(X332="","",VLOOKUP(X332,$A$3:$B$15,2,FALSE))</f>
        <v/>
      </c>
      <c r="T332" s="221"/>
      <c r="U332" s="221"/>
      <c r="V332" s="221"/>
      <c r="W332" s="221"/>
      <c r="X332" s="221"/>
    </row>
    <row r="333" spans="12:24" ht="18">
      <c r="L333" s="190">
        <v>330</v>
      </c>
      <c r="M333" s="311" t="str">
        <f>IF(T333="","",VLOOKUP(T333,$A$3:$B$15,2,FALSE))</f>
        <v/>
      </c>
      <c r="N333" s="311" t="str">
        <f>IF(U333="","",VLOOKUP(U333,$A$3:$B$15,2,FALSE))</f>
        <v/>
      </c>
      <c r="O333" s="311" t="str">
        <f>IF(V333="","",VLOOKUP(V333,$A$3:$B$15,2,FALSE))</f>
        <v/>
      </c>
      <c r="P333" s="311" t="str">
        <f>IF(W333="","",VLOOKUP(W333,$A$3:$B$15,2,FALSE))</f>
        <v/>
      </c>
      <c r="Q333" s="311" t="str">
        <f>IF(X333="","",VLOOKUP(X333,$A$3:$B$15,2,FALSE))</f>
        <v/>
      </c>
      <c r="T333" s="221"/>
      <c r="U333" s="221"/>
      <c r="V333" s="221"/>
      <c r="W333" s="221"/>
      <c r="X333" s="221"/>
    </row>
    <row r="334" spans="12:24" ht="18">
      <c r="L334" s="190">
        <v>331</v>
      </c>
      <c r="M334" s="311" t="str">
        <f>IF(T334="","",VLOOKUP(T334,$A$3:$B$15,2,FALSE))</f>
        <v/>
      </c>
      <c r="N334" s="311" t="str">
        <f>IF(U334="","",VLOOKUP(U334,$A$3:$B$15,2,FALSE))</f>
        <v/>
      </c>
      <c r="O334" s="311" t="str">
        <f>IF(V334="","",VLOOKUP(V334,$A$3:$B$15,2,FALSE))</f>
        <v/>
      </c>
      <c r="P334" s="311" t="str">
        <f>IF(W334="","",VLOOKUP(W334,$A$3:$B$15,2,FALSE))</f>
        <v/>
      </c>
      <c r="Q334" s="311" t="str">
        <f>IF(X334="","",VLOOKUP(X334,$A$3:$B$15,2,FALSE))</f>
        <v/>
      </c>
      <c r="T334" s="221"/>
      <c r="U334" s="221"/>
      <c r="V334" s="221"/>
      <c r="W334" s="221"/>
      <c r="X334" s="221"/>
    </row>
    <row r="335" spans="12:24" ht="18">
      <c r="L335" s="190">
        <v>332</v>
      </c>
      <c r="M335" s="311" t="str">
        <f>IF(T335="","",VLOOKUP(T335,$A$3:$B$15,2,FALSE))</f>
        <v/>
      </c>
      <c r="N335" s="311" t="str">
        <f>IF(U335="","",VLOOKUP(U335,$A$3:$B$15,2,FALSE))</f>
        <v/>
      </c>
      <c r="O335" s="311" t="str">
        <f>IF(V335="","",VLOOKUP(V335,$A$3:$B$15,2,FALSE))</f>
        <v/>
      </c>
      <c r="P335" s="311" t="str">
        <f>IF(W335="","",VLOOKUP(W335,$A$3:$B$15,2,FALSE))</f>
        <v/>
      </c>
      <c r="Q335" s="311" t="str">
        <f>IF(X335="","",VLOOKUP(X335,$A$3:$B$15,2,FALSE))</f>
        <v/>
      </c>
      <c r="T335" s="221"/>
      <c r="U335" s="221"/>
      <c r="V335" s="221"/>
      <c r="W335" s="221"/>
      <c r="X335" s="221"/>
    </row>
    <row r="336" spans="12:24" ht="18">
      <c r="L336" s="190">
        <v>333</v>
      </c>
      <c r="M336" s="311" t="str">
        <f>IF(T336="","",VLOOKUP(T336,$A$3:$B$15,2,FALSE))</f>
        <v/>
      </c>
      <c r="N336" s="311" t="str">
        <f>IF(U336="","",VLOOKUP(U336,$A$3:$B$15,2,FALSE))</f>
        <v/>
      </c>
      <c r="O336" s="311" t="str">
        <f>IF(V336="","",VLOOKUP(V336,$A$3:$B$15,2,FALSE))</f>
        <v/>
      </c>
      <c r="P336" s="311" t="str">
        <f>IF(W336="","",VLOOKUP(W336,$A$3:$B$15,2,FALSE))</f>
        <v/>
      </c>
      <c r="Q336" s="311" t="str">
        <f>IF(X336="","",VLOOKUP(X336,$A$3:$B$15,2,FALSE))</f>
        <v/>
      </c>
      <c r="T336" s="221"/>
      <c r="U336" s="221"/>
      <c r="V336" s="221"/>
      <c r="W336" s="221"/>
      <c r="X336" s="221"/>
    </row>
    <row r="337" spans="12:24" ht="18">
      <c r="L337" s="190">
        <v>334</v>
      </c>
      <c r="M337" s="311" t="str">
        <f>IF(T337="","",VLOOKUP(T337,$A$3:$B$15,2,FALSE))</f>
        <v/>
      </c>
      <c r="N337" s="311" t="str">
        <f>IF(U337="","",VLOOKUP(U337,$A$3:$B$15,2,FALSE))</f>
        <v/>
      </c>
      <c r="O337" s="311" t="str">
        <f>IF(V337="","",VLOOKUP(V337,$A$3:$B$15,2,FALSE))</f>
        <v/>
      </c>
      <c r="P337" s="311" t="str">
        <f>IF(W337="","",VLOOKUP(W337,$A$3:$B$15,2,FALSE))</f>
        <v/>
      </c>
      <c r="Q337" s="311" t="str">
        <f>IF(X337="","",VLOOKUP(X337,$A$3:$B$15,2,FALSE))</f>
        <v/>
      </c>
      <c r="T337" s="221"/>
      <c r="U337" s="221"/>
      <c r="V337" s="221"/>
      <c r="W337" s="221"/>
      <c r="X337" s="221"/>
    </row>
    <row r="338" spans="12:24" ht="18">
      <c r="L338" s="190">
        <v>335</v>
      </c>
      <c r="M338" s="311" t="str">
        <f>IF(T338="","",VLOOKUP(T338,$A$3:$B$15,2,FALSE))</f>
        <v/>
      </c>
      <c r="N338" s="311" t="str">
        <f>IF(U338="","",VLOOKUP(U338,$A$3:$B$15,2,FALSE))</f>
        <v/>
      </c>
      <c r="O338" s="311" t="str">
        <f>IF(V338="","",VLOOKUP(V338,$A$3:$B$15,2,FALSE))</f>
        <v/>
      </c>
      <c r="P338" s="311" t="str">
        <f>IF(W338="","",VLOOKUP(W338,$A$3:$B$15,2,FALSE))</f>
        <v/>
      </c>
      <c r="Q338" s="311" t="str">
        <f>IF(X338="","",VLOOKUP(X338,$A$3:$B$15,2,FALSE))</f>
        <v/>
      </c>
      <c r="T338" s="221"/>
      <c r="U338" s="221"/>
      <c r="V338" s="221"/>
      <c r="W338" s="221"/>
      <c r="X338" s="221"/>
    </row>
    <row r="339" spans="12:24" ht="18">
      <c r="L339" s="190">
        <v>336</v>
      </c>
      <c r="M339" s="311" t="str">
        <f>IF(T339="","",VLOOKUP(T339,$A$3:$B$15,2,FALSE))</f>
        <v/>
      </c>
      <c r="N339" s="311" t="str">
        <f>IF(U339="","",VLOOKUP(U339,$A$3:$B$15,2,FALSE))</f>
        <v/>
      </c>
      <c r="O339" s="311" t="str">
        <f>IF(V339="","",VLOOKUP(V339,$A$3:$B$15,2,FALSE))</f>
        <v/>
      </c>
      <c r="P339" s="311" t="str">
        <f>IF(W339="","",VLOOKUP(W339,$A$3:$B$15,2,FALSE))</f>
        <v/>
      </c>
      <c r="Q339" s="311" t="str">
        <f>IF(X339="","",VLOOKUP(X339,$A$3:$B$15,2,FALSE))</f>
        <v/>
      </c>
      <c r="T339" s="221"/>
      <c r="U339" s="221"/>
      <c r="V339" s="221"/>
      <c r="W339" s="221"/>
      <c r="X339" s="221"/>
    </row>
    <row r="340" spans="12:24" ht="18">
      <c r="L340" s="190">
        <v>337</v>
      </c>
      <c r="M340" s="311" t="str">
        <f>IF(T340="","",VLOOKUP(T340,$A$3:$B$15,2,FALSE))</f>
        <v/>
      </c>
      <c r="N340" s="311" t="str">
        <f>IF(U340="","",VLOOKUP(U340,$A$3:$B$15,2,FALSE))</f>
        <v/>
      </c>
      <c r="O340" s="311" t="str">
        <f>IF(V340="","",VLOOKUP(V340,$A$3:$B$15,2,FALSE))</f>
        <v/>
      </c>
      <c r="P340" s="311" t="str">
        <f>IF(W340="","",VLOOKUP(W340,$A$3:$B$15,2,FALSE))</f>
        <v/>
      </c>
      <c r="Q340" s="311" t="str">
        <f>IF(X340="","",VLOOKUP(X340,$A$3:$B$15,2,FALSE))</f>
        <v/>
      </c>
      <c r="T340" s="221"/>
      <c r="U340" s="221"/>
      <c r="V340" s="221"/>
      <c r="W340" s="221"/>
      <c r="X340" s="221"/>
    </row>
    <row r="341" spans="12:24" ht="18">
      <c r="L341" s="190">
        <v>338</v>
      </c>
      <c r="M341" s="311" t="str">
        <f>IF(T341="","",VLOOKUP(T341,$A$3:$B$15,2,FALSE))</f>
        <v/>
      </c>
      <c r="N341" s="311" t="str">
        <f>IF(U341="","",VLOOKUP(U341,$A$3:$B$15,2,FALSE))</f>
        <v/>
      </c>
      <c r="O341" s="311" t="str">
        <f>IF(V341="","",VLOOKUP(V341,$A$3:$B$15,2,FALSE))</f>
        <v/>
      </c>
      <c r="P341" s="311" t="str">
        <f>IF(W341="","",VLOOKUP(W341,$A$3:$B$15,2,FALSE))</f>
        <v/>
      </c>
      <c r="Q341" s="311" t="str">
        <f>IF(X341="","",VLOOKUP(X341,$A$3:$B$15,2,FALSE))</f>
        <v/>
      </c>
      <c r="T341" s="221"/>
      <c r="U341" s="221"/>
      <c r="V341" s="221"/>
      <c r="W341" s="221"/>
      <c r="X341" s="221"/>
    </row>
    <row r="342" spans="12:24" ht="18">
      <c r="L342" s="190">
        <v>339</v>
      </c>
      <c r="M342" s="311" t="str">
        <f>IF(T342="","",VLOOKUP(T342,$A$3:$B$15,2,FALSE))</f>
        <v/>
      </c>
      <c r="N342" s="311" t="str">
        <f>IF(U342="","",VLOOKUP(U342,$A$3:$B$15,2,FALSE))</f>
        <v/>
      </c>
      <c r="O342" s="311" t="str">
        <f>IF(V342="","",VLOOKUP(V342,$A$3:$B$15,2,FALSE))</f>
        <v/>
      </c>
      <c r="P342" s="311" t="str">
        <f>IF(W342="","",VLOOKUP(W342,$A$3:$B$15,2,FALSE))</f>
        <v/>
      </c>
      <c r="Q342" s="311" t="str">
        <f>IF(X342="","",VLOOKUP(X342,$A$3:$B$15,2,FALSE))</f>
        <v/>
      </c>
      <c r="T342" s="221"/>
      <c r="U342" s="221"/>
      <c r="V342" s="221"/>
      <c r="W342" s="221"/>
      <c r="X342" s="221"/>
    </row>
    <row r="343" spans="12:24" ht="18">
      <c r="L343" s="190">
        <v>340</v>
      </c>
      <c r="M343" s="311" t="str">
        <f>IF(T343="","",VLOOKUP(T343,$A$3:$B$15,2,FALSE))</f>
        <v/>
      </c>
      <c r="N343" s="311" t="str">
        <f>IF(U343="","",VLOOKUP(U343,$A$3:$B$15,2,FALSE))</f>
        <v/>
      </c>
      <c r="O343" s="311" t="str">
        <f>IF(V343="","",VLOOKUP(V343,$A$3:$B$15,2,FALSE))</f>
        <v/>
      </c>
      <c r="P343" s="311" t="str">
        <f>IF(W343="","",VLOOKUP(W343,$A$3:$B$15,2,FALSE))</f>
        <v/>
      </c>
      <c r="Q343" s="311" t="str">
        <f>IF(X343="","",VLOOKUP(X343,$A$3:$B$15,2,FALSE))</f>
        <v/>
      </c>
      <c r="T343" s="221"/>
      <c r="U343" s="221"/>
      <c r="V343" s="221"/>
      <c r="W343" s="221"/>
      <c r="X343" s="221"/>
    </row>
    <row r="344" spans="12:24" ht="18">
      <c r="L344" s="190">
        <v>341</v>
      </c>
      <c r="M344" s="311" t="str">
        <f>IF(T344="","",VLOOKUP(T344,$A$3:$B$15,2,FALSE))</f>
        <v/>
      </c>
      <c r="N344" s="311" t="str">
        <f>IF(U344="","",VLOOKUP(U344,$A$3:$B$15,2,FALSE))</f>
        <v/>
      </c>
      <c r="O344" s="311" t="str">
        <f>IF(V344="","",VLOOKUP(V344,$A$3:$B$15,2,FALSE))</f>
        <v/>
      </c>
      <c r="P344" s="311" t="str">
        <f>IF(W344="","",VLOOKUP(W344,$A$3:$B$15,2,FALSE))</f>
        <v/>
      </c>
      <c r="Q344" s="311" t="str">
        <f>IF(X344="","",VLOOKUP(X344,$A$3:$B$15,2,FALSE))</f>
        <v/>
      </c>
      <c r="T344" s="221"/>
      <c r="U344" s="221"/>
      <c r="V344" s="221"/>
      <c r="W344" s="221"/>
      <c r="X344" s="221"/>
    </row>
    <row r="345" spans="12:24" ht="18">
      <c r="L345" s="190">
        <v>342</v>
      </c>
      <c r="M345" s="311" t="str">
        <f>IF(T345="","",VLOOKUP(T345,$A$3:$B$15,2,FALSE))</f>
        <v/>
      </c>
      <c r="N345" s="311" t="str">
        <f>IF(U345="","",VLOOKUP(U345,$A$3:$B$15,2,FALSE))</f>
        <v/>
      </c>
      <c r="O345" s="311" t="str">
        <f>IF(V345="","",VLOOKUP(V345,$A$3:$B$15,2,FALSE))</f>
        <v/>
      </c>
      <c r="P345" s="311" t="str">
        <f>IF(W345="","",VLOOKUP(W345,$A$3:$B$15,2,FALSE))</f>
        <v/>
      </c>
      <c r="Q345" s="311" t="str">
        <f>IF(X345="","",VLOOKUP(X345,$A$3:$B$15,2,FALSE))</f>
        <v/>
      </c>
      <c r="T345" s="221"/>
      <c r="U345" s="221"/>
      <c r="V345" s="221"/>
      <c r="W345" s="221"/>
      <c r="X345" s="221"/>
    </row>
    <row r="346" spans="12:24" ht="18">
      <c r="L346" s="190">
        <v>343</v>
      </c>
      <c r="M346" s="311" t="str">
        <f>IF(T346="","",VLOOKUP(T346,$A$3:$B$15,2,FALSE))</f>
        <v/>
      </c>
      <c r="N346" s="311" t="str">
        <f>IF(U346="","",VLOOKUP(U346,$A$3:$B$15,2,FALSE))</f>
        <v/>
      </c>
      <c r="O346" s="311" t="str">
        <f>IF(V346="","",VLOOKUP(V346,$A$3:$B$15,2,FALSE))</f>
        <v/>
      </c>
      <c r="P346" s="311" t="str">
        <f>IF(W346="","",VLOOKUP(W346,$A$3:$B$15,2,FALSE))</f>
        <v/>
      </c>
      <c r="Q346" s="311" t="str">
        <f>IF(X346="","",VLOOKUP(X346,$A$3:$B$15,2,FALSE))</f>
        <v/>
      </c>
      <c r="T346" s="221"/>
      <c r="U346" s="221"/>
      <c r="V346" s="221"/>
      <c r="W346" s="221"/>
      <c r="X346" s="221"/>
    </row>
    <row r="347" spans="12:24" ht="18">
      <c r="L347" s="190">
        <v>344</v>
      </c>
      <c r="M347" s="311" t="str">
        <f>IF(T347="","",VLOOKUP(T347,$A$3:$B$15,2,FALSE))</f>
        <v/>
      </c>
      <c r="N347" s="311" t="str">
        <f>IF(U347="","",VLOOKUP(U347,$A$3:$B$15,2,FALSE))</f>
        <v/>
      </c>
      <c r="O347" s="311" t="str">
        <f>IF(V347="","",VLOOKUP(V347,$A$3:$B$15,2,FALSE))</f>
        <v/>
      </c>
      <c r="P347" s="311" t="str">
        <f>IF(W347="","",VLOOKUP(W347,$A$3:$B$15,2,FALSE))</f>
        <v/>
      </c>
      <c r="Q347" s="311" t="str">
        <f>IF(X347="","",VLOOKUP(X347,$A$3:$B$15,2,FALSE))</f>
        <v/>
      </c>
      <c r="T347" s="221"/>
      <c r="U347" s="221"/>
      <c r="V347" s="221"/>
      <c r="W347" s="221"/>
      <c r="X347" s="221"/>
    </row>
    <row r="348" spans="12:24" ht="18">
      <c r="L348" s="190">
        <v>345</v>
      </c>
      <c r="M348" s="311" t="str">
        <f>IF(T348="","",VLOOKUP(T348,$A$3:$B$15,2,FALSE))</f>
        <v/>
      </c>
      <c r="N348" s="311" t="str">
        <f>IF(U348="","",VLOOKUP(U348,$A$3:$B$15,2,FALSE))</f>
        <v/>
      </c>
      <c r="O348" s="311" t="str">
        <f>IF(V348="","",VLOOKUP(V348,$A$3:$B$15,2,FALSE))</f>
        <v/>
      </c>
      <c r="P348" s="311" t="str">
        <f>IF(W348="","",VLOOKUP(W348,$A$3:$B$15,2,FALSE))</f>
        <v/>
      </c>
      <c r="Q348" s="311" t="str">
        <f>IF(X348="","",VLOOKUP(X348,$A$3:$B$15,2,FALSE))</f>
        <v/>
      </c>
      <c r="T348" s="221"/>
      <c r="U348" s="221"/>
      <c r="V348" s="221"/>
      <c r="W348" s="221"/>
      <c r="X348" s="221"/>
    </row>
    <row r="349" spans="12:24" ht="18">
      <c r="L349" s="190">
        <v>346</v>
      </c>
      <c r="M349" s="311" t="str">
        <f>IF(T349="","",VLOOKUP(T349,$A$3:$B$15,2,FALSE))</f>
        <v/>
      </c>
      <c r="N349" s="311" t="str">
        <f>IF(U349="","",VLOOKUP(U349,$A$3:$B$15,2,FALSE))</f>
        <v/>
      </c>
      <c r="O349" s="311" t="str">
        <f>IF(V349="","",VLOOKUP(V349,$A$3:$B$15,2,FALSE))</f>
        <v/>
      </c>
      <c r="P349" s="311" t="str">
        <f>IF(W349="","",VLOOKUP(W349,$A$3:$B$15,2,FALSE))</f>
        <v/>
      </c>
      <c r="Q349" s="311" t="str">
        <f>IF(X349="","",VLOOKUP(X349,$A$3:$B$15,2,FALSE))</f>
        <v/>
      </c>
      <c r="T349" s="221"/>
      <c r="U349" s="221"/>
      <c r="V349" s="221"/>
      <c r="W349" s="221"/>
      <c r="X349" s="221"/>
    </row>
    <row r="350" spans="12:24" ht="18">
      <c r="L350" s="190">
        <v>347</v>
      </c>
      <c r="M350" s="311" t="str">
        <f>IF(T350="","",VLOOKUP(T350,$A$3:$B$15,2,FALSE))</f>
        <v/>
      </c>
      <c r="N350" s="311" t="str">
        <f>IF(U350="","",VLOOKUP(U350,$A$3:$B$15,2,FALSE))</f>
        <v/>
      </c>
      <c r="O350" s="311" t="str">
        <f>IF(V350="","",VLOOKUP(V350,$A$3:$B$15,2,FALSE))</f>
        <v/>
      </c>
      <c r="P350" s="311" t="str">
        <f>IF(W350="","",VLOOKUP(W350,$A$3:$B$15,2,FALSE))</f>
        <v/>
      </c>
      <c r="Q350" s="311" t="str">
        <f>IF(X350="","",VLOOKUP(X350,$A$3:$B$15,2,FALSE))</f>
        <v/>
      </c>
      <c r="T350" s="221"/>
      <c r="U350" s="221"/>
      <c r="V350" s="221"/>
      <c r="W350" s="221"/>
      <c r="X350" s="221"/>
    </row>
    <row r="351" spans="12:24" ht="18">
      <c r="L351" s="190">
        <v>348</v>
      </c>
      <c r="M351" s="311" t="str">
        <f>IF(T351="","",VLOOKUP(T351,$A$3:$B$15,2,FALSE))</f>
        <v/>
      </c>
      <c r="N351" s="311" t="str">
        <f>IF(U351="","",VLOOKUP(U351,$A$3:$B$15,2,FALSE))</f>
        <v/>
      </c>
      <c r="O351" s="311" t="str">
        <f>IF(V351="","",VLOOKUP(V351,$A$3:$B$15,2,FALSE))</f>
        <v/>
      </c>
      <c r="P351" s="311" t="str">
        <f>IF(W351="","",VLOOKUP(W351,$A$3:$B$15,2,FALSE))</f>
        <v/>
      </c>
      <c r="Q351" s="311" t="str">
        <f>IF(X351="","",VLOOKUP(X351,$A$3:$B$15,2,FALSE))</f>
        <v/>
      </c>
      <c r="T351" s="221"/>
      <c r="U351" s="221"/>
      <c r="V351" s="221"/>
      <c r="W351" s="221"/>
      <c r="X351" s="221"/>
    </row>
    <row r="352" spans="12:24" ht="18">
      <c r="L352" s="190">
        <v>349</v>
      </c>
      <c r="M352" s="311" t="str">
        <f>IF(T352="","",VLOOKUP(T352,$A$3:$B$15,2,FALSE))</f>
        <v/>
      </c>
      <c r="N352" s="311" t="str">
        <f>IF(U352="","",VLOOKUP(U352,$A$3:$B$15,2,FALSE))</f>
        <v/>
      </c>
      <c r="O352" s="311" t="str">
        <f>IF(V352="","",VLOOKUP(V352,$A$3:$B$15,2,FALSE))</f>
        <v/>
      </c>
      <c r="P352" s="311" t="str">
        <f>IF(W352="","",VLOOKUP(W352,$A$3:$B$15,2,FALSE))</f>
        <v/>
      </c>
      <c r="Q352" s="311" t="str">
        <f>IF(X352="","",VLOOKUP(X352,$A$3:$B$15,2,FALSE))</f>
        <v/>
      </c>
      <c r="T352" s="221"/>
      <c r="U352" s="221"/>
      <c r="V352" s="221"/>
      <c r="W352" s="221"/>
      <c r="X352" s="221"/>
    </row>
    <row r="353" spans="12:24" ht="18">
      <c r="L353" s="190">
        <v>350</v>
      </c>
      <c r="M353" s="311" t="str">
        <f>IF(T353="","",VLOOKUP(T353,$A$3:$B$15,2,FALSE))</f>
        <v/>
      </c>
      <c r="N353" s="311" t="str">
        <f>IF(U353="","",VLOOKUP(U353,$A$3:$B$15,2,FALSE))</f>
        <v/>
      </c>
      <c r="O353" s="311" t="str">
        <f>IF(V353="","",VLOOKUP(V353,$A$3:$B$15,2,FALSE))</f>
        <v/>
      </c>
      <c r="P353" s="311" t="str">
        <f>IF(W353="","",VLOOKUP(W353,$A$3:$B$15,2,FALSE))</f>
        <v/>
      </c>
      <c r="Q353" s="311" t="str">
        <f>IF(X353="","",VLOOKUP(X353,$A$3:$B$15,2,FALSE))</f>
        <v/>
      </c>
      <c r="T353" s="221"/>
      <c r="U353" s="221"/>
      <c r="V353" s="221"/>
      <c r="W353" s="221"/>
      <c r="X353" s="221"/>
    </row>
    <row r="354" spans="12:24" ht="18">
      <c r="L354" s="190">
        <v>351</v>
      </c>
      <c r="M354" s="311" t="str">
        <f>IF(T354="","",VLOOKUP(T354,$A$3:$B$15,2,FALSE))</f>
        <v/>
      </c>
      <c r="N354" s="311" t="str">
        <f>IF(U354="","",VLOOKUP(U354,$A$3:$B$15,2,FALSE))</f>
        <v/>
      </c>
      <c r="O354" s="311" t="str">
        <f>IF(V354="","",VLOOKUP(V354,$A$3:$B$15,2,FALSE))</f>
        <v/>
      </c>
      <c r="P354" s="311" t="str">
        <f>IF(W354="","",VLOOKUP(W354,$A$3:$B$15,2,FALSE))</f>
        <v/>
      </c>
      <c r="Q354" s="311" t="str">
        <f>IF(X354="","",VLOOKUP(X354,$A$3:$B$15,2,FALSE))</f>
        <v/>
      </c>
      <c r="T354" s="221"/>
      <c r="U354" s="221"/>
      <c r="V354" s="221"/>
      <c r="W354" s="221"/>
      <c r="X354" s="221"/>
    </row>
    <row r="355" spans="12:24" ht="18">
      <c r="L355" s="190">
        <v>352</v>
      </c>
      <c r="M355" s="311" t="str">
        <f>IF(T355="","",VLOOKUP(T355,$A$3:$B$15,2,FALSE))</f>
        <v/>
      </c>
      <c r="N355" s="311" t="str">
        <f>IF(U355="","",VLOOKUP(U355,$A$3:$B$15,2,FALSE))</f>
        <v/>
      </c>
      <c r="O355" s="311" t="str">
        <f>IF(V355="","",VLOOKUP(V355,$A$3:$B$15,2,FALSE))</f>
        <v/>
      </c>
      <c r="P355" s="311" t="str">
        <f>IF(W355="","",VLOOKUP(W355,$A$3:$B$15,2,FALSE))</f>
        <v/>
      </c>
      <c r="Q355" s="311" t="str">
        <f>IF(X355="","",VLOOKUP(X355,$A$3:$B$15,2,FALSE))</f>
        <v/>
      </c>
      <c r="T355" s="221"/>
      <c r="U355" s="221"/>
      <c r="V355" s="221"/>
      <c r="W355" s="221"/>
      <c r="X355" s="221"/>
    </row>
    <row r="356" spans="12:24" ht="18">
      <c r="L356" s="190">
        <v>353</v>
      </c>
      <c r="M356" s="311" t="str">
        <f>IF(T356="","",VLOOKUP(T356,$A$3:$B$15,2,FALSE))</f>
        <v/>
      </c>
      <c r="N356" s="311" t="str">
        <f>IF(U356="","",VLOOKUP(U356,$A$3:$B$15,2,FALSE))</f>
        <v/>
      </c>
      <c r="O356" s="311" t="str">
        <f>IF(V356="","",VLOOKUP(V356,$A$3:$B$15,2,FALSE))</f>
        <v/>
      </c>
      <c r="P356" s="311" t="str">
        <f>IF(W356="","",VLOOKUP(W356,$A$3:$B$15,2,FALSE))</f>
        <v/>
      </c>
      <c r="Q356" s="311" t="str">
        <f>IF(X356="","",VLOOKUP(X356,$A$3:$B$15,2,FALSE))</f>
        <v/>
      </c>
      <c r="T356" s="221"/>
      <c r="U356" s="221"/>
      <c r="V356" s="221"/>
      <c r="W356" s="221"/>
      <c r="X356" s="221"/>
    </row>
    <row r="357" spans="12:24" ht="18">
      <c r="L357" s="190">
        <v>354</v>
      </c>
      <c r="M357" s="311" t="str">
        <f>IF(T357="","",VLOOKUP(T357,$A$3:$B$15,2,FALSE))</f>
        <v/>
      </c>
      <c r="N357" s="311" t="str">
        <f>IF(U357="","",VLOOKUP(U357,$A$3:$B$15,2,FALSE))</f>
        <v/>
      </c>
      <c r="O357" s="311" t="str">
        <f>IF(V357="","",VLOOKUP(V357,$A$3:$B$15,2,FALSE))</f>
        <v/>
      </c>
      <c r="P357" s="311" t="str">
        <f>IF(W357="","",VLOOKUP(W357,$A$3:$B$15,2,FALSE))</f>
        <v/>
      </c>
      <c r="Q357" s="311" t="str">
        <f>IF(X357="","",VLOOKUP(X357,$A$3:$B$15,2,FALSE))</f>
        <v/>
      </c>
      <c r="T357" s="221"/>
      <c r="U357" s="221"/>
      <c r="V357" s="221"/>
      <c r="W357" s="221"/>
      <c r="X357" s="221"/>
    </row>
    <row r="358" spans="12:24" ht="18">
      <c r="L358" s="190">
        <v>355</v>
      </c>
      <c r="M358" s="311" t="str">
        <f>IF(T358="","",VLOOKUP(T358,$A$3:$B$15,2,FALSE))</f>
        <v/>
      </c>
      <c r="N358" s="311" t="str">
        <f>IF(U358="","",VLOOKUP(U358,$A$3:$B$15,2,FALSE))</f>
        <v/>
      </c>
      <c r="O358" s="311" t="str">
        <f>IF(V358="","",VLOOKUP(V358,$A$3:$B$15,2,FALSE))</f>
        <v/>
      </c>
      <c r="P358" s="311" t="str">
        <f>IF(W358="","",VLOOKUP(W358,$A$3:$B$15,2,FALSE))</f>
        <v/>
      </c>
      <c r="Q358" s="311" t="str">
        <f>IF(X358="","",VLOOKUP(X358,$A$3:$B$15,2,FALSE))</f>
        <v/>
      </c>
      <c r="T358" s="221"/>
      <c r="U358" s="221"/>
      <c r="V358" s="221"/>
      <c r="W358" s="221"/>
      <c r="X358" s="221"/>
    </row>
    <row r="359" spans="12:24" ht="18">
      <c r="L359" s="190">
        <v>356</v>
      </c>
      <c r="M359" s="311" t="str">
        <f>IF(T359="","",VLOOKUP(T359,$A$3:$B$15,2,FALSE))</f>
        <v/>
      </c>
      <c r="N359" s="311" t="str">
        <f>IF(U359="","",VLOOKUP(U359,$A$3:$B$15,2,FALSE))</f>
        <v/>
      </c>
      <c r="O359" s="311" t="str">
        <f>IF(V359="","",VLOOKUP(V359,$A$3:$B$15,2,FALSE))</f>
        <v/>
      </c>
      <c r="P359" s="311" t="str">
        <f>IF(W359="","",VLOOKUP(W359,$A$3:$B$15,2,FALSE))</f>
        <v/>
      </c>
      <c r="Q359" s="311" t="str">
        <f>IF(X359="","",VLOOKUP(X359,$A$3:$B$15,2,FALSE))</f>
        <v/>
      </c>
      <c r="T359" s="221"/>
      <c r="U359" s="221"/>
      <c r="V359" s="221"/>
      <c r="W359" s="221"/>
      <c r="X359" s="221"/>
    </row>
    <row r="360" spans="12:24" ht="18">
      <c r="L360" s="190">
        <v>357</v>
      </c>
      <c r="M360" s="311" t="str">
        <f>IF(T360="","",VLOOKUP(T360,$A$3:$B$15,2,FALSE))</f>
        <v/>
      </c>
      <c r="N360" s="311" t="str">
        <f>IF(U360="","",VLOOKUP(U360,$A$3:$B$15,2,FALSE))</f>
        <v/>
      </c>
      <c r="O360" s="311" t="str">
        <f>IF(V360="","",VLOOKUP(V360,$A$3:$B$15,2,FALSE))</f>
        <v/>
      </c>
      <c r="P360" s="311" t="str">
        <f>IF(W360="","",VLOOKUP(W360,$A$3:$B$15,2,FALSE))</f>
        <v/>
      </c>
      <c r="Q360" s="311" t="str">
        <f>IF(X360="","",VLOOKUP(X360,$A$3:$B$15,2,FALSE))</f>
        <v/>
      </c>
      <c r="T360" s="221"/>
      <c r="U360" s="221"/>
      <c r="V360" s="221"/>
      <c r="W360" s="221"/>
      <c r="X360" s="221"/>
    </row>
    <row r="361" spans="12:24" ht="18">
      <c r="L361" s="190">
        <v>358</v>
      </c>
      <c r="M361" s="311" t="str">
        <f>IF(T361="","",VLOOKUP(T361,$A$3:$B$15,2,FALSE))</f>
        <v/>
      </c>
      <c r="N361" s="311" t="str">
        <f>IF(U361="","",VLOOKUP(U361,$A$3:$B$15,2,FALSE))</f>
        <v/>
      </c>
      <c r="O361" s="311" t="str">
        <f>IF(V361="","",VLOOKUP(V361,$A$3:$B$15,2,FALSE))</f>
        <v/>
      </c>
      <c r="P361" s="311" t="str">
        <f>IF(W361="","",VLOOKUP(W361,$A$3:$B$15,2,FALSE))</f>
        <v/>
      </c>
      <c r="Q361" s="311" t="str">
        <f>IF(X361="","",VLOOKUP(X361,$A$3:$B$15,2,FALSE))</f>
        <v/>
      </c>
      <c r="T361" s="221"/>
      <c r="U361" s="221"/>
      <c r="V361" s="221"/>
      <c r="W361" s="221"/>
      <c r="X361" s="221"/>
    </row>
    <row r="362" spans="12:24" ht="18">
      <c r="L362" s="190">
        <v>359</v>
      </c>
      <c r="M362" s="311" t="str">
        <f>IF(T362="","",VLOOKUP(T362,$A$3:$B$15,2,FALSE))</f>
        <v/>
      </c>
      <c r="N362" s="311" t="str">
        <f>IF(U362="","",VLOOKUP(U362,$A$3:$B$15,2,FALSE))</f>
        <v/>
      </c>
      <c r="O362" s="311" t="str">
        <f>IF(V362="","",VLOOKUP(V362,$A$3:$B$15,2,FALSE))</f>
        <v/>
      </c>
      <c r="P362" s="311" t="str">
        <f>IF(W362="","",VLOOKUP(W362,$A$3:$B$15,2,FALSE))</f>
        <v/>
      </c>
      <c r="Q362" s="311" t="str">
        <f>IF(X362="","",VLOOKUP(X362,$A$3:$B$15,2,FALSE))</f>
        <v/>
      </c>
      <c r="T362" s="221"/>
      <c r="U362" s="221"/>
      <c r="V362" s="221"/>
      <c r="W362" s="221"/>
      <c r="X362" s="221"/>
    </row>
    <row r="363" spans="12:24">
      <c r="T363" s="221"/>
      <c r="U363" s="221"/>
      <c r="V363" s="221"/>
      <c r="W363" s="221"/>
      <c r="X363" s="221"/>
    </row>
    <row r="364" spans="12:24">
      <c r="T364" s="221"/>
      <c r="U364" s="221"/>
      <c r="V364" s="221"/>
      <c r="W364" s="221"/>
      <c r="X364" s="221"/>
    </row>
    <row r="365" spans="12:24">
      <c r="T365" s="221"/>
      <c r="U365" s="221"/>
      <c r="V365" s="221"/>
      <c r="W365" s="221"/>
      <c r="X365" s="221"/>
    </row>
    <row r="366" spans="12:24">
      <c r="T366" s="221"/>
      <c r="U366" s="221"/>
      <c r="V366" s="221"/>
      <c r="W366" s="221"/>
      <c r="X366" s="221"/>
    </row>
    <row r="367" spans="12:24">
      <c r="T367" s="221"/>
      <c r="U367" s="221"/>
      <c r="V367" s="221"/>
      <c r="W367" s="221"/>
      <c r="X367" s="221"/>
    </row>
    <row r="368" spans="12:24">
      <c r="T368" s="221"/>
      <c r="U368" s="221"/>
      <c r="V368" s="221"/>
      <c r="W368" s="221"/>
      <c r="X368" s="221"/>
    </row>
    <row r="369" spans="20:24">
      <c r="T369" s="221"/>
      <c r="U369" s="221"/>
      <c r="V369" s="221"/>
      <c r="W369" s="221"/>
      <c r="X369" s="221"/>
    </row>
    <row r="370" spans="20:24">
      <c r="T370" s="221"/>
      <c r="U370" s="221"/>
      <c r="V370" s="221"/>
      <c r="W370" s="221"/>
      <c r="X370" s="221"/>
    </row>
    <row r="371" spans="20:24">
      <c r="T371" s="221"/>
      <c r="U371" s="221"/>
      <c r="V371" s="221"/>
      <c r="W371" s="221"/>
      <c r="X371" s="221"/>
    </row>
    <row r="372" spans="20:24">
      <c r="T372" s="221"/>
      <c r="U372" s="221"/>
      <c r="V372" s="221"/>
      <c r="W372" s="221"/>
      <c r="X372" s="221"/>
    </row>
    <row r="373" spans="20:24">
      <c r="T373" s="221"/>
      <c r="U373" s="221"/>
      <c r="V373" s="221"/>
      <c r="W373" s="221"/>
      <c r="X373" s="221"/>
    </row>
    <row r="374" spans="20:24">
      <c r="T374" s="221"/>
      <c r="U374" s="221"/>
      <c r="V374" s="221"/>
      <c r="W374" s="221"/>
      <c r="X374" s="221"/>
    </row>
    <row r="375" spans="20:24">
      <c r="T375" s="221"/>
      <c r="U375" s="221"/>
      <c r="V375" s="221"/>
      <c r="W375" s="221"/>
      <c r="X375" s="221"/>
    </row>
    <row r="376" spans="20:24">
      <c r="T376" s="221"/>
      <c r="U376" s="221"/>
      <c r="V376" s="221"/>
      <c r="W376" s="221"/>
      <c r="X376" s="221"/>
    </row>
    <row r="377" spans="20:24">
      <c r="T377" s="221"/>
      <c r="U377" s="221"/>
      <c r="V377" s="221"/>
      <c r="W377" s="221"/>
      <c r="X377" s="221"/>
    </row>
    <row r="378" spans="20:24">
      <c r="T378" s="221"/>
      <c r="U378" s="221"/>
      <c r="V378" s="221"/>
      <c r="W378" s="221"/>
      <c r="X378" s="221"/>
    </row>
    <row r="379" spans="20:24">
      <c r="T379" s="221"/>
      <c r="U379" s="221"/>
      <c r="V379" s="221"/>
      <c r="W379" s="221"/>
      <c r="X379" s="221"/>
    </row>
    <row r="380" spans="20:24">
      <c r="T380" s="221"/>
      <c r="U380" s="221"/>
      <c r="V380" s="221"/>
      <c r="W380" s="221"/>
      <c r="X380" s="221"/>
    </row>
    <row r="381" spans="20:24">
      <c r="T381" s="221"/>
      <c r="U381" s="221"/>
      <c r="V381" s="221"/>
      <c r="W381" s="221"/>
      <c r="X381" s="221"/>
    </row>
    <row r="382" spans="20:24">
      <c r="T382" s="221"/>
      <c r="U382" s="221"/>
      <c r="V382" s="221"/>
      <c r="W382" s="221"/>
      <c r="X382" s="221"/>
    </row>
    <row r="383" spans="20:24">
      <c r="T383" s="221"/>
      <c r="U383" s="221"/>
      <c r="V383" s="221"/>
      <c r="W383" s="221"/>
      <c r="X383" s="221"/>
    </row>
    <row r="384" spans="20:24">
      <c r="T384" s="221"/>
      <c r="U384" s="221"/>
      <c r="V384" s="221"/>
      <c r="W384" s="221"/>
      <c r="X384" s="221"/>
    </row>
    <row r="385" spans="20:24">
      <c r="T385" s="221"/>
      <c r="U385" s="221"/>
      <c r="V385" s="221"/>
      <c r="W385" s="221"/>
      <c r="X385" s="221"/>
    </row>
    <row r="386" spans="20:24">
      <c r="T386" s="221"/>
      <c r="U386" s="221"/>
      <c r="V386" s="221"/>
      <c r="W386" s="221"/>
      <c r="X386" s="221"/>
    </row>
    <row r="387" spans="20:24">
      <c r="T387" s="221"/>
      <c r="U387" s="221"/>
      <c r="V387" s="221"/>
      <c r="W387" s="221"/>
      <c r="X387" s="221"/>
    </row>
    <row r="388" spans="20:24">
      <c r="T388" s="221"/>
      <c r="U388" s="221"/>
      <c r="V388" s="221"/>
      <c r="W388" s="221"/>
      <c r="X388" s="221"/>
    </row>
    <row r="389" spans="20:24">
      <c r="T389" s="221"/>
      <c r="U389" s="221"/>
      <c r="V389" s="221"/>
      <c r="W389" s="221"/>
      <c r="X389" s="221"/>
    </row>
    <row r="390" spans="20:24">
      <c r="T390" s="221"/>
      <c r="U390" s="221"/>
      <c r="V390" s="221"/>
      <c r="W390" s="221"/>
      <c r="X390" s="221"/>
    </row>
    <row r="391" spans="20:24">
      <c r="T391" s="221"/>
      <c r="U391" s="221"/>
      <c r="V391" s="221"/>
      <c r="W391" s="221"/>
      <c r="X391" s="221"/>
    </row>
    <row r="392" spans="20:24">
      <c r="T392" s="221"/>
      <c r="U392" s="221"/>
      <c r="V392" s="221"/>
      <c r="W392" s="221"/>
      <c r="X392" s="221"/>
    </row>
    <row r="393" spans="20:24">
      <c r="T393" s="221"/>
      <c r="U393" s="221"/>
      <c r="V393" s="221"/>
      <c r="W393" s="221"/>
      <c r="X393" s="221"/>
    </row>
    <row r="394" spans="20:24">
      <c r="T394" s="221"/>
      <c r="U394" s="221"/>
      <c r="V394" s="221"/>
      <c r="W394" s="221"/>
      <c r="X394" s="221"/>
    </row>
    <row r="395" spans="20:24">
      <c r="T395" s="221"/>
      <c r="U395" s="221"/>
      <c r="V395" s="221"/>
      <c r="W395" s="221"/>
      <c r="X395" s="221"/>
    </row>
    <row r="396" spans="20:24">
      <c r="T396" s="221"/>
      <c r="U396" s="221"/>
      <c r="V396" s="221"/>
      <c r="W396" s="221"/>
      <c r="X396" s="221"/>
    </row>
    <row r="397" spans="20:24">
      <c r="T397" s="221"/>
      <c r="U397" s="221"/>
      <c r="V397" s="221"/>
      <c r="W397" s="221"/>
      <c r="X397" s="221"/>
    </row>
    <row r="398" spans="20:24">
      <c r="T398" s="221"/>
      <c r="U398" s="221"/>
      <c r="V398" s="221"/>
      <c r="W398" s="221"/>
      <c r="X398" s="221"/>
    </row>
    <row r="399" spans="20:24">
      <c r="T399" s="221"/>
      <c r="U399" s="221"/>
      <c r="V399" s="221"/>
      <c r="W399" s="221"/>
      <c r="X399" s="221"/>
    </row>
    <row r="400" spans="20:24">
      <c r="T400" s="221"/>
      <c r="U400" s="221"/>
      <c r="V400" s="221"/>
      <c r="W400" s="221"/>
      <c r="X400" s="221"/>
    </row>
    <row r="401" spans="20:24">
      <c r="T401" s="221"/>
      <c r="U401" s="221"/>
      <c r="V401" s="221"/>
      <c r="W401" s="221"/>
      <c r="X401" s="221"/>
    </row>
    <row r="402" spans="20:24">
      <c r="T402" s="221"/>
      <c r="U402" s="221"/>
      <c r="V402" s="221"/>
      <c r="W402" s="221"/>
      <c r="X402" s="221"/>
    </row>
    <row r="403" spans="20:24">
      <c r="T403" s="221"/>
      <c r="U403" s="221"/>
      <c r="V403" s="221"/>
      <c r="W403" s="221"/>
      <c r="X403" s="221"/>
    </row>
    <row r="404" spans="20:24">
      <c r="T404" s="221"/>
      <c r="U404" s="221"/>
      <c r="V404" s="221"/>
      <c r="W404" s="221"/>
      <c r="X404" s="221"/>
    </row>
    <row r="405" spans="20:24">
      <c r="T405" s="221"/>
      <c r="U405" s="221"/>
      <c r="V405" s="221"/>
      <c r="W405" s="221"/>
      <c r="X405" s="221"/>
    </row>
    <row r="406" spans="20:24">
      <c r="T406" s="221"/>
      <c r="U406" s="221"/>
      <c r="V406" s="221"/>
      <c r="W406" s="221"/>
      <c r="X406" s="221"/>
    </row>
    <row r="407" spans="20:24">
      <c r="T407" s="221"/>
      <c r="U407" s="221"/>
      <c r="V407" s="221"/>
      <c r="W407" s="221"/>
      <c r="X407" s="221"/>
    </row>
    <row r="408" spans="20:24">
      <c r="T408" s="221"/>
      <c r="U408" s="221"/>
      <c r="V408" s="221"/>
      <c r="W408" s="221"/>
      <c r="X408" s="221"/>
    </row>
    <row r="409" spans="20:24">
      <c r="T409" s="221"/>
      <c r="U409" s="221"/>
      <c r="V409" s="221"/>
      <c r="W409" s="221"/>
      <c r="X409" s="221"/>
    </row>
    <row r="410" spans="20:24">
      <c r="T410" s="221"/>
      <c r="U410" s="221"/>
      <c r="V410" s="221"/>
      <c r="W410" s="221"/>
      <c r="X410" s="221"/>
    </row>
    <row r="411" spans="20:24">
      <c r="T411" s="221"/>
      <c r="U411" s="221"/>
      <c r="V411" s="221"/>
      <c r="W411" s="221"/>
      <c r="X411" s="221"/>
    </row>
    <row r="412" spans="20:24">
      <c r="T412" s="221"/>
      <c r="U412" s="221"/>
      <c r="V412" s="221"/>
      <c r="W412" s="221"/>
      <c r="X412" s="221"/>
    </row>
    <row r="413" spans="20:24">
      <c r="T413" s="221"/>
      <c r="U413" s="221"/>
      <c r="V413" s="221"/>
      <c r="W413" s="221"/>
      <c r="X413" s="221"/>
    </row>
    <row r="414" spans="20:24">
      <c r="T414" s="221"/>
      <c r="U414" s="221"/>
      <c r="V414" s="221"/>
      <c r="W414" s="221"/>
      <c r="X414" s="221"/>
    </row>
    <row r="415" spans="20:24">
      <c r="T415" s="221"/>
      <c r="U415" s="221"/>
      <c r="V415" s="221"/>
      <c r="W415" s="221"/>
      <c r="X415" s="221"/>
    </row>
    <row r="416" spans="20:24">
      <c r="T416" s="221"/>
      <c r="U416" s="221"/>
      <c r="V416" s="221"/>
      <c r="W416" s="221"/>
      <c r="X416" s="221"/>
    </row>
    <row r="417" spans="20:24">
      <c r="T417" s="221"/>
      <c r="U417" s="221"/>
      <c r="V417" s="221"/>
      <c r="W417" s="221"/>
      <c r="X417" s="221"/>
    </row>
    <row r="418" spans="20:24">
      <c r="T418" s="221"/>
      <c r="U418" s="221"/>
      <c r="V418" s="221"/>
      <c r="W418" s="221"/>
      <c r="X418" s="221"/>
    </row>
    <row r="419" spans="20:24">
      <c r="T419" s="221"/>
      <c r="U419" s="221"/>
      <c r="V419" s="221"/>
      <c r="W419" s="221"/>
      <c r="X419" s="221"/>
    </row>
    <row r="420" spans="20:24">
      <c r="T420" s="221"/>
      <c r="U420" s="221"/>
      <c r="V420" s="221"/>
      <c r="W420" s="221"/>
      <c r="X420" s="221"/>
    </row>
    <row r="421" spans="20:24">
      <c r="T421" s="221"/>
      <c r="U421" s="221"/>
      <c r="V421" s="221"/>
      <c r="W421" s="221"/>
      <c r="X421" s="221"/>
    </row>
    <row r="422" spans="20:24">
      <c r="T422" s="221"/>
      <c r="U422" s="221"/>
      <c r="V422" s="221"/>
      <c r="W422" s="221"/>
      <c r="X422" s="221"/>
    </row>
    <row r="423" spans="20:24">
      <c r="T423" s="221"/>
      <c r="U423" s="221"/>
      <c r="V423" s="221"/>
      <c r="W423" s="221"/>
      <c r="X423" s="221"/>
    </row>
    <row r="424" spans="20:24">
      <c r="T424" s="221"/>
      <c r="U424" s="221"/>
      <c r="V424" s="221"/>
      <c r="W424" s="221"/>
      <c r="X424" s="221"/>
    </row>
    <row r="425" spans="20:24">
      <c r="T425" s="221"/>
      <c r="U425" s="221"/>
      <c r="V425" s="221"/>
      <c r="W425" s="221"/>
      <c r="X425" s="221"/>
    </row>
    <row r="426" spans="20:24">
      <c r="T426" s="221"/>
      <c r="U426" s="221"/>
      <c r="V426" s="221"/>
      <c r="W426" s="221"/>
      <c r="X426" s="221"/>
    </row>
    <row r="427" spans="20:24">
      <c r="T427" s="221"/>
      <c r="U427" s="221"/>
      <c r="V427" s="221"/>
      <c r="W427" s="221"/>
      <c r="X427" s="221"/>
    </row>
    <row r="428" spans="20:24">
      <c r="T428" s="221"/>
      <c r="U428" s="221"/>
      <c r="V428" s="221"/>
      <c r="W428" s="221"/>
      <c r="X428" s="221"/>
    </row>
    <row r="429" spans="20:24">
      <c r="T429" s="221"/>
      <c r="U429" s="221"/>
      <c r="V429" s="221"/>
      <c r="W429" s="221"/>
      <c r="X429" s="221"/>
    </row>
    <row r="430" spans="20:24">
      <c r="T430" s="221"/>
      <c r="U430" s="221"/>
      <c r="V430" s="221"/>
      <c r="W430" s="221"/>
      <c r="X430" s="221"/>
    </row>
    <row r="431" spans="20:24">
      <c r="T431" s="221"/>
      <c r="U431" s="221"/>
      <c r="V431" s="221"/>
      <c r="W431" s="221"/>
      <c r="X431" s="221"/>
    </row>
    <row r="432" spans="20:24">
      <c r="T432" s="221"/>
      <c r="U432" s="221"/>
      <c r="V432" s="221"/>
      <c r="W432" s="221"/>
      <c r="X432" s="221"/>
    </row>
    <row r="433" spans="20:24">
      <c r="T433" s="221"/>
      <c r="U433" s="221"/>
      <c r="V433" s="221"/>
      <c r="W433" s="221"/>
      <c r="X433" s="221"/>
    </row>
    <row r="434" spans="20:24">
      <c r="T434" s="221"/>
      <c r="U434" s="221"/>
      <c r="V434" s="221"/>
      <c r="W434" s="221"/>
      <c r="X434" s="221"/>
    </row>
    <row r="435" spans="20:24">
      <c r="T435" s="221"/>
      <c r="U435" s="221"/>
      <c r="V435" s="221"/>
      <c r="W435" s="221"/>
      <c r="X435" s="221"/>
    </row>
    <row r="436" spans="20:24">
      <c r="T436" s="221"/>
      <c r="U436" s="221"/>
      <c r="V436" s="221"/>
      <c r="W436" s="221"/>
      <c r="X436" s="221"/>
    </row>
    <row r="437" spans="20:24">
      <c r="T437" s="221"/>
      <c r="U437" s="221"/>
      <c r="V437" s="221"/>
      <c r="W437" s="221"/>
      <c r="X437" s="221"/>
    </row>
    <row r="438" spans="20:24">
      <c r="T438" s="221"/>
      <c r="U438" s="221"/>
      <c r="V438" s="221"/>
      <c r="W438" s="221"/>
      <c r="X438" s="221"/>
    </row>
    <row r="439" spans="20:24">
      <c r="T439" s="221"/>
      <c r="U439" s="221"/>
      <c r="V439" s="221"/>
      <c r="W439" s="221"/>
      <c r="X439" s="221"/>
    </row>
    <row r="440" spans="20:24">
      <c r="T440" s="221"/>
      <c r="U440" s="221"/>
      <c r="V440" s="221"/>
      <c r="W440" s="221"/>
      <c r="X440" s="221"/>
    </row>
    <row r="441" spans="20:24">
      <c r="T441" s="221"/>
      <c r="U441" s="221"/>
      <c r="V441" s="221"/>
      <c r="W441" s="221"/>
      <c r="X441" s="221"/>
    </row>
    <row r="442" spans="20:24">
      <c r="T442" s="221"/>
      <c r="U442" s="221"/>
      <c r="V442" s="221"/>
      <c r="W442" s="221"/>
      <c r="X442" s="221"/>
    </row>
    <row r="443" spans="20:24">
      <c r="T443" s="221"/>
      <c r="U443" s="221"/>
      <c r="V443" s="221"/>
      <c r="W443" s="221"/>
      <c r="X443" s="221"/>
    </row>
    <row r="444" spans="20:24">
      <c r="T444" s="221"/>
      <c r="U444" s="221"/>
      <c r="V444" s="221"/>
      <c r="W444" s="221"/>
      <c r="X444" s="221"/>
    </row>
    <row r="445" spans="20:24">
      <c r="T445" s="221"/>
      <c r="U445" s="221"/>
      <c r="V445" s="221"/>
      <c r="W445" s="221"/>
      <c r="X445" s="221"/>
    </row>
    <row r="446" spans="20:24">
      <c r="T446" s="221"/>
      <c r="U446" s="221"/>
      <c r="V446" s="221"/>
      <c r="W446" s="221"/>
      <c r="X446" s="221"/>
    </row>
    <row r="447" spans="20:24">
      <c r="T447" s="221"/>
      <c r="U447" s="221"/>
      <c r="V447" s="221"/>
      <c r="W447" s="221"/>
      <c r="X447" s="221"/>
    </row>
    <row r="448" spans="20:24">
      <c r="T448" s="221"/>
      <c r="U448" s="221"/>
      <c r="V448" s="221"/>
      <c r="W448" s="221"/>
      <c r="X448" s="221"/>
    </row>
    <row r="449" spans="20:24">
      <c r="T449" s="221"/>
      <c r="U449" s="221"/>
      <c r="V449" s="221"/>
      <c r="W449" s="221"/>
      <c r="X449" s="221"/>
    </row>
    <row r="450" spans="20:24">
      <c r="T450" s="221"/>
      <c r="U450" s="221"/>
      <c r="V450" s="221"/>
      <c r="W450" s="221"/>
      <c r="X450" s="221"/>
    </row>
    <row r="451" spans="20:24">
      <c r="T451" s="221"/>
      <c r="U451" s="221"/>
      <c r="V451" s="221"/>
      <c r="W451" s="221"/>
      <c r="X451" s="221"/>
    </row>
    <row r="452" spans="20:24">
      <c r="T452" s="221"/>
      <c r="U452" s="221"/>
      <c r="V452" s="221"/>
      <c r="W452" s="221"/>
      <c r="X452" s="221"/>
    </row>
    <row r="453" spans="20:24">
      <c r="T453" s="221"/>
      <c r="U453" s="221"/>
      <c r="V453" s="221"/>
      <c r="W453" s="221"/>
      <c r="X453" s="221"/>
    </row>
    <row r="454" spans="20:24">
      <c r="T454" s="221"/>
      <c r="U454" s="221"/>
      <c r="V454" s="221"/>
      <c r="W454" s="221"/>
      <c r="X454" s="221"/>
    </row>
    <row r="455" spans="20:24">
      <c r="T455" s="221"/>
      <c r="U455" s="221"/>
      <c r="V455" s="221"/>
      <c r="W455" s="221"/>
      <c r="X455" s="221"/>
    </row>
    <row r="456" spans="20:24">
      <c r="T456" s="221"/>
      <c r="U456" s="221"/>
      <c r="V456" s="221"/>
      <c r="W456" s="221"/>
      <c r="X456" s="221"/>
    </row>
    <row r="457" spans="20:24">
      <c r="T457" s="221"/>
      <c r="U457" s="221"/>
      <c r="V457" s="221"/>
      <c r="W457" s="221"/>
      <c r="X457" s="221"/>
    </row>
    <row r="458" spans="20:24">
      <c r="T458" s="221"/>
      <c r="U458" s="221"/>
      <c r="V458" s="221"/>
      <c r="W458" s="221"/>
      <c r="X458" s="221"/>
    </row>
    <row r="459" spans="20:24">
      <c r="T459" s="221"/>
      <c r="U459" s="221"/>
      <c r="V459" s="221"/>
      <c r="W459" s="221"/>
      <c r="X459" s="221"/>
    </row>
    <row r="460" spans="20:24">
      <c r="T460" s="221"/>
      <c r="U460" s="221"/>
      <c r="V460" s="221"/>
      <c r="W460" s="221"/>
      <c r="X460" s="221"/>
    </row>
    <row r="461" spans="20:24">
      <c r="T461" s="221"/>
      <c r="U461" s="221"/>
      <c r="V461" s="221"/>
      <c r="W461" s="221"/>
      <c r="X461" s="221"/>
    </row>
    <row r="462" spans="20:24">
      <c r="T462" s="221"/>
      <c r="U462" s="221"/>
      <c r="V462" s="221"/>
      <c r="W462" s="221"/>
      <c r="X462" s="221"/>
    </row>
    <row r="463" spans="20:24">
      <c r="T463" s="221"/>
      <c r="U463" s="221"/>
      <c r="V463" s="221"/>
      <c r="W463" s="221"/>
      <c r="X463" s="221"/>
    </row>
    <row r="464" spans="20:24">
      <c r="T464" s="221"/>
      <c r="U464" s="221"/>
      <c r="V464" s="221"/>
      <c r="W464" s="221"/>
      <c r="X464" s="221"/>
    </row>
    <row r="465" spans="20:24">
      <c r="T465" s="221"/>
      <c r="U465" s="221"/>
      <c r="V465" s="221"/>
      <c r="W465" s="221"/>
      <c r="X465" s="221"/>
    </row>
    <row r="466" spans="20:24">
      <c r="T466" s="221"/>
      <c r="U466" s="221"/>
      <c r="V466" s="221"/>
      <c r="W466" s="221"/>
      <c r="X466" s="221"/>
    </row>
    <row r="467" spans="20:24">
      <c r="T467" s="221"/>
      <c r="U467" s="221"/>
      <c r="V467" s="221"/>
      <c r="W467" s="221"/>
      <c r="X467" s="221"/>
    </row>
    <row r="468" spans="20:24">
      <c r="T468" s="221"/>
      <c r="U468" s="221"/>
      <c r="V468" s="221"/>
      <c r="W468" s="221"/>
      <c r="X468" s="221"/>
    </row>
    <row r="469" spans="20:24">
      <c r="T469" s="221"/>
      <c r="U469" s="221"/>
      <c r="V469" s="221"/>
      <c r="W469" s="221"/>
      <c r="X469" s="221"/>
    </row>
    <row r="470" spans="20:24">
      <c r="T470" s="221"/>
      <c r="U470" s="221"/>
      <c r="V470" s="221"/>
      <c r="W470" s="221"/>
      <c r="X470" s="221"/>
    </row>
    <row r="471" spans="20:24">
      <c r="T471" s="221"/>
      <c r="U471" s="221"/>
      <c r="V471" s="221"/>
      <c r="W471" s="221"/>
      <c r="X471" s="221"/>
    </row>
    <row r="472" spans="20:24">
      <c r="T472" s="221"/>
      <c r="U472" s="221"/>
      <c r="V472" s="221"/>
      <c r="W472" s="221"/>
      <c r="X472" s="221"/>
    </row>
    <row r="473" spans="20:24">
      <c r="T473" s="221"/>
      <c r="U473" s="221"/>
      <c r="V473" s="221"/>
      <c r="W473" s="221"/>
      <c r="X473" s="221"/>
    </row>
    <row r="474" spans="20:24">
      <c r="T474" s="221"/>
      <c r="U474" s="221"/>
      <c r="V474" s="221"/>
      <c r="W474" s="221"/>
      <c r="X474" s="221"/>
    </row>
    <row r="475" spans="20:24">
      <c r="T475" s="221"/>
      <c r="U475" s="221"/>
      <c r="V475" s="221"/>
      <c r="W475" s="221"/>
      <c r="X475" s="221"/>
    </row>
    <row r="476" spans="20:24">
      <c r="T476" s="221"/>
      <c r="U476" s="221"/>
      <c r="V476" s="221"/>
      <c r="W476" s="221"/>
      <c r="X476" s="221"/>
    </row>
    <row r="477" spans="20:24">
      <c r="T477" s="221"/>
      <c r="U477" s="221"/>
      <c r="V477" s="221"/>
      <c r="W477" s="221"/>
      <c r="X477" s="221"/>
    </row>
    <row r="478" spans="20:24">
      <c r="T478" s="221"/>
      <c r="U478" s="221"/>
      <c r="V478" s="221"/>
      <c r="W478" s="221"/>
      <c r="X478" s="221"/>
    </row>
    <row r="479" spans="20:24">
      <c r="T479" s="221"/>
      <c r="U479" s="221"/>
      <c r="V479" s="221"/>
      <c r="W479" s="221"/>
      <c r="X479" s="221"/>
    </row>
    <row r="480" spans="20:24">
      <c r="T480" s="221"/>
      <c r="U480" s="221"/>
      <c r="V480" s="221"/>
      <c r="W480" s="221"/>
      <c r="X480" s="221"/>
    </row>
    <row r="481" spans="20:24">
      <c r="T481" s="221"/>
      <c r="U481" s="221"/>
      <c r="V481" s="221"/>
      <c r="W481" s="221"/>
      <c r="X481" s="221"/>
    </row>
    <row r="482" spans="20:24">
      <c r="T482" s="221"/>
      <c r="U482" s="221"/>
      <c r="V482" s="221"/>
      <c r="W482" s="221"/>
      <c r="X482" s="221"/>
    </row>
    <row r="483" spans="20:24">
      <c r="T483" s="221"/>
      <c r="U483" s="221"/>
      <c r="V483" s="221"/>
      <c r="W483" s="221"/>
      <c r="X483" s="221"/>
    </row>
    <row r="484" spans="20:24">
      <c r="T484" s="221"/>
      <c r="U484" s="221"/>
      <c r="V484" s="221"/>
      <c r="W484" s="221"/>
      <c r="X484" s="221"/>
    </row>
    <row r="485" spans="20:24">
      <c r="T485" s="221"/>
      <c r="U485" s="221"/>
      <c r="V485" s="221"/>
      <c r="W485" s="221"/>
      <c r="X485" s="221"/>
    </row>
    <row r="486" spans="20:24">
      <c r="T486" s="221"/>
      <c r="U486" s="221"/>
      <c r="V486" s="221"/>
      <c r="W486" s="221"/>
      <c r="X486" s="221"/>
    </row>
    <row r="487" spans="20:24">
      <c r="T487" s="221"/>
      <c r="U487" s="221"/>
      <c r="V487" s="221"/>
      <c r="W487" s="221"/>
      <c r="X487" s="221"/>
    </row>
    <row r="488" spans="20:24">
      <c r="T488" s="221"/>
      <c r="U488" s="221"/>
      <c r="V488" s="221"/>
      <c r="W488" s="221"/>
      <c r="X488" s="221"/>
    </row>
    <row r="489" spans="20:24">
      <c r="T489" s="221"/>
      <c r="U489" s="221"/>
      <c r="V489" s="221"/>
      <c r="W489" s="221"/>
      <c r="X489" s="221"/>
    </row>
    <row r="490" spans="20:24">
      <c r="T490" s="221"/>
      <c r="U490" s="221"/>
      <c r="V490" s="221"/>
      <c r="W490" s="221"/>
      <c r="X490" s="221"/>
    </row>
    <row r="491" spans="20:24">
      <c r="T491" s="221"/>
      <c r="U491" s="221"/>
      <c r="V491" s="221"/>
      <c r="W491" s="221"/>
      <c r="X491" s="221"/>
    </row>
    <row r="492" spans="20:24">
      <c r="T492" s="221"/>
      <c r="U492" s="221"/>
      <c r="V492" s="221"/>
      <c r="W492" s="221"/>
      <c r="X492" s="221"/>
    </row>
    <row r="493" spans="20:24">
      <c r="T493" s="221"/>
      <c r="U493" s="221"/>
      <c r="V493" s="221"/>
      <c r="W493" s="221"/>
      <c r="X493" s="221"/>
    </row>
    <row r="494" spans="20:24">
      <c r="T494" s="221"/>
      <c r="U494" s="221"/>
      <c r="V494" s="221"/>
      <c r="W494" s="221"/>
      <c r="X494" s="221"/>
    </row>
    <row r="495" spans="20:24">
      <c r="T495" s="221"/>
      <c r="U495" s="221"/>
      <c r="V495" s="221"/>
      <c r="W495" s="221"/>
      <c r="X495" s="221"/>
    </row>
    <row r="496" spans="20:24">
      <c r="T496" s="221"/>
      <c r="U496" s="221"/>
      <c r="V496" s="221"/>
      <c r="W496" s="221"/>
      <c r="X496" s="221"/>
    </row>
    <row r="497" spans="20:24">
      <c r="T497" s="221"/>
      <c r="U497" s="221"/>
      <c r="V497" s="221"/>
      <c r="W497" s="221"/>
      <c r="X497" s="221"/>
    </row>
    <row r="498" spans="20:24">
      <c r="T498" s="221"/>
      <c r="U498" s="221"/>
      <c r="V498" s="221"/>
      <c r="W498" s="221"/>
      <c r="X498" s="221"/>
    </row>
    <row r="499" spans="20:24">
      <c r="T499" s="221"/>
      <c r="U499" s="221"/>
      <c r="V499" s="221"/>
      <c r="W499" s="221"/>
      <c r="X499" s="221"/>
    </row>
    <row r="500" spans="20:24">
      <c r="T500" s="221"/>
      <c r="U500" s="221"/>
      <c r="V500" s="221"/>
      <c r="W500" s="221"/>
      <c r="X500" s="221"/>
    </row>
    <row r="501" spans="20:24">
      <c r="T501" s="221"/>
      <c r="U501" s="221"/>
      <c r="V501" s="221"/>
      <c r="W501" s="221"/>
      <c r="X501" s="221"/>
    </row>
    <row r="502" spans="20:24">
      <c r="T502" s="221"/>
      <c r="U502" s="221"/>
      <c r="V502" s="221"/>
      <c r="W502" s="221"/>
      <c r="X502" s="221"/>
    </row>
    <row r="503" spans="20:24">
      <c r="T503" s="221"/>
      <c r="U503" s="221"/>
      <c r="V503" s="221"/>
      <c r="W503" s="221"/>
      <c r="X503" s="221"/>
    </row>
    <row r="504" spans="20:24">
      <c r="T504" s="221"/>
      <c r="U504" s="221"/>
      <c r="V504" s="221"/>
      <c r="W504" s="221"/>
      <c r="X504" s="221"/>
    </row>
    <row r="505" spans="20:24">
      <c r="T505" s="221"/>
      <c r="U505" s="221"/>
      <c r="V505" s="221"/>
      <c r="W505" s="221"/>
      <c r="X505" s="221"/>
    </row>
    <row r="506" spans="20:24">
      <c r="T506" s="221"/>
      <c r="U506" s="221"/>
      <c r="V506" s="221"/>
      <c r="W506" s="221"/>
      <c r="X506" s="221"/>
    </row>
    <row r="507" spans="20:24">
      <c r="T507" s="221"/>
      <c r="U507" s="221"/>
      <c r="V507" s="221"/>
      <c r="W507" s="221"/>
      <c r="X507" s="221"/>
    </row>
    <row r="508" spans="20:24">
      <c r="T508" s="221"/>
      <c r="U508" s="221"/>
      <c r="V508" s="221"/>
      <c r="W508" s="221"/>
      <c r="X508" s="221"/>
    </row>
    <row r="509" spans="20:24">
      <c r="T509" s="221"/>
      <c r="U509" s="221"/>
      <c r="V509" s="221"/>
      <c r="W509" s="221"/>
      <c r="X509" s="221"/>
    </row>
    <row r="510" spans="20:24">
      <c r="T510" s="221"/>
      <c r="U510" s="221"/>
      <c r="V510" s="221"/>
      <c r="W510" s="221"/>
      <c r="X510" s="221"/>
    </row>
    <row r="511" spans="20:24">
      <c r="T511" s="221"/>
      <c r="U511" s="221"/>
      <c r="V511" s="221"/>
      <c r="W511" s="221"/>
      <c r="X511" s="221"/>
    </row>
    <row r="512" spans="20:24">
      <c r="T512" s="221"/>
      <c r="U512" s="221"/>
      <c r="V512" s="221"/>
      <c r="W512" s="221"/>
      <c r="X512" s="221"/>
    </row>
    <row r="513" spans="20:24">
      <c r="T513" s="221"/>
      <c r="U513" s="221"/>
      <c r="V513" s="221"/>
      <c r="W513" s="221"/>
      <c r="X513" s="221"/>
    </row>
    <row r="514" spans="20:24">
      <c r="T514" s="221"/>
      <c r="U514" s="221"/>
      <c r="V514" s="221"/>
      <c r="W514" s="221"/>
      <c r="X514" s="221"/>
    </row>
    <row r="515" spans="20:24">
      <c r="T515" s="221"/>
      <c r="U515" s="221"/>
      <c r="V515" s="221"/>
      <c r="W515" s="221"/>
      <c r="X515" s="221"/>
    </row>
    <row r="516" spans="20:24">
      <c r="T516" s="221"/>
      <c r="U516" s="221"/>
      <c r="V516" s="221"/>
      <c r="W516" s="221"/>
      <c r="X516" s="221"/>
    </row>
    <row r="517" spans="20:24">
      <c r="T517" s="221"/>
      <c r="U517" s="221"/>
      <c r="V517" s="221"/>
      <c r="W517" s="221"/>
      <c r="X517" s="221"/>
    </row>
    <row r="518" spans="20:24">
      <c r="T518" s="221"/>
      <c r="U518" s="221"/>
      <c r="V518" s="221"/>
      <c r="W518" s="221"/>
      <c r="X518" s="221"/>
    </row>
    <row r="519" spans="20:24">
      <c r="T519" s="221"/>
      <c r="U519" s="221"/>
      <c r="V519" s="221"/>
      <c r="W519" s="221"/>
      <c r="X519" s="221"/>
    </row>
    <row r="520" spans="20:24">
      <c r="T520" s="221"/>
      <c r="U520" s="221"/>
      <c r="V520" s="221"/>
      <c r="W520" s="221"/>
      <c r="X520" s="221"/>
    </row>
    <row r="521" spans="20:24">
      <c r="T521" s="221"/>
      <c r="U521" s="221"/>
      <c r="V521" s="221"/>
      <c r="W521" s="221"/>
      <c r="X521" s="221"/>
    </row>
    <row r="522" spans="20:24">
      <c r="T522" s="221"/>
      <c r="U522" s="221"/>
      <c r="V522" s="221"/>
      <c r="W522" s="221"/>
      <c r="X522" s="221"/>
    </row>
    <row r="523" spans="20:24">
      <c r="T523" s="221"/>
      <c r="U523" s="221"/>
      <c r="V523" s="221"/>
      <c r="W523" s="221"/>
      <c r="X523" s="221"/>
    </row>
    <row r="524" spans="20:24">
      <c r="T524" s="221"/>
      <c r="U524" s="221"/>
      <c r="V524" s="221"/>
      <c r="W524" s="221"/>
      <c r="X524" s="221"/>
    </row>
    <row r="525" spans="20:24">
      <c r="T525" s="221"/>
      <c r="U525" s="221"/>
      <c r="V525" s="221"/>
      <c r="W525" s="221"/>
      <c r="X525" s="221"/>
    </row>
    <row r="526" spans="20:24">
      <c r="T526" s="221"/>
      <c r="U526" s="221"/>
      <c r="V526" s="221"/>
      <c r="W526" s="221"/>
      <c r="X526" s="221"/>
    </row>
    <row r="527" spans="20:24">
      <c r="T527" s="221"/>
      <c r="U527" s="221"/>
      <c r="V527" s="221"/>
      <c r="W527" s="221"/>
      <c r="X527" s="221"/>
    </row>
    <row r="528" spans="20:24">
      <c r="T528" s="221"/>
      <c r="U528" s="221"/>
      <c r="V528" s="221"/>
      <c r="W528" s="221"/>
      <c r="X528" s="221"/>
    </row>
    <row r="529" spans="20:24">
      <c r="T529" s="221"/>
      <c r="U529" s="221"/>
      <c r="V529" s="221"/>
      <c r="W529" s="221"/>
      <c r="X529" s="221"/>
    </row>
    <row r="530" spans="20:24">
      <c r="T530" s="221"/>
      <c r="U530" s="221"/>
      <c r="V530" s="221"/>
      <c r="W530" s="221"/>
      <c r="X530" s="221"/>
    </row>
    <row r="531" spans="20:24">
      <c r="T531" s="221"/>
      <c r="U531" s="221"/>
      <c r="V531" s="221"/>
      <c r="W531" s="221"/>
      <c r="X531" s="221"/>
    </row>
    <row r="532" spans="20:24">
      <c r="T532" s="221"/>
      <c r="U532" s="221"/>
      <c r="V532" s="221"/>
      <c r="W532" s="221"/>
      <c r="X532" s="221"/>
    </row>
    <row r="533" spans="20:24">
      <c r="T533" s="221"/>
      <c r="U533" s="221"/>
      <c r="V533" s="221"/>
      <c r="W533" s="221"/>
      <c r="X533" s="221"/>
    </row>
    <row r="534" spans="20:24">
      <c r="T534" s="221"/>
      <c r="U534" s="221"/>
      <c r="V534" s="221"/>
      <c r="W534" s="221"/>
      <c r="X534" s="221"/>
    </row>
    <row r="535" spans="20:24">
      <c r="T535" s="221"/>
      <c r="U535" s="221"/>
      <c r="V535" s="221"/>
      <c r="W535" s="221"/>
      <c r="X535" s="221"/>
    </row>
    <row r="536" spans="20:24">
      <c r="T536" s="221"/>
      <c r="U536" s="221"/>
      <c r="V536" s="221"/>
      <c r="W536" s="221"/>
      <c r="X536" s="221"/>
    </row>
    <row r="537" spans="20:24">
      <c r="T537" s="221"/>
      <c r="U537" s="221"/>
      <c r="V537" s="221"/>
      <c r="W537" s="221"/>
      <c r="X537" s="221"/>
    </row>
    <row r="538" spans="20:24">
      <c r="T538" s="221"/>
      <c r="U538" s="221"/>
      <c r="V538" s="221"/>
      <c r="W538" s="221"/>
      <c r="X538" s="221"/>
    </row>
    <row r="539" spans="20:24">
      <c r="T539" s="221"/>
      <c r="U539" s="221"/>
      <c r="V539" s="221"/>
      <c r="W539" s="221"/>
      <c r="X539" s="221"/>
    </row>
    <row r="540" spans="20:24">
      <c r="T540" s="221"/>
      <c r="U540" s="221"/>
      <c r="V540" s="221"/>
      <c r="W540" s="221"/>
      <c r="X540" s="221"/>
    </row>
    <row r="541" spans="20:24">
      <c r="T541" s="221"/>
      <c r="U541" s="221"/>
      <c r="V541" s="221"/>
      <c r="W541" s="221"/>
      <c r="X541" s="221"/>
    </row>
    <row r="542" spans="20:24">
      <c r="T542" s="221"/>
      <c r="U542" s="221"/>
      <c r="V542" s="221"/>
      <c r="W542" s="221"/>
      <c r="X542" s="221"/>
    </row>
    <row r="543" spans="20:24">
      <c r="T543" s="221"/>
      <c r="U543" s="221"/>
      <c r="V543" s="221"/>
      <c r="W543" s="221"/>
      <c r="X543" s="221"/>
    </row>
    <row r="544" spans="20:24">
      <c r="T544" s="221"/>
      <c r="U544" s="221"/>
      <c r="V544" s="221"/>
      <c r="W544" s="221"/>
      <c r="X544" s="221"/>
    </row>
    <row r="545" spans="20:24">
      <c r="T545" s="221"/>
      <c r="U545" s="221"/>
      <c r="V545" s="221"/>
      <c r="W545" s="221"/>
      <c r="X545" s="221"/>
    </row>
    <row r="546" spans="20:24">
      <c r="T546" s="221"/>
      <c r="U546" s="221"/>
      <c r="V546" s="221"/>
      <c r="W546" s="221"/>
      <c r="X546" s="221"/>
    </row>
    <row r="547" spans="20:24">
      <c r="T547" s="221"/>
      <c r="U547" s="221"/>
      <c r="V547" s="221"/>
      <c r="W547" s="221"/>
      <c r="X547" s="221"/>
    </row>
    <row r="548" spans="20:24">
      <c r="T548" s="221"/>
      <c r="U548" s="221"/>
      <c r="V548" s="221"/>
      <c r="W548" s="221"/>
      <c r="X548" s="221"/>
    </row>
    <row r="549" spans="20:24">
      <c r="T549" s="221"/>
      <c r="U549" s="221"/>
      <c r="V549" s="221"/>
      <c r="W549" s="221"/>
      <c r="X549" s="221"/>
    </row>
    <row r="550" spans="20:24">
      <c r="T550" s="221"/>
      <c r="U550" s="221"/>
      <c r="V550" s="221"/>
      <c r="W550" s="221"/>
      <c r="X550" s="221"/>
    </row>
    <row r="551" spans="20:24">
      <c r="T551" s="221"/>
      <c r="U551" s="221"/>
      <c r="V551" s="221"/>
      <c r="W551" s="221"/>
      <c r="X551" s="221"/>
    </row>
    <row r="552" spans="20:24">
      <c r="T552" s="221"/>
      <c r="U552" s="221"/>
      <c r="V552" s="221"/>
      <c r="W552" s="221"/>
      <c r="X552" s="221"/>
    </row>
    <row r="553" spans="20:24">
      <c r="T553" s="221"/>
      <c r="U553" s="221"/>
      <c r="V553" s="221"/>
      <c r="W553" s="221"/>
      <c r="X553" s="221"/>
    </row>
    <row r="554" spans="20:24">
      <c r="T554" s="221"/>
      <c r="U554" s="221"/>
      <c r="V554" s="221"/>
      <c r="W554" s="221"/>
      <c r="X554" s="221"/>
    </row>
    <row r="555" spans="20:24">
      <c r="T555" s="221"/>
      <c r="U555" s="221"/>
      <c r="V555" s="221"/>
      <c r="W555" s="221"/>
      <c r="X555" s="221"/>
    </row>
    <row r="556" spans="20:24">
      <c r="T556" s="221"/>
      <c r="U556" s="221"/>
      <c r="V556" s="221"/>
      <c r="W556" s="221"/>
      <c r="X556" s="221"/>
    </row>
    <row r="557" spans="20:24">
      <c r="T557" s="221"/>
      <c r="U557" s="221"/>
      <c r="V557" s="221"/>
      <c r="W557" s="221"/>
      <c r="X557" s="221"/>
    </row>
    <row r="558" spans="20:24">
      <c r="T558" s="221"/>
      <c r="U558" s="221"/>
      <c r="V558" s="221"/>
      <c r="W558" s="221"/>
      <c r="X558" s="221"/>
    </row>
    <row r="559" spans="20:24">
      <c r="T559" s="221"/>
      <c r="U559" s="221"/>
      <c r="V559" s="221"/>
      <c r="W559" s="221"/>
      <c r="X559" s="221"/>
    </row>
    <row r="560" spans="20:24">
      <c r="T560" s="221"/>
      <c r="U560" s="221"/>
      <c r="V560" s="221"/>
      <c r="W560" s="221"/>
      <c r="X560" s="221"/>
    </row>
    <row r="561" spans="20:24">
      <c r="T561" s="221"/>
      <c r="U561" s="221"/>
      <c r="V561" s="221"/>
      <c r="W561" s="221"/>
      <c r="X561" s="221"/>
    </row>
    <row r="562" spans="20:24">
      <c r="T562" s="221"/>
      <c r="U562" s="221"/>
      <c r="V562" s="221"/>
      <c r="W562" s="221"/>
      <c r="X562" s="221"/>
    </row>
    <row r="563" spans="20:24">
      <c r="T563" s="221"/>
      <c r="U563" s="221"/>
      <c r="V563" s="221"/>
      <c r="W563" s="221"/>
      <c r="X563" s="221"/>
    </row>
    <row r="564" spans="20:24">
      <c r="T564" s="221"/>
      <c r="U564" s="221"/>
      <c r="V564" s="221"/>
      <c r="W564" s="221"/>
      <c r="X564" s="221"/>
    </row>
    <row r="565" spans="20:24">
      <c r="T565" s="221"/>
      <c r="U565" s="221"/>
      <c r="V565" s="221"/>
      <c r="W565" s="221"/>
      <c r="X565" s="221"/>
    </row>
    <row r="566" spans="20:24">
      <c r="T566" s="221"/>
      <c r="U566" s="221"/>
      <c r="V566" s="221"/>
      <c r="W566" s="221"/>
      <c r="X566" s="221"/>
    </row>
    <row r="567" spans="20:24">
      <c r="T567" s="221"/>
      <c r="U567" s="221"/>
      <c r="V567" s="221"/>
      <c r="W567" s="221"/>
      <c r="X567" s="221"/>
    </row>
    <row r="568" spans="20:24">
      <c r="T568" s="221"/>
      <c r="U568" s="221"/>
      <c r="V568" s="221"/>
      <c r="W568" s="221"/>
      <c r="X568" s="221"/>
    </row>
    <row r="569" spans="20:24">
      <c r="T569" s="221"/>
      <c r="U569" s="221"/>
      <c r="V569" s="221"/>
      <c r="W569" s="221"/>
      <c r="X569" s="221"/>
    </row>
    <row r="570" spans="20:24">
      <c r="T570" s="221"/>
      <c r="U570" s="221"/>
      <c r="V570" s="221"/>
      <c r="W570" s="221"/>
      <c r="X570" s="221"/>
    </row>
    <row r="571" spans="20:24">
      <c r="T571" s="221"/>
      <c r="U571" s="221"/>
      <c r="V571" s="221"/>
      <c r="W571" s="221"/>
      <c r="X571" s="221"/>
    </row>
    <row r="572" spans="20:24">
      <c r="T572" s="221"/>
      <c r="U572" s="221"/>
      <c r="V572" s="221"/>
      <c r="W572" s="221"/>
      <c r="X572" s="221"/>
    </row>
    <row r="573" spans="20:24">
      <c r="T573" s="221"/>
      <c r="U573" s="221"/>
      <c r="V573" s="221"/>
      <c r="W573" s="221"/>
      <c r="X573" s="221"/>
    </row>
    <row r="574" spans="20:24">
      <c r="T574" s="221"/>
      <c r="U574" s="221"/>
      <c r="V574" s="221"/>
      <c r="W574" s="221"/>
      <c r="X574" s="221"/>
    </row>
    <row r="575" spans="20:24">
      <c r="T575" s="221"/>
      <c r="U575" s="221"/>
      <c r="V575" s="221"/>
      <c r="W575" s="221"/>
      <c r="X575" s="221"/>
    </row>
    <row r="576" spans="20:24">
      <c r="T576" s="221"/>
      <c r="U576" s="221"/>
      <c r="V576" s="221"/>
      <c r="W576" s="221"/>
      <c r="X576" s="221"/>
    </row>
    <row r="577" spans="20:24">
      <c r="T577" s="221"/>
      <c r="U577" s="221"/>
      <c r="V577" s="221"/>
      <c r="W577" s="221"/>
      <c r="X577" s="221"/>
    </row>
    <row r="578" spans="20:24">
      <c r="T578" s="221"/>
      <c r="U578" s="221"/>
      <c r="V578" s="221"/>
      <c r="W578" s="221"/>
      <c r="X578" s="221"/>
    </row>
    <row r="579" spans="20:24">
      <c r="T579" s="221"/>
      <c r="U579" s="221"/>
      <c r="V579" s="221"/>
      <c r="W579" s="221"/>
      <c r="X579" s="221"/>
    </row>
    <row r="580" spans="20:24">
      <c r="T580" s="221"/>
      <c r="U580" s="221"/>
      <c r="V580" s="221"/>
      <c r="W580" s="221"/>
      <c r="X580" s="221"/>
    </row>
    <row r="581" spans="20:24">
      <c r="T581" s="221"/>
      <c r="U581" s="221"/>
      <c r="V581" s="221"/>
      <c r="W581" s="221"/>
      <c r="X581" s="221"/>
    </row>
    <row r="582" spans="20:24">
      <c r="T582" s="221"/>
      <c r="U582" s="221"/>
      <c r="V582" s="221"/>
      <c r="W582" s="221"/>
      <c r="X582" s="221"/>
    </row>
    <row r="583" spans="20:24">
      <c r="T583" s="221"/>
      <c r="U583" s="221"/>
      <c r="V583" s="221"/>
      <c r="W583" s="221"/>
      <c r="X583" s="221"/>
    </row>
    <row r="584" spans="20:24">
      <c r="T584" s="221"/>
      <c r="U584" s="221"/>
      <c r="V584" s="221"/>
      <c r="W584" s="221"/>
      <c r="X584" s="221"/>
    </row>
    <row r="585" spans="20:24">
      <c r="T585" s="221"/>
      <c r="U585" s="221"/>
      <c r="V585" s="221"/>
      <c r="W585" s="221"/>
      <c r="X585" s="221"/>
    </row>
    <row r="586" spans="20:24">
      <c r="T586" s="221"/>
      <c r="U586" s="221"/>
      <c r="V586" s="221"/>
      <c r="W586" s="221"/>
      <c r="X586" s="221"/>
    </row>
    <row r="587" spans="20:24">
      <c r="T587" s="221"/>
      <c r="U587" s="221"/>
      <c r="V587" s="221"/>
      <c r="W587" s="221"/>
      <c r="X587" s="221"/>
    </row>
    <row r="588" spans="20:24">
      <c r="T588" s="221"/>
      <c r="U588" s="221"/>
      <c r="V588" s="221"/>
      <c r="W588" s="221"/>
      <c r="X588" s="221"/>
    </row>
    <row r="589" spans="20:24">
      <c r="T589" s="221"/>
      <c r="U589" s="221"/>
      <c r="V589" s="221"/>
      <c r="W589" s="221"/>
      <c r="X589" s="221"/>
    </row>
    <row r="590" spans="20:24">
      <c r="T590" s="221"/>
      <c r="U590" s="221"/>
      <c r="V590" s="221"/>
      <c r="W590" s="221"/>
      <c r="X590" s="221"/>
    </row>
    <row r="591" spans="20:24">
      <c r="T591" s="221"/>
      <c r="U591" s="221"/>
      <c r="V591" s="221"/>
      <c r="W591" s="221"/>
      <c r="X591" s="221"/>
    </row>
    <row r="592" spans="20:24">
      <c r="T592" s="221"/>
      <c r="U592" s="221"/>
      <c r="V592" s="221"/>
      <c r="W592" s="221"/>
      <c r="X592" s="221"/>
    </row>
    <row r="593" spans="20:24">
      <c r="T593" s="221"/>
      <c r="U593" s="221"/>
      <c r="V593" s="221"/>
      <c r="W593" s="221"/>
      <c r="X593" s="221"/>
    </row>
    <row r="594" spans="20:24">
      <c r="T594" s="221"/>
      <c r="U594" s="221"/>
      <c r="V594" s="221"/>
      <c r="W594" s="221"/>
      <c r="X594" s="221"/>
    </row>
    <row r="595" spans="20:24">
      <c r="T595" s="221"/>
      <c r="U595" s="221"/>
      <c r="V595" s="221"/>
      <c r="W595" s="221"/>
      <c r="X595" s="221"/>
    </row>
    <row r="596" spans="20:24">
      <c r="T596" s="221"/>
      <c r="U596" s="221"/>
      <c r="V596" s="221"/>
      <c r="W596" s="221"/>
      <c r="X596" s="221"/>
    </row>
    <row r="597" spans="20:24">
      <c r="T597" s="221"/>
      <c r="U597" s="221"/>
      <c r="V597" s="221"/>
      <c r="W597" s="221"/>
      <c r="X597" s="221"/>
    </row>
    <row r="598" spans="20:24">
      <c r="T598" s="221"/>
      <c r="U598" s="221"/>
      <c r="V598" s="221"/>
      <c r="W598" s="221"/>
      <c r="X598" s="221"/>
    </row>
    <row r="599" spans="20:24">
      <c r="T599" s="221"/>
      <c r="U599" s="221"/>
      <c r="V599" s="221"/>
      <c r="W599" s="221"/>
      <c r="X599" s="221"/>
    </row>
    <row r="600" spans="20:24">
      <c r="T600" s="221"/>
      <c r="U600" s="221"/>
      <c r="V600" s="221"/>
      <c r="W600" s="221"/>
      <c r="X600" s="221"/>
    </row>
    <row r="601" spans="20:24">
      <c r="T601" s="221"/>
      <c r="U601" s="221"/>
      <c r="V601" s="221"/>
      <c r="W601" s="221"/>
      <c r="X601" s="221"/>
    </row>
    <row r="602" spans="20:24">
      <c r="T602" s="221"/>
      <c r="U602" s="221"/>
      <c r="V602" s="221"/>
      <c r="W602" s="221"/>
      <c r="X602" s="221"/>
    </row>
    <row r="603" spans="20:24">
      <c r="T603" s="221"/>
      <c r="U603" s="221"/>
      <c r="V603" s="221"/>
      <c r="W603" s="221"/>
      <c r="X603" s="221"/>
    </row>
    <row r="604" spans="20:24">
      <c r="T604" s="221"/>
      <c r="U604" s="221"/>
      <c r="V604" s="221"/>
      <c r="W604" s="221"/>
      <c r="X604" s="221"/>
    </row>
    <row r="605" spans="20:24">
      <c r="T605" s="221"/>
      <c r="U605" s="221"/>
      <c r="V605" s="221"/>
      <c r="W605" s="221"/>
      <c r="X605" s="221"/>
    </row>
    <row r="606" spans="20:24">
      <c r="T606" s="221"/>
      <c r="U606" s="221"/>
      <c r="V606" s="221"/>
      <c r="W606" s="221"/>
      <c r="X606" s="221"/>
    </row>
    <row r="607" spans="20:24">
      <c r="T607" s="221"/>
      <c r="U607" s="221"/>
      <c r="V607" s="221"/>
      <c r="W607" s="221"/>
      <c r="X607" s="221"/>
    </row>
    <row r="608" spans="20:24">
      <c r="T608" s="221"/>
      <c r="U608" s="221"/>
      <c r="V608" s="221"/>
      <c r="W608" s="221"/>
      <c r="X608" s="221"/>
    </row>
    <row r="609" spans="20:24">
      <c r="T609" s="221"/>
      <c r="U609" s="221"/>
      <c r="V609" s="221"/>
      <c r="W609" s="221"/>
      <c r="X609" s="221"/>
    </row>
    <row r="610" spans="20:24">
      <c r="T610" s="221"/>
      <c r="U610" s="221"/>
      <c r="V610" s="221"/>
      <c r="W610" s="221"/>
      <c r="X610" s="221"/>
    </row>
    <row r="611" spans="20:24">
      <c r="T611" s="221"/>
      <c r="U611" s="221"/>
      <c r="V611" s="221"/>
      <c r="W611" s="221"/>
      <c r="X611" s="221"/>
    </row>
    <row r="612" spans="20:24">
      <c r="T612" s="221"/>
      <c r="U612" s="221"/>
      <c r="V612" s="221"/>
      <c r="W612" s="221"/>
      <c r="X612" s="221"/>
    </row>
    <row r="613" spans="20:24">
      <c r="T613" s="221"/>
      <c r="U613" s="221"/>
      <c r="V613" s="221"/>
      <c r="W613" s="221"/>
      <c r="X613" s="221"/>
    </row>
    <row r="614" spans="20:24">
      <c r="T614" s="221"/>
      <c r="U614" s="221"/>
      <c r="V614" s="221"/>
      <c r="W614" s="221"/>
      <c r="X614" s="221"/>
    </row>
    <row r="615" spans="20:24">
      <c r="T615" s="221"/>
      <c r="U615" s="221"/>
      <c r="V615" s="221"/>
      <c r="W615" s="221"/>
      <c r="X615" s="221"/>
    </row>
    <row r="616" spans="20:24">
      <c r="T616" s="221"/>
      <c r="U616" s="221"/>
      <c r="V616" s="221"/>
      <c r="W616" s="221"/>
      <c r="X616" s="221"/>
    </row>
    <row r="617" spans="20:24">
      <c r="T617" s="221"/>
      <c r="U617" s="221"/>
      <c r="V617" s="221"/>
      <c r="W617" s="221"/>
      <c r="X617" s="221"/>
    </row>
    <row r="618" spans="20:24">
      <c r="T618" s="221"/>
      <c r="U618" s="221"/>
      <c r="V618" s="221"/>
      <c r="W618" s="221"/>
      <c r="X618" s="221"/>
    </row>
    <row r="619" spans="20:24">
      <c r="T619" s="221"/>
      <c r="U619" s="221"/>
      <c r="V619" s="221"/>
      <c r="W619" s="221"/>
      <c r="X619" s="221"/>
    </row>
    <row r="620" spans="20:24">
      <c r="T620" s="221"/>
      <c r="U620" s="221"/>
      <c r="V620" s="221"/>
      <c r="W620" s="221"/>
      <c r="X620" s="221"/>
    </row>
    <row r="621" spans="20:24">
      <c r="T621" s="221"/>
      <c r="U621" s="221"/>
      <c r="V621" s="221"/>
      <c r="W621" s="221"/>
      <c r="X621" s="221"/>
    </row>
    <row r="622" spans="20:24">
      <c r="T622" s="221"/>
      <c r="U622" s="221"/>
      <c r="V622" s="221"/>
      <c r="W622" s="221"/>
      <c r="X622" s="221"/>
    </row>
    <row r="623" spans="20:24">
      <c r="T623" s="221"/>
      <c r="U623" s="221"/>
      <c r="V623" s="221"/>
      <c r="W623" s="221"/>
      <c r="X623" s="221"/>
    </row>
    <row r="624" spans="20:24">
      <c r="T624" s="221"/>
      <c r="U624" s="221"/>
      <c r="V624" s="221"/>
      <c r="W624" s="221"/>
      <c r="X624" s="221"/>
    </row>
    <row r="625" spans="20:24">
      <c r="T625" s="221"/>
      <c r="U625" s="221"/>
      <c r="V625" s="221"/>
      <c r="W625" s="221"/>
      <c r="X625" s="221"/>
    </row>
    <row r="626" spans="20:24">
      <c r="T626" s="221"/>
      <c r="U626" s="221"/>
      <c r="V626" s="221"/>
      <c r="W626" s="221"/>
      <c r="X626" s="221"/>
    </row>
    <row r="627" spans="20:24">
      <c r="T627" s="221"/>
      <c r="U627" s="221"/>
      <c r="V627" s="221"/>
      <c r="W627" s="221"/>
      <c r="X627" s="221"/>
    </row>
    <row r="628" spans="20:24">
      <c r="T628" s="221"/>
      <c r="U628" s="221"/>
      <c r="V628" s="221"/>
      <c r="W628" s="221"/>
      <c r="X628" s="221"/>
    </row>
    <row r="629" spans="20:24">
      <c r="T629" s="221"/>
      <c r="U629" s="221"/>
      <c r="V629" s="221"/>
      <c r="W629" s="221"/>
      <c r="X629" s="221"/>
    </row>
    <row r="630" spans="20:24">
      <c r="T630" s="221"/>
      <c r="U630" s="221"/>
      <c r="V630" s="221"/>
      <c r="W630" s="221"/>
      <c r="X630" s="221"/>
    </row>
    <row r="631" spans="20:24">
      <c r="T631" s="221"/>
      <c r="U631" s="221"/>
      <c r="V631" s="221"/>
      <c r="W631" s="221"/>
      <c r="X631" s="221"/>
    </row>
    <row r="632" spans="20:24">
      <c r="T632" s="221"/>
      <c r="U632" s="221"/>
      <c r="V632" s="221"/>
      <c r="W632" s="221"/>
      <c r="X632" s="221"/>
    </row>
    <row r="633" spans="20:24">
      <c r="T633" s="221"/>
      <c r="U633" s="221"/>
      <c r="V633" s="221"/>
      <c r="W633" s="221"/>
      <c r="X633" s="221"/>
    </row>
    <row r="634" spans="20:24">
      <c r="T634" s="221"/>
      <c r="U634" s="221"/>
      <c r="V634" s="221"/>
      <c r="W634" s="221"/>
      <c r="X634" s="221"/>
    </row>
    <row r="635" spans="20:24">
      <c r="T635" s="221"/>
      <c r="U635" s="221"/>
      <c r="V635" s="221"/>
      <c r="W635" s="221"/>
      <c r="X635" s="221"/>
    </row>
    <row r="636" spans="20:24">
      <c r="T636" s="221"/>
      <c r="U636" s="221"/>
      <c r="V636" s="221"/>
      <c r="W636" s="221"/>
      <c r="X636" s="221"/>
    </row>
    <row r="637" spans="20:24">
      <c r="T637" s="221"/>
      <c r="U637" s="221"/>
      <c r="V637" s="221"/>
      <c r="W637" s="221"/>
      <c r="X637" s="221"/>
    </row>
    <row r="638" spans="20:24">
      <c r="T638" s="221"/>
      <c r="U638" s="221"/>
      <c r="V638" s="221"/>
      <c r="W638" s="221"/>
      <c r="X638" s="221"/>
    </row>
    <row r="639" spans="20:24">
      <c r="T639" s="221"/>
      <c r="U639" s="221"/>
      <c r="V639" s="221"/>
      <c r="W639" s="221"/>
      <c r="X639" s="221"/>
    </row>
    <row r="640" spans="20:24">
      <c r="T640" s="221"/>
      <c r="U640" s="221"/>
      <c r="V640" s="221"/>
      <c r="W640" s="221"/>
      <c r="X640" s="221"/>
    </row>
    <row r="641" spans="20:24">
      <c r="T641" s="221"/>
      <c r="U641" s="221"/>
      <c r="V641" s="221"/>
      <c r="W641" s="221"/>
      <c r="X641" s="221"/>
    </row>
    <row r="642" spans="20:24">
      <c r="T642" s="221"/>
      <c r="U642" s="221"/>
      <c r="V642" s="221"/>
      <c r="W642" s="221"/>
      <c r="X642" s="221"/>
    </row>
    <row r="643" spans="20:24">
      <c r="T643" s="221"/>
      <c r="U643" s="221"/>
      <c r="V643" s="221"/>
      <c r="W643" s="221"/>
      <c r="X643" s="221"/>
    </row>
    <row r="644" spans="20:24">
      <c r="T644" s="221"/>
      <c r="U644" s="221"/>
      <c r="V644" s="221"/>
      <c r="W644" s="221"/>
      <c r="X644" s="221"/>
    </row>
    <row r="645" spans="20:24">
      <c r="T645" s="221"/>
      <c r="U645" s="221"/>
      <c r="V645" s="221"/>
      <c r="W645" s="221"/>
      <c r="X645" s="221"/>
    </row>
    <row r="646" spans="20:24">
      <c r="T646" s="221"/>
      <c r="U646" s="221"/>
      <c r="V646" s="221"/>
      <c r="W646" s="221"/>
      <c r="X646" s="221"/>
    </row>
    <row r="647" spans="20:24">
      <c r="T647" s="221"/>
      <c r="U647" s="221"/>
      <c r="V647" s="221"/>
      <c r="W647" s="221"/>
      <c r="X647" s="221"/>
    </row>
    <row r="648" spans="20:24">
      <c r="T648" s="221"/>
      <c r="U648" s="221"/>
      <c r="V648" s="221"/>
      <c r="W648" s="221"/>
      <c r="X648" s="221"/>
    </row>
    <row r="649" spans="20:24">
      <c r="T649" s="221"/>
      <c r="U649" s="221"/>
      <c r="V649" s="221"/>
      <c r="W649" s="221"/>
      <c r="X649" s="221"/>
    </row>
    <row r="650" spans="20:24">
      <c r="T650" s="221"/>
      <c r="U650" s="221"/>
      <c r="V650" s="221"/>
      <c r="W650" s="221"/>
      <c r="X650" s="221"/>
    </row>
    <row r="651" spans="20:24">
      <c r="T651" s="221"/>
      <c r="U651" s="221"/>
      <c r="V651" s="221"/>
      <c r="W651" s="221"/>
      <c r="X651" s="221"/>
    </row>
    <row r="652" spans="20:24">
      <c r="T652" s="221"/>
      <c r="U652" s="221"/>
      <c r="V652" s="221"/>
      <c r="W652" s="221"/>
      <c r="X652" s="221"/>
    </row>
    <row r="653" spans="20:24">
      <c r="T653" s="221"/>
      <c r="U653" s="221"/>
      <c r="V653" s="221"/>
      <c r="W653" s="221"/>
      <c r="X653" s="221"/>
    </row>
    <row r="654" spans="20:24">
      <c r="T654" s="221"/>
      <c r="U654" s="221"/>
      <c r="V654" s="221"/>
      <c r="W654" s="221"/>
      <c r="X654" s="221"/>
    </row>
    <row r="655" spans="20:24">
      <c r="T655" s="221"/>
      <c r="U655" s="221"/>
      <c r="V655" s="221"/>
      <c r="W655" s="221"/>
      <c r="X655" s="221"/>
    </row>
    <row r="656" spans="20:24">
      <c r="T656" s="221"/>
      <c r="U656" s="221"/>
      <c r="V656" s="221"/>
      <c r="W656" s="221"/>
      <c r="X656" s="221"/>
    </row>
    <row r="657" spans="20:24">
      <c r="T657" s="221"/>
      <c r="U657" s="221"/>
      <c r="V657" s="221"/>
      <c r="W657" s="221"/>
      <c r="X657" s="221"/>
    </row>
    <row r="658" spans="20:24">
      <c r="T658" s="221"/>
      <c r="U658" s="221"/>
      <c r="V658" s="221"/>
      <c r="W658" s="221"/>
      <c r="X658" s="221"/>
    </row>
    <row r="659" spans="20:24">
      <c r="T659" s="221"/>
      <c r="U659" s="221"/>
      <c r="V659" s="221"/>
      <c r="W659" s="221"/>
      <c r="X659" s="221"/>
    </row>
    <row r="660" spans="20:24">
      <c r="T660" s="221"/>
      <c r="U660" s="221"/>
      <c r="V660" s="221"/>
      <c r="W660" s="221"/>
      <c r="X660" s="221"/>
    </row>
    <row r="661" spans="20:24">
      <c r="T661" s="221"/>
      <c r="U661" s="221"/>
      <c r="V661" s="221"/>
      <c r="W661" s="221"/>
      <c r="X661" s="221"/>
    </row>
    <row r="662" spans="20:24">
      <c r="T662" s="221"/>
      <c r="U662" s="221"/>
      <c r="V662" s="221"/>
      <c r="W662" s="221"/>
      <c r="X662" s="221"/>
    </row>
    <row r="663" spans="20:24">
      <c r="T663" s="221"/>
      <c r="U663" s="221"/>
      <c r="V663" s="221"/>
      <c r="W663" s="221"/>
      <c r="X663" s="221"/>
    </row>
    <row r="664" spans="20:24">
      <c r="T664" s="221"/>
      <c r="U664" s="221"/>
      <c r="V664" s="221"/>
      <c r="W664" s="221"/>
      <c r="X664" s="221"/>
    </row>
    <row r="665" spans="20:24">
      <c r="T665" s="221"/>
      <c r="U665" s="221"/>
      <c r="V665" s="221"/>
      <c r="W665" s="221"/>
      <c r="X665" s="221"/>
    </row>
    <row r="666" spans="20:24">
      <c r="T666" s="221"/>
      <c r="U666" s="221"/>
      <c r="V666" s="221"/>
      <c r="W666" s="221"/>
      <c r="X666" s="221"/>
    </row>
    <row r="667" spans="20:24">
      <c r="T667" s="221"/>
      <c r="U667" s="221"/>
      <c r="V667" s="221"/>
      <c r="W667" s="221"/>
      <c r="X667" s="221"/>
    </row>
    <row r="668" spans="20:24">
      <c r="T668" s="221"/>
      <c r="U668" s="221"/>
      <c r="V668" s="221"/>
      <c r="W668" s="221"/>
      <c r="X668" s="221"/>
    </row>
    <row r="669" spans="20:24">
      <c r="T669" s="221"/>
      <c r="U669" s="221"/>
      <c r="V669" s="221"/>
      <c r="W669" s="221"/>
      <c r="X669" s="221"/>
    </row>
    <row r="670" spans="20:24">
      <c r="T670" s="221"/>
      <c r="U670" s="221"/>
      <c r="V670" s="221"/>
      <c r="W670" s="221"/>
      <c r="X670" s="221"/>
    </row>
    <row r="671" spans="20:24">
      <c r="T671" s="221"/>
      <c r="U671" s="221"/>
      <c r="V671" s="221"/>
      <c r="W671" s="221"/>
      <c r="X671" s="221"/>
    </row>
    <row r="672" spans="20:24">
      <c r="T672" s="221"/>
      <c r="U672" s="221"/>
      <c r="V672" s="221"/>
      <c r="W672" s="221"/>
      <c r="X672" s="221"/>
    </row>
    <row r="673" spans="20:24">
      <c r="T673" s="221"/>
      <c r="U673" s="221"/>
      <c r="V673" s="221"/>
      <c r="W673" s="221"/>
      <c r="X673" s="221"/>
    </row>
    <row r="674" spans="20:24">
      <c r="T674" s="221"/>
      <c r="U674" s="221"/>
      <c r="V674" s="221"/>
      <c r="W674" s="221"/>
      <c r="X674" s="221"/>
    </row>
    <row r="675" spans="20:24">
      <c r="T675" s="221"/>
      <c r="U675" s="221"/>
      <c r="V675" s="221"/>
      <c r="W675" s="221"/>
      <c r="X675" s="221"/>
    </row>
    <row r="676" spans="20:24">
      <c r="T676" s="221"/>
      <c r="U676" s="221"/>
      <c r="V676" s="221"/>
      <c r="W676" s="221"/>
      <c r="X676" s="221"/>
    </row>
    <row r="677" spans="20:24">
      <c r="T677" s="221"/>
      <c r="U677" s="221"/>
      <c r="V677" s="221"/>
      <c r="W677" s="221"/>
      <c r="X677" s="221"/>
    </row>
    <row r="678" spans="20:24">
      <c r="T678" s="221"/>
      <c r="U678" s="221"/>
      <c r="V678" s="221"/>
      <c r="W678" s="221"/>
      <c r="X678" s="221"/>
    </row>
    <row r="679" spans="20:24">
      <c r="T679" s="221"/>
      <c r="U679" s="221"/>
      <c r="V679" s="221"/>
      <c r="W679" s="221"/>
      <c r="X679" s="221"/>
    </row>
    <row r="680" spans="20:24">
      <c r="T680" s="221"/>
      <c r="U680" s="221"/>
      <c r="V680" s="221"/>
      <c r="W680" s="221"/>
      <c r="X680" s="221"/>
    </row>
    <row r="681" spans="20:24">
      <c r="T681" s="221"/>
      <c r="U681" s="221"/>
      <c r="V681" s="221"/>
      <c r="W681" s="221"/>
      <c r="X681" s="221"/>
    </row>
    <row r="682" spans="20:24">
      <c r="T682" s="221"/>
      <c r="U682" s="221"/>
      <c r="V682" s="221"/>
      <c r="W682" s="221"/>
      <c r="X682" s="221"/>
    </row>
    <row r="683" spans="20:24">
      <c r="T683" s="221"/>
      <c r="U683" s="221"/>
      <c r="V683" s="221"/>
      <c r="W683" s="221"/>
      <c r="X683" s="221"/>
    </row>
    <row r="684" spans="20:24">
      <c r="T684" s="221"/>
      <c r="U684" s="221"/>
      <c r="V684" s="221"/>
      <c r="W684" s="221"/>
      <c r="X684" s="221"/>
    </row>
    <row r="685" spans="20:24">
      <c r="T685" s="221"/>
      <c r="U685" s="221"/>
      <c r="V685" s="221"/>
      <c r="W685" s="221"/>
      <c r="X685" s="221"/>
    </row>
    <row r="686" spans="20:24">
      <c r="T686" s="221"/>
      <c r="U686" s="221"/>
      <c r="V686" s="221"/>
      <c r="W686" s="221"/>
      <c r="X686" s="221"/>
    </row>
    <row r="687" spans="20:24">
      <c r="T687" s="221"/>
      <c r="U687" s="221"/>
      <c r="V687" s="221"/>
      <c r="W687" s="221"/>
      <c r="X687" s="221"/>
    </row>
    <row r="688" spans="20:24">
      <c r="T688" s="221"/>
      <c r="U688" s="221"/>
      <c r="V688" s="221"/>
      <c r="W688" s="221"/>
      <c r="X688" s="221"/>
    </row>
    <row r="689" spans="20:24">
      <c r="T689" s="221"/>
      <c r="U689" s="221"/>
      <c r="V689" s="221"/>
      <c r="W689" s="221"/>
      <c r="X689" s="221"/>
    </row>
    <row r="690" spans="20:24">
      <c r="T690" s="221"/>
      <c r="U690" s="221"/>
      <c r="V690" s="221"/>
      <c r="W690" s="221"/>
      <c r="X690" s="221"/>
    </row>
    <row r="691" spans="20:24">
      <c r="T691" s="221"/>
      <c r="U691" s="221"/>
      <c r="V691" s="221"/>
      <c r="W691" s="221"/>
      <c r="X691" s="221"/>
    </row>
    <row r="692" spans="20:24">
      <c r="T692" s="221"/>
      <c r="U692" s="221"/>
      <c r="V692" s="221"/>
      <c r="W692" s="221"/>
      <c r="X692" s="221"/>
    </row>
    <row r="693" spans="20:24">
      <c r="T693" s="221"/>
      <c r="U693" s="221"/>
      <c r="V693" s="221"/>
      <c r="W693" s="221"/>
      <c r="X693" s="221"/>
    </row>
    <row r="694" spans="20:24">
      <c r="T694" s="221"/>
      <c r="U694" s="221"/>
      <c r="V694" s="221"/>
      <c r="W694" s="221"/>
      <c r="X694" s="221"/>
    </row>
    <row r="695" spans="20:24">
      <c r="T695" s="221"/>
      <c r="U695" s="221"/>
      <c r="V695" s="221"/>
      <c r="W695" s="221"/>
      <c r="X695" s="221"/>
    </row>
    <row r="696" spans="20:24">
      <c r="T696" s="221"/>
      <c r="U696" s="221"/>
      <c r="V696" s="221"/>
      <c r="W696" s="221"/>
      <c r="X696" s="221"/>
    </row>
    <row r="697" spans="20:24">
      <c r="T697" s="221"/>
      <c r="U697" s="221"/>
      <c r="V697" s="221"/>
      <c r="W697" s="221"/>
      <c r="X697" s="221"/>
    </row>
    <row r="698" spans="20:24">
      <c r="T698" s="221"/>
      <c r="U698" s="221"/>
      <c r="V698" s="221"/>
      <c r="W698" s="221"/>
      <c r="X698" s="221"/>
    </row>
    <row r="699" spans="20:24">
      <c r="T699" s="221"/>
      <c r="U699" s="221"/>
      <c r="V699" s="221"/>
      <c r="W699" s="221"/>
      <c r="X699" s="221"/>
    </row>
    <row r="700" spans="20:24">
      <c r="T700" s="221"/>
      <c r="U700" s="221"/>
      <c r="V700" s="221"/>
      <c r="W700" s="221"/>
      <c r="X700" s="221"/>
    </row>
    <row r="701" spans="20:24">
      <c r="T701" s="221"/>
      <c r="U701" s="221"/>
      <c r="V701" s="221"/>
      <c r="W701" s="221"/>
      <c r="X701" s="221"/>
    </row>
    <row r="702" spans="20:24">
      <c r="T702" s="221"/>
      <c r="U702" s="221"/>
      <c r="V702" s="221"/>
      <c r="W702" s="221"/>
      <c r="X702" s="221"/>
    </row>
    <row r="703" spans="20:24">
      <c r="T703" s="221"/>
      <c r="U703" s="221"/>
      <c r="V703" s="221"/>
      <c r="W703" s="221"/>
      <c r="X703" s="221"/>
    </row>
    <row r="704" spans="20:24">
      <c r="T704" s="221"/>
      <c r="U704" s="221"/>
      <c r="V704" s="221"/>
      <c r="W704" s="221"/>
      <c r="X704" s="221"/>
    </row>
    <row r="705" spans="20:24">
      <c r="T705" s="221"/>
      <c r="U705" s="221"/>
      <c r="V705" s="221"/>
      <c r="W705" s="221"/>
      <c r="X705" s="221"/>
    </row>
    <row r="706" spans="20:24">
      <c r="T706" s="221"/>
      <c r="U706" s="221"/>
      <c r="V706" s="221"/>
      <c r="W706" s="221"/>
      <c r="X706" s="221"/>
    </row>
    <row r="707" spans="20:24">
      <c r="T707" s="221"/>
      <c r="U707" s="221"/>
      <c r="V707" s="221"/>
      <c r="W707" s="221"/>
      <c r="X707" s="221"/>
    </row>
    <row r="708" spans="20:24">
      <c r="T708" s="221"/>
      <c r="U708" s="221"/>
      <c r="V708" s="221"/>
      <c r="W708" s="221"/>
      <c r="X708" s="221"/>
    </row>
    <row r="709" spans="20:24">
      <c r="T709" s="221"/>
      <c r="U709" s="221"/>
      <c r="V709" s="221"/>
      <c r="W709" s="221"/>
      <c r="X709" s="221"/>
    </row>
    <row r="710" spans="20:24">
      <c r="T710" s="221"/>
      <c r="U710" s="221"/>
      <c r="V710" s="221"/>
      <c r="W710" s="221"/>
      <c r="X710" s="221"/>
    </row>
    <row r="711" spans="20:24">
      <c r="T711" s="221"/>
      <c r="U711" s="221"/>
      <c r="V711" s="221"/>
      <c r="W711" s="221"/>
      <c r="X711" s="221"/>
    </row>
    <row r="712" spans="20:24">
      <c r="T712" s="221"/>
      <c r="U712" s="221"/>
      <c r="V712" s="221"/>
      <c r="W712" s="221"/>
      <c r="X712" s="221"/>
    </row>
    <row r="713" spans="20:24">
      <c r="T713" s="221"/>
      <c r="U713" s="221"/>
      <c r="V713" s="221"/>
      <c r="W713" s="221"/>
      <c r="X713" s="221"/>
    </row>
    <row r="714" spans="20:24">
      <c r="T714" s="221"/>
      <c r="U714" s="221"/>
      <c r="V714" s="221"/>
      <c r="W714" s="221"/>
      <c r="X714" s="221"/>
    </row>
    <row r="715" spans="20:24">
      <c r="T715" s="221"/>
      <c r="U715" s="221"/>
      <c r="V715" s="221"/>
      <c r="W715" s="221"/>
      <c r="X715" s="221"/>
    </row>
    <row r="716" spans="20:24">
      <c r="T716" s="221"/>
      <c r="U716" s="221"/>
      <c r="V716" s="221"/>
      <c r="W716" s="221"/>
      <c r="X716" s="221"/>
    </row>
    <row r="717" spans="20:24">
      <c r="T717" s="221"/>
      <c r="U717" s="221"/>
      <c r="V717" s="221"/>
      <c r="W717" s="221"/>
      <c r="X717" s="221"/>
    </row>
    <row r="718" spans="20:24">
      <c r="T718" s="221"/>
      <c r="U718" s="221"/>
      <c r="V718" s="221"/>
      <c r="W718" s="221"/>
      <c r="X718" s="221"/>
    </row>
    <row r="719" spans="20:24">
      <c r="T719" s="221"/>
      <c r="U719" s="221"/>
      <c r="V719" s="221"/>
      <c r="W719" s="221"/>
      <c r="X719" s="221"/>
    </row>
    <row r="720" spans="20:24">
      <c r="T720" s="221"/>
      <c r="U720" s="221"/>
      <c r="V720" s="221"/>
      <c r="W720" s="221"/>
      <c r="X720" s="221"/>
    </row>
    <row r="721" spans="20:24">
      <c r="T721" s="221"/>
      <c r="U721" s="221"/>
      <c r="V721" s="221"/>
      <c r="W721" s="221"/>
      <c r="X721" s="221"/>
    </row>
    <row r="722" spans="20:24">
      <c r="T722" s="221"/>
      <c r="U722" s="221"/>
      <c r="V722" s="221"/>
      <c r="W722" s="221"/>
      <c r="X722" s="221"/>
    </row>
    <row r="723" spans="20:24">
      <c r="T723" s="221"/>
      <c r="U723" s="221"/>
      <c r="V723" s="221"/>
      <c r="W723" s="221"/>
      <c r="X723" s="221"/>
    </row>
    <row r="724" spans="20:24">
      <c r="T724" s="221"/>
      <c r="U724" s="221"/>
      <c r="V724" s="221"/>
      <c r="W724" s="221"/>
      <c r="X724" s="221"/>
    </row>
    <row r="725" spans="20:24">
      <c r="T725" s="221"/>
      <c r="U725" s="221"/>
      <c r="V725" s="221"/>
      <c r="W725" s="221"/>
      <c r="X725" s="221"/>
    </row>
    <row r="726" spans="20:24">
      <c r="T726" s="221"/>
      <c r="U726" s="221"/>
      <c r="V726" s="221"/>
      <c r="W726" s="221"/>
      <c r="X726" s="221"/>
    </row>
    <row r="727" spans="20:24">
      <c r="T727" s="221"/>
      <c r="U727" s="221"/>
      <c r="V727" s="221"/>
      <c r="W727" s="221"/>
      <c r="X727" s="221"/>
    </row>
    <row r="728" spans="20:24">
      <c r="T728" s="221"/>
      <c r="U728" s="221"/>
      <c r="V728" s="221"/>
      <c r="W728" s="221"/>
      <c r="X728" s="221"/>
    </row>
    <row r="729" spans="20:24">
      <c r="T729" s="221"/>
      <c r="U729" s="221"/>
      <c r="V729" s="221"/>
      <c r="W729" s="221"/>
      <c r="X729" s="221"/>
    </row>
    <row r="730" spans="20:24">
      <c r="T730" s="221"/>
      <c r="U730" s="221"/>
      <c r="V730" s="221"/>
      <c r="W730" s="221"/>
      <c r="X730" s="221"/>
    </row>
    <row r="731" spans="20:24">
      <c r="T731" s="221"/>
      <c r="U731" s="221"/>
      <c r="V731" s="221"/>
      <c r="W731" s="221"/>
      <c r="X731" s="221"/>
    </row>
    <row r="732" spans="20:24">
      <c r="T732" s="221"/>
      <c r="U732" s="221"/>
      <c r="V732" s="221"/>
      <c r="W732" s="221"/>
      <c r="X732" s="221"/>
    </row>
    <row r="733" spans="20:24">
      <c r="T733" s="221"/>
      <c r="U733" s="221"/>
      <c r="V733" s="221"/>
      <c r="W733" s="221"/>
      <c r="X733" s="221"/>
    </row>
    <row r="734" spans="20:24">
      <c r="T734" s="221"/>
      <c r="U734" s="221"/>
      <c r="V734" s="221"/>
      <c r="W734" s="221"/>
      <c r="X734" s="221"/>
    </row>
    <row r="735" spans="20:24">
      <c r="T735" s="221"/>
      <c r="U735" s="221"/>
      <c r="V735" s="221"/>
      <c r="W735" s="221"/>
      <c r="X735" s="221"/>
    </row>
    <row r="736" spans="20:24">
      <c r="T736" s="221"/>
      <c r="U736" s="221"/>
      <c r="V736" s="221"/>
      <c r="W736" s="221"/>
      <c r="X736" s="221"/>
    </row>
    <row r="737" spans="20:24">
      <c r="T737" s="221"/>
      <c r="U737" s="221"/>
      <c r="V737" s="221"/>
      <c r="W737" s="221"/>
      <c r="X737" s="221"/>
    </row>
    <row r="738" spans="20:24">
      <c r="T738" s="221"/>
      <c r="U738" s="221"/>
      <c r="V738" s="221"/>
      <c r="W738" s="221"/>
      <c r="X738" s="221"/>
    </row>
    <row r="739" spans="20:24">
      <c r="T739" s="221"/>
      <c r="U739" s="221"/>
      <c r="V739" s="221"/>
      <c r="W739" s="221"/>
      <c r="X739" s="221"/>
    </row>
    <row r="740" spans="20:24">
      <c r="T740" s="221"/>
      <c r="U740" s="221"/>
      <c r="V740" s="221"/>
      <c r="W740" s="221"/>
      <c r="X740" s="221"/>
    </row>
    <row r="741" spans="20:24">
      <c r="T741" s="221"/>
      <c r="U741" s="221"/>
      <c r="V741" s="221"/>
      <c r="W741" s="221"/>
      <c r="X741" s="221"/>
    </row>
    <row r="742" spans="20:24">
      <c r="T742" s="221"/>
      <c r="U742" s="221"/>
      <c r="V742" s="221"/>
      <c r="W742" s="221"/>
      <c r="X742" s="221"/>
    </row>
    <row r="743" spans="20:24">
      <c r="T743" s="221"/>
      <c r="U743" s="221"/>
      <c r="V743" s="221"/>
      <c r="W743" s="221"/>
      <c r="X743" s="221"/>
    </row>
    <row r="744" spans="20:24">
      <c r="T744" s="221"/>
      <c r="U744" s="221"/>
      <c r="V744" s="221"/>
      <c r="W744" s="221"/>
      <c r="X744" s="221"/>
    </row>
    <row r="745" spans="20:24">
      <c r="T745" s="221"/>
      <c r="U745" s="221"/>
      <c r="V745" s="221"/>
      <c r="W745" s="221"/>
      <c r="X745" s="221"/>
    </row>
    <row r="746" spans="20:24">
      <c r="T746" s="221"/>
      <c r="U746" s="221"/>
      <c r="V746" s="221"/>
      <c r="W746" s="221"/>
      <c r="X746" s="221"/>
    </row>
    <row r="747" spans="20:24">
      <c r="T747" s="221"/>
      <c r="U747" s="221"/>
      <c r="V747" s="221"/>
      <c r="W747" s="221"/>
      <c r="X747" s="221"/>
    </row>
    <row r="748" spans="20:24">
      <c r="T748" s="221"/>
      <c r="U748" s="221"/>
      <c r="V748" s="221"/>
      <c r="W748" s="221"/>
      <c r="X748" s="221"/>
    </row>
    <row r="749" spans="20:24">
      <c r="T749" s="221"/>
      <c r="U749" s="221"/>
      <c r="V749" s="221"/>
      <c r="W749" s="221"/>
      <c r="X749" s="221"/>
    </row>
    <row r="750" spans="20:24">
      <c r="T750" s="221"/>
      <c r="U750" s="221"/>
      <c r="V750" s="221"/>
      <c r="W750" s="221"/>
      <c r="X750" s="221"/>
    </row>
    <row r="751" spans="20:24">
      <c r="T751" s="221"/>
      <c r="U751" s="221"/>
      <c r="V751" s="221"/>
      <c r="W751" s="221"/>
      <c r="X751" s="221"/>
    </row>
    <row r="752" spans="20:24">
      <c r="T752" s="221"/>
      <c r="U752" s="221"/>
      <c r="V752" s="221"/>
      <c r="W752" s="221"/>
      <c r="X752" s="221"/>
    </row>
    <row r="753" spans="20:24">
      <c r="T753" s="221"/>
      <c r="U753" s="221"/>
      <c r="V753" s="221"/>
      <c r="W753" s="221"/>
      <c r="X753" s="221"/>
    </row>
    <row r="754" spans="20:24">
      <c r="T754" s="221"/>
      <c r="U754" s="221"/>
      <c r="V754" s="221"/>
      <c r="W754" s="221"/>
      <c r="X754" s="221"/>
    </row>
    <row r="755" spans="20:24">
      <c r="T755" s="221"/>
      <c r="U755" s="221"/>
      <c r="V755" s="221"/>
      <c r="W755" s="221"/>
      <c r="X755" s="221"/>
    </row>
    <row r="756" spans="20:24">
      <c r="T756" s="221"/>
      <c r="U756" s="221"/>
      <c r="V756" s="221"/>
      <c r="W756" s="221"/>
      <c r="X756" s="221"/>
    </row>
    <row r="757" spans="20:24">
      <c r="T757" s="221"/>
      <c r="U757" s="221"/>
      <c r="V757" s="221"/>
      <c r="W757" s="221"/>
      <c r="X757" s="221"/>
    </row>
    <row r="758" spans="20:24">
      <c r="T758" s="221"/>
      <c r="U758" s="221"/>
      <c r="V758" s="221"/>
      <c r="W758" s="221"/>
      <c r="X758" s="221"/>
    </row>
    <row r="759" spans="20:24">
      <c r="T759" s="221"/>
      <c r="U759" s="221"/>
      <c r="V759" s="221"/>
      <c r="W759" s="221"/>
      <c r="X759" s="221"/>
    </row>
    <row r="760" spans="20:24">
      <c r="T760" s="221"/>
      <c r="U760" s="221"/>
      <c r="V760" s="221"/>
      <c r="W760" s="221"/>
      <c r="X760" s="221"/>
    </row>
    <row r="761" spans="20:24">
      <c r="T761" s="221"/>
      <c r="U761" s="221"/>
      <c r="V761" s="221"/>
      <c r="W761" s="221"/>
      <c r="X761" s="221"/>
    </row>
    <row r="762" spans="20:24">
      <c r="T762" s="221"/>
      <c r="U762" s="221"/>
      <c r="V762" s="221"/>
      <c r="W762" s="221"/>
      <c r="X762" s="221"/>
    </row>
    <row r="763" spans="20:24">
      <c r="T763" s="221"/>
      <c r="U763" s="221"/>
      <c r="V763" s="221"/>
      <c r="W763" s="221"/>
      <c r="X763" s="221"/>
    </row>
    <row r="764" spans="20:24">
      <c r="T764" s="221"/>
      <c r="U764" s="221"/>
      <c r="V764" s="221"/>
      <c r="W764" s="221"/>
      <c r="X764" s="221"/>
    </row>
    <row r="765" spans="20:24">
      <c r="T765" s="221"/>
      <c r="U765" s="221"/>
      <c r="V765" s="221"/>
      <c r="W765" s="221"/>
      <c r="X765" s="221"/>
    </row>
    <row r="766" spans="20:24">
      <c r="T766" s="221"/>
      <c r="U766" s="221"/>
      <c r="V766" s="221"/>
      <c r="W766" s="221"/>
      <c r="X766" s="221"/>
    </row>
    <row r="767" spans="20:24">
      <c r="T767" s="221"/>
      <c r="U767" s="221"/>
      <c r="V767" s="221"/>
      <c r="W767" s="221"/>
      <c r="X767" s="221"/>
    </row>
    <row r="768" spans="20:24">
      <c r="T768" s="221"/>
      <c r="U768" s="221"/>
      <c r="V768" s="221"/>
      <c r="W768" s="221"/>
      <c r="X768" s="221"/>
    </row>
    <row r="769" spans="20:24">
      <c r="T769" s="221"/>
      <c r="U769" s="221"/>
      <c r="V769" s="221"/>
      <c r="W769" s="221"/>
      <c r="X769" s="221"/>
    </row>
    <row r="770" spans="20:24">
      <c r="T770" s="221"/>
      <c r="U770" s="221"/>
      <c r="V770" s="221"/>
      <c r="W770" s="221"/>
      <c r="X770" s="221"/>
    </row>
    <row r="771" spans="20:24">
      <c r="T771" s="221"/>
      <c r="U771" s="221"/>
      <c r="V771" s="221"/>
      <c r="W771" s="221"/>
      <c r="X771" s="221"/>
    </row>
    <row r="772" spans="20:24">
      <c r="T772" s="221"/>
      <c r="U772" s="221"/>
      <c r="V772" s="221"/>
      <c r="W772" s="221"/>
      <c r="X772" s="221"/>
    </row>
    <row r="773" spans="20:24">
      <c r="T773" s="221"/>
      <c r="U773" s="221"/>
      <c r="V773" s="221"/>
      <c r="W773" s="221"/>
      <c r="X773" s="221"/>
    </row>
    <row r="774" spans="20:24">
      <c r="T774" s="221"/>
      <c r="U774" s="221"/>
      <c r="V774" s="221"/>
      <c r="W774" s="221"/>
      <c r="X774" s="221"/>
    </row>
    <row r="775" spans="20:24">
      <c r="T775" s="221"/>
      <c r="U775" s="221"/>
      <c r="V775" s="221"/>
      <c r="W775" s="221"/>
      <c r="X775" s="221"/>
    </row>
    <row r="776" spans="20:24">
      <c r="T776" s="221"/>
      <c r="U776" s="221"/>
      <c r="V776" s="221"/>
      <c r="W776" s="221"/>
      <c r="X776" s="221"/>
    </row>
    <row r="777" spans="20:24">
      <c r="T777" s="221"/>
      <c r="U777" s="221"/>
      <c r="V777" s="221"/>
      <c r="W777" s="221"/>
      <c r="X777" s="221"/>
    </row>
    <row r="778" spans="20:24">
      <c r="T778" s="221"/>
      <c r="U778" s="221"/>
      <c r="V778" s="221"/>
      <c r="W778" s="221"/>
      <c r="X778" s="221"/>
    </row>
    <row r="779" spans="20:24">
      <c r="T779" s="221"/>
      <c r="U779" s="221"/>
      <c r="V779" s="221"/>
      <c r="W779" s="221"/>
      <c r="X779" s="221"/>
    </row>
    <row r="780" spans="20:24">
      <c r="T780" s="221"/>
      <c r="U780" s="221"/>
      <c r="V780" s="221"/>
      <c r="W780" s="221"/>
      <c r="X780" s="221"/>
    </row>
    <row r="781" spans="20:24">
      <c r="T781" s="221"/>
      <c r="U781" s="221"/>
      <c r="V781" s="221"/>
      <c r="W781" s="221"/>
      <c r="X781" s="221"/>
    </row>
    <row r="782" spans="20:24">
      <c r="T782" s="221"/>
      <c r="U782" s="221"/>
      <c r="V782" s="221"/>
      <c r="W782" s="221"/>
      <c r="X782" s="221"/>
    </row>
    <row r="783" spans="20:24">
      <c r="T783" s="221"/>
      <c r="U783" s="221"/>
      <c r="V783" s="221"/>
      <c r="W783" s="221"/>
      <c r="X783" s="221"/>
    </row>
    <row r="784" spans="20:24">
      <c r="T784" s="221"/>
      <c r="U784" s="221"/>
      <c r="V784" s="221"/>
      <c r="W784" s="221"/>
      <c r="X784" s="221"/>
    </row>
    <row r="785" spans="20:24">
      <c r="T785" s="221"/>
      <c r="U785" s="221"/>
      <c r="V785" s="221"/>
      <c r="W785" s="221"/>
      <c r="X785" s="221"/>
    </row>
    <row r="786" spans="20:24">
      <c r="T786" s="221"/>
      <c r="U786" s="221"/>
      <c r="V786" s="221"/>
      <c r="W786" s="221"/>
      <c r="X786" s="221"/>
    </row>
    <row r="787" spans="20:24">
      <c r="T787" s="221"/>
      <c r="U787" s="221"/>
      <c r="V787" s="221"/>
      <c r="W787" s="221"/>
      <c r="X787" s="221"/>
    </row>
    <row r="788" spans="20:24">
      <c r="T788" s="221"/>
      <c r="U788" s="221"/>
      <c r="V788" s="221"/>
      <c r="W788" s="221"/>
      <c r="X788" s="221"/>
    </row>
    <row r="789" spans="20:24">
      <c r="T789" s="221"/>
      <c r="U789" s="221"/>
      <c r="V789" s="221"/>
      <c r="W789" s="221"/>
      <c r="X789" s="221"/>
    </row>
    <row r="790" spans="20:24">
      <c r="T790" s="221"/>
      <c r="U790" s="221"/>
      <c r="V790" s="221"/>
      <c r="W790" s="221"/>
      <c r="X790" s="221"/>
    </row>
    <row r="791" spans="20:24">
      <c r="T791" s="221"/>
      <c r="U791" s="221"/>
      <c r="V791" s="221"/>
      <c r="W791" s="221"/>
      <c r="X791" s="221"/>
    </row>
    <row r="792" spans="20:24">
      <c r="T792" s="221"/>
      <c r="U792" s="221"/>
      <c r="V792" s="221"/>
      <c r="W792" s="221"/>
      <c r="X792" s="221"/>
    </row>
    <row r="793" spans="20:24">
      <c r="T793" s="221"/>
      <c r="U793" s="221"/>
      <c r="V793" s="221"/>
      <c r="W793" s="221"/>
      <c r="X793" s="221"/>
    </row>
    <row r="794" spans="20:24">
      <c r="T794" s="221"/>
      <c r="U794" s="221"/>
      <c r="V794" s="221"/>
      <c r="W794" s="221"/>
      <c r="X794" s="221"/>
    </row>
    <row r="795" spans="20:24">
      <c r="T795" s="221"/>
      <c r="U795" s="221"/>
      <c r="V795" s="221"/>
      <c r="W795" s="221"/>
      <c r="X795" s="221"/>
    </row>
    <row r="796" spans="20:24">
      <c r="T796" s="221"/>
      <c r="U796" s="221"/>
      <c r="V796" s="221"/>
      <c r="W796" s="221"/>
      <c r="X796" s="221"/>
    </row>
    <row r="797" spans="20:24">
      <c r="T797" s="221"/>
      <c r="U797" s="221"/>
      <c r="V797" s="221"/>
      <c r="W797" s="221"/>
      <c r="X797" s="221"/>
    </row>
    <row r="798" spans="20:24">
      <c r="T798" s="221"/>
      <c r="U798" s="221"/>
      <c r="V798" s="221"/>
      <c r="W798" s="221"/>
      <c r="X798" s="221"/>
    </row>
    <row r="799" spans="20:24">
      <c r="T799" s="221"/>
      <c r="U799" s="221"/>
      <c r="V799" s="221"/>
      <c r="W799" s="221"/>
      <c r="X799" s="221"/>
    </row>
    <row r="800" spans="20:24">
      <c r="T800" s="221"/>
      <c r="U800" s="221"/>
      <c r="V800" s="221"/>
      <c r="W800" s="221"/>
      <c r="X800" s="221"/>
    </row>
    <row r="801" spans="20:24">
      <c r="T801" s="221"/>
      <c r="U801" s="221"/>
      <c r="V801" s="221"/>
      <c r="W801" s="221"/>
      <c r="X801" s="221"/>
    </row>
    <row r="802" spans="20:24">
      <c r="T802" s="221"/>
      <c r="U802" s="221"/>
      <c r="V802" s="221"/>
      <c r="W802" s="221"/>
      <c r="X802" s="221"/>
    </row>
    <row r="803" spans="20:24">
      <c r="T803" s="221"/>
      <c r="U803" s="221"/>
      <c r="V803" s="221"/>
      <c r="W803" s="221"/>
      <c r="X803" s="221"/>
    </row>
    <row r="804" spans="20:24">
      <c r="T804" s="221"/>
      <c r="U804" s="221"/>
      <c r="V804" s="221"/>
      <c r="W804" s="221"/>
      <c r="X804" s="221"/>
    </row>
    <row r="805" spans="20:24">
      <c r="T805" s="221"/>
      <c r="U805" s="221"/>
      <c r="V805" s="221"/>
      <c r="W805" s="221"/>
      <c r="X805" s="221"/>
    </row>
    <row r="806" spans="20:24">
      <c r="T806" s="221"/>
      <c r="U806" s="221"/>
      <c r="V806" s="221"/>
      <c r="W806" s="221"/>
      <c r="X806" s="221"/>
    </row>
    <row r="807" spans="20:24">
      <c r="T807" s="221"/>
      <c r="U807" s="221"/>
      <c r="V807" s="221"/>
      <c r="W807" s="221"/>
      <c r="X807" s="221"/>
    </row>
    <row r="808" spans="20:24">
      <c r="T808" s="221"/>
      <c r="U808" s="221"/>
      <c r="V808" s="221"/>
      <c r="W808" s="221"/>
      <c r="X808" s="221"/>
    </row>
    <row r="809" spans="20:24">
      <c r="T809" s="221"/>
      <c r="U809" s="221"/>
      <c r="V809" s="221"/>
      <c r="W809" s="221"/>
      <c r="X809" s="221"/>
    </row>
    <row r="810" spans="20:24">
      <c r="T810" s="221"/>
      <c r="U810" s="221"/>
      <c r="V810" s="221"/>
      <c r="W810" s="221"/>
      <c r="X810" s="221"/>
    </row>
    <row r="811" spans="20:24">
      <c r="T811" s="221"/>
      <c r="U811" s="221"/>
      <c r="V811" s="221"/>
      <c r="W811" s="221"/>
      <c r="X811" s="221"/>
    </row>
    <row r="812" spans="20:24">
      <c r="T812" s="221"/>
      <c r="U812" s="221"/>
      <c r="V812" s="221"/>
      <c r="W812" s="221"/>
      <c r="X812" s="221"/>
    </row>
    <row r="813" spans="20:24">
      <c r="T813" s="221"/>
      <c r="U813" s="221"/>
      <c r="V813" s="221"/>
      <c r="W813" s="221"/>
      <c r="X813" s="221"/>
    </row>
    <row r="814" spans="20:24">
      <c r="T814" s="221"/>
      <c r="U814" s="221"/>
      <c r="V814" s="221"/>
      <c r="W814" s="221"/>
      <c r="X814" s="221"/>
    </row>
    <row r="815" spans="20:24">
      <c r="T815" s="221"/>
      <c r="U815" s="221"/>
      <c r="V815" s="221"/>
      <c r="W815" s="221"/>
      <c r="X815" s="221"/>
    </row>
    <row r="816" spans="20:24">
      <c r="T816" s="221"/>
      <c r="U816" s="221"/>
      <c r="V816" s="221"/>
      <c r="W816" s="221"/>
      <c r="X816" s="221"/>
    </row>
    <row r="817" spans="20:24">
      <c r="T817" s="221"/>
      <c r="U817" s="221"/>
      <c r="V817" s="221"/>
      <c r="W817" s="221"/>
      <c r="X817" s="221"/>
    </row>
    <row r="818" spans="20:24">
      <c r="T818" s="221"/>
      <c r="U818" s="221"/>
      <c r="V818" s="221"/>
      <c r="W818" s="221"/>
      <c r="X818" s="221"/>
    </row>
    <row r="819" spans="20:24">
      <c r="T819" s="221"/>
      <c r="U819" s="221"/>
      <c r="V819" s="221"/>
      <c r="W819" s="221"/>
      <c r="X819" s="221"/>
    </row>
    <row r="820" spans="20:24">
      <c r="T820" s="221"/>
      <c r="U820" s="221"/>
      <c r="V820" s="221"/>
      <c r="W820" s="221"/>
      <c r="X820" s="221"/>
    </row>
    <row r="821" spans="20:24">
      <c r="T821" s="221"/>
      <c r="U821" s="221"/>
      <c r="V821" s="221"/>
      <c r="W821" s="221"/>
      <c r="X821" s="221"/>
    </row>
    <row r="822" spans="20:24">
      <c r="T822" s="221"/>
      <c r="U822" s="221"/>
      <c r="V822" s="221"/>
      <c r="W822" s="221"/>
      <c r="X822" s="221"/>
    </row>
    <row r="823" spans="20:24">
      <c r="T823" s="221"/>
      <c r="U823" s="221"/>
      <c r="V823" s="221"/>
      <c r="W823" s="221"/>
      <c r="X823" s="221"/>
    </row>
    <row r="824" spans="20:24">
      <c r="T824" s="221"/>
      <c r="U824" s="221"/>
      <c r="V824" s="221"/>
      <c r="W824" s="221"/>
      <c r="X824" s="221"/>
    </row>
    <row r="825" spans="20:24">
      <c r="T825" s="221"/>
      <c r="U825" s="221"/>
      <c r="V825" s="221"/>
      <c r="W825" s="221"/>
      <c r="X825" s="221"/>
    </row>
    <row r="826" spans="20:24">
      <c r="T826" s="221"/>
      <c r="U826" s="221"/>
      <c r="V826" s="221"/>
      <c r="W826" s="221"/>
      <c r="X826" s="221"/>
    </row>
    <row r="827" spans="20:24">
      <c r="T827" s="221"/>
      <c r="U827" s="221"/>
      <c r="V827" s="221"/>
      <c r="W827" s="221"/>
      <c r="X827" s="221"/>
    </row>
    <row r="828" spans="20:24">
      <c r="T828" s="221"/>
      <c r="U828" s="221"/>
      <c r="V828" s="221"/>
      <c r="W828" s="221"/>
      <c r="X828" s="221"/>
    </row>
    <row r="829" spans="20:24">
      <c r="T829" s="221"/>
      <c r="U829" s="221"/>
      <c r="V829" s="221"/>
      <c r="W829" s="221"/>
      <c r="X829" s="221"/>
    </row>
    <row r="830" spans="20:24">
      <c r="T830" s="221"/>
      <c r="U830" s="221"/>
      <c r="V830" s="221"/>
      <c r="W830" s="221"/>
      <c r="X830" s="221"/>
    </row>
    <row r="831" spans="20:24">
      <c r="T831" s="221"/>
      <c r="U831" s="221"/>
      <c r="V831" s="221"/>
      <c r="W831" s="221"/>
      <c r="X831" s="221"/>
    </row>
    <row r="832" spans="20:24">
      <c r="T832" s="221"/>
      <c r="U832" s="221"/>
      <c r="V832" s="221"/>
      <c r="W832" s="221"/>
      <c r="X832" s="221"/>
    </row>
    <row r="833" spans="20:24">
      <c r="T833" s="221"/>
      <c r="U833" s="221"/>
      <c r="V833" s="221"/>
      <c r="W833" s="221"/>
      <c r="X833" s="221"/>
    </row>
    <row r="834" spans="20:24">
      <c r="T834" s="221"/>
      <c r="U834" s="221"/>
      <c r="V834" s="221"/>
      <c r="W834" s="221"/>
      <c r="X834" s="221"/>
    </row>
    <row r="835" spans="20:24">
      <c r="T835" s="221"/>
      <c r="U835" s="221"/>
      <c r="V835" s="221"/>
      <c r="W835" s="221"/>
      <c r="X835" s="221"/>
    </row>
    <row r="836" spans="20:24">
      <c r="T836" s="221"/>
      <c r="U836" s="221"/>
      <c r="V836" s="221"/>
      <c r="W836" s="221"/>
      <c r="X836" s="221"/>
    </row>
    <row r="837" spans="20:24">
      <c r="T837" s="221"/>
      <c r="U837" s="221"/>
      <c r="V837" s="221"/>
      <c r="W837" s="221"/>
      <c r="X837" s="221"/>
    </row>
    <row r="838" spans="20:24">
      <c r="T838" s="221"/>
      <c r="U838" s="221"/>
      <c r="V838" s="221"/>
      <c r="W838" s="221"/>
      <c r="X838" s="221"/>
    </row>
    <row r="839" spans="20:24">
      <c r="T839" s="221"/>
      <c r="U839" s="221"/>
      <c r="V839" s="221"/>
      <c r="W839" s="221"/>
      <c r="X839" s="221"/>
    </row>
    <row r="840" spans="20:24">
      <c r="T840" s="221"/>
      <c r="U840" s="221"/>
      <c r="V840" s="221"/>
      <c r="W840" s="221"/>
      <c r="X840" s="221"/>
    </row>
    <row r="841" spans="20:24">
      <c r="T841" s="221"/>
      <c r="U841" s="221"/>
      <c r="V841" s="221"/>
      <c r="W841" s="221"/>
      <c r="X841" s="221"/>
    </row>
    <row r="842" spans="20:24">
      <c r="T842" s="221"/>
      <c r="U842" s="221"/>
      <c r="V842" s="221"/>
      <c r="W842" s="221"/>
      <c r="X842" s="221"/>
    </row>
    <row r="843" spans="20:24">
      <c r="T843" s="221"/>
      <c r="U843" s="221"/>
      <c r="V843" s="221"/>
      <c r="W843" s="221"/>
      <c r="X843" s="221"/>
    </row>
    <row r="844" spans="20:24">
      <c r="T844" s="221"/>
      <c r="U844" s="221"/>
      <c r="V844" s="221"/>
      <c r="W844" s="221"/>
      <c r="X844" s="221"/>
    </row>
    <row r="845" spans="20:24">
      <c r="T845" s="221"/>
      <c r="U845" s="221"/>
      <c r="V845" s="221"/>
      <c r="W845" s="221"/>
      <c r="X845" s="221"/>
    </row>
    <row r="846" spans="20:24">
      <c r="T846" s="221"/>
      <c r="U846" s="221"/>
      <c r="V846" s="221"/>
      <c r="W846" s="221"/>
      <c r="X846" s="221"/>
    </row>
    <row r="847" spans="20:24">
      <c r="T847" s="221"/>
      <c r="U847" s="221"/>
      <c r="V847" s="221"/>
      <c r="W847" s="221"/>
      <c r="X847" s="221"/>
    </row>
    <row r="848" spans="20:24">
      <c r="T848" s="221"/>
      <c r="U848" s="221"/>
      <c r="V848" s="221"/>
      <c r="W848" s="221"/>
      <c r="X848" s="221"/>
    </row>
    <row r="849" spans="20:24">
      <c r="T849" s="221"/>
      <c r="U849" s="221"/>
      <c r="V849" s="221"/>
      <c r="W849" s="221"/>
      <c r="X849" s="221"/>
    </row>
    <row r="850" spans="20:24">
      <c r="T850" s="221"/>
      <c r="U850" s="221"/>
      <c r="V850" s="221"/>
      <c r="W850" s="221"/>
      <c r="X850" s="221"/>
    </row>
    <row r="851" spans="20:24">
      <c r="T851" s="221"/>
      <c r="U851" s="221"/>
      <c r="V851" s="221"/>
      <c r="W851" s="221"/>
      <c r="X851" s="221"/>
    </row>
    <row r="852" spans="20:24">
      <c r="T852" s="221"/>
      <c r="U852" s="221"/>
      <c r="V852" s="221"/>
      <c r="W852" s="221"/>
      <c r="X852" s="221"/>
    </row>
    <row r="853" spans="20:24">
      <c r="T853" s="221"/>
      <c r="U853" s="221"/>
      <c r="V853" s="221"/>
      <c r="W853" s="221"/>
      <c r="X853" s="221"/>
    </row>
    <row r="854" spans="20:24">
      <c r="T854" s="221"/>
      <c r="U854" s="221"/>
      <c r="V854" s="221"/>
      <c r="W854" s="221"/>
      <c r="X854" s="221"/>
    </row>
    <row r="855" spans="20:24">
      <c r="T855" s="221"/>
      <c r="U855" s="221"/>
      <c r="V855" s="221"/>
      <c r="W855" s="221"/>
      <c r="X855" s="221"/>
    </row>
    <row r="856" spans="20:24">
      <c r="T856" s="221"/>
      <c r="U856" s="221"/>
      <c r="V856" s="221"/>
      <c r="W856" s="221"/>
      <c r="X856" s="221"/>
    </row>
    <row r="857" spans="20:24">
      <c r="T857" s="221"/>
      <c r="U857" s="221"/>
      <c r="V857" s="221"/>
      <c r="W857" s="221"/>
      <c r="X857" s="221"/>
    </row>
    <row r="858" spans="20:24">
      <c r="T858" s="221"/>
      <c r="U858" s="221"/>
      <c r="V858" s="221"/>
      <c r="W858" s="221"/>
      <c r="X858" s="221"/>
    </row>
    <row r="859" spans="20:24">
      <c r="T859" s="221"/>
      <c r="U859" s="221"/>
      <c r="V859" s="221"/>
      <c r="W859" s="221"/>
      <c r="X859" s="221"/>
    </row>
    <row r="860" spans="20:24">
      <c r="T860" s="221"/>
      <c r="U860" s="221"/>
      <c r="V860" s="221"/>
      <c r="W860" s="221"/>
      <c r="X860" s="221"/>
    </row>
    <row r="861" spans="20:24">
      <c r="T861" s="221"/>
      <c r="U861" s="221"/>
      <c r="V861" s="221"/>
      <c r="W861" s="221"/>
      <c r="X861" s="221"/>
    </row>
    <row r="862" spans="20:24">
      <c r="T862" s="221"/>
      <c r="U862" s="221"/>
      <c r="V862" s="221"/>
      <c r="W862" s="221"/>
      <c r="X862" s="221"/>
    </row>
    <row r="863" spans="20:24">
      <c r="T863" s="221"/>
      <c r="U863" s="221"/>
      <c r="V863" s="221"/>
      <c r="W863" s="221"/>
      <c r="X863" s="221"/>
    </row>
    <row r="864" spans="20:24">
      <c r="T864" s="221"/>
      <c r="U864" s="221"/>
      <c r="V864" s="221"/>
      <c r="W864" s="221"/>
      <c r="X864" s="221"/>
    </row>
    <row r="865" spans="20:24">
      <c r="T865" s="221"/>
      <c r="U865" s="221"/>
      <c r="V865" s="221"/>
      <c r="W865" s="221"/>
      <c r="X865" s="221"/>
    </row>
    <row r="866" spans="20:24">
      <c r="T866" s="221"/>
      <c r="U866" s="221"/>
      <c r="V866" s="221"/>
      <c r="W866" s="221"/>
      <c r="X866" s="221"/>
    </row>
    <row r="867" spans="20:24">
      <c r="T867" s="221"/>
      <c r="U867" s="221"/>
      <c r="V867" s="221"/>
      <c r="W867" s="221"/>
      <c r="X867" s="221"/>
    </row>
    <row r="868" spans="20:24">
      <c r="T868" s="221"/>
      <c r="U868" s="221"/>
      <c r="V868" s="221"/>
      <c r="W868" s="221"/>
      <c r="X868" s="221"/>
    </row>
    <row r="869" spans="20:24">
      <c r="T869" s="221"/>
      <c r="U869" s="221"/>
      <c r="V869" s="221"/>
      <c r="W869" s="221"/>
      <c r="X869" s="221"/>
    </row>
    <row r="870" spans="20:24">
      <c r="T870" s="221"/>
      <c r="U870" s="221"/>
      <c r="V870" s="221"/>
      <c r="W870" s="221"/>
      <c r="X870" s="221"/>
    </row>
    <row r="871" spans="20:24">
      <c r="T871" s="221"/>
      <c r="U871" s="221"/>
      <c r="V871" s="221"/>
      <c r="W871" s="221"/>
      <c r="X871" s="221"/>
    </row>
    <row r="872" spans="20:24">
      <c r="T872" s="221"/>
      <c r="U872" s="221"/>
      <c r="V872" s="221"/>
      <c r="W872" s="221"/>
      <c r="X872" s="221"/>
    </row>
    <row r="873" spans="20:24">
      <c r="T873" s="221"/>
      <c r="U873" s="221"/>
      <c r="V873" s="221"/>
      <c r="W873" s="221"/>
      <c r="X873" s="221"/>
    </row>
    <row r="874" spans="20:24">
      <c r="T874" s="221"/>
      <c r="U874" s="221"/>
      <c r="V874" s="221"/>
      <c r="W874" s="221"/>
      <c r="X874" s="221"/>
    </row>
    <row r="875" spans="20:24">
      <c r="T875" s="221"/>
      <c r="U875" s="221"/>
      <c r="V875" s="221"/>
      <c r="W875" s="221"/>
      <c r="X875" s="221"/>
    </row>
    <row r="876" spans="20:24">
      <c r="T876" s="221"/>
      <c r="U876" s="221"/>
      <c r="V876" s="221"/>
      <c r="W876" s="221"/>
      <c r="X876" s="221"/>
    </row>
    <row r="877" spans="20:24">
      <c r="T877" s="221"/>
      <c r="U877" s="221"/>
      <c r="V877" s="221"/>
      <c r="W877" s="221"/>
      <c r="X877" s="221"/>
    </row>
    <row r="878" spans="20:24">
      <c r="T878" s="221"/>
      <c r="U878" s="221"/>
      <c r="V878" s="221"/>
      <c r="W878" s="221"/>
      <c r="X878" s="221"/>
    </row>
    <row r="879" spans="20:24">
      <c r="T879" s="221"/>
      <c r="U879" s="221"/>
      <c r="V879" s="221"/>
      <c r="W879" s="221"/>
      <c r="X879" s="221"/>
    </row>
    <row r="880" spans="20:24">
      <c r="T880" s="221"/>
      <c r="U880" s="221"/>
      <c r="V880" s="221"/>
      <c r="W880" s="221"/>
      <c r="X880" s="221"/>
    </row>
    <row r="881" spans="20:24">
      <c r="T881" s="221"/>
      <c r="U881" s="221"/>
      <c r="V881" s="221"/>
      <c r="W881" s="221"/>
      <c r="X881" s="221"/>
    </row>
    <row r="882" spans="20:24">
      <c r="T882" s="221"/>
      <c r="U882" s="221"/>
      <c r="V882" s="221"/>
      <c r="W882" s="221"/>
      <c r="X882" s="221"/>
    </row>
    <row r="883" spans="20:24">
      <c r="T883" s="221"/>
      <c r="U883" s="221"/>
      <c r="V883" s="221"/>
      <c r="W883" s="221"/>
      <c r="X883" s="221"/>
    </row>
    <row r="884" spans="20:24">
      <c r="T884" s="221"/>
      <c r="U884" s="221"/>
      <c r="V884" s="221"/>
      <c r="W884" s="221"/>
      <c r="X884" s="221"/>
    </row>
    <row r="885" spans="20:24">
      <c r="T885" s="221"/>
      <c r="U885" s="221"/>
      <c r="V885" s="221"/>
      <c r="W885" s="221"/>
      <c r="X885" s="221"/>
    </row>
    <row r="886" spans="20:24">
      <c r="T886" s="221"/>
      <c r="U886" s="221"/>
      <c r="V886" s="221"/>
      <c r="W886" s="221"/>
      <c r="X886" s="221"/>
    </row>
    <row r="887" spans="20:24">
      <c r="T887" s="221"/>
      <c r="U887" s="221"/>
      <c r="V887" s="221"/>
      <c r="W887" s="221"/>
      <c r="X887" s="221"/>
    </row>
    <row r="888" spans="20:24">
      <c r="T888" s="221"/>
      <c r="U888" s="221"/>
      <c r="V888" s="221"/>
      <c r="W888" s="221"/>
      <c r="X888" s="221"/>
    </row>
    <row r="889" spans="20:24">
      <c r="T889" s="221"/>
      <c r="U889" s="221"/>
      <c r="V889" s="221"/>
      <c r="W889" s="221"/>
      <c r="X889" s="221"/>
    </row>
    <row r="890" spans="20:24">
      <c r="T890" s="221"/>
      <c r="U890" s="221"/>
      <c r="V890" s="221"/>
      <c r="W890" s="221"/>
      <c r="X890" s="221"/>
    </row>
    <row r="891" spans="20:24">
      <c r="T891" s="221"/>
      <c r="U891" s="221"/>
      <c r="V891" s="221"/>
      <c r="W891" s="221"/>
      <c r="X891" s="221"/>
    </row>
    <row r="892" spans="20:24">
      <c r="T892" s="221"/>
      <c r="U892" s="221"/>
      <c r="V892" s="221"/>
      <c r="W892" s="221"/>
      <c r="X892" s="221"/>
    </row>
    <row r="893" spans="20:24">
      <c r="T893" s="221"/>
      <c r="U893" s="221"/>
      <c r="V893" s="221"/>
      <c r="W893" s="221"/>
      <c r="X893" s="221"/>
    </row>
    <row r="894" spans="20:24">
      <c r="T894" s="221"/>
      <c r="U894" s="221"/>
      <c r="V894" s="221"/>
      <c r="W894" s="221"/>
      <c r="X894" s="221"/>
    </row>
    <row r="895" spans="20:24">
      <c r="T895" s="221"/>
      <c r="U895" s="221"/>
      <c r="V895" s="221"/>
      <c r="W895" s="221"/>
      <c r="X895" s="221"/>
    </row>
    <row r="896" spans="20:24">
      <c r="T896" s="221"/>
      <c r="U896" s="221"/>
      <c r="V896" s="221"/>
      <c r="W896" s="221"/>
      <c r="X896" s="221"/>
    </row>
    <row r="897" spans="20:24">
      <c r="T897" s="221"/>
      <c r="U897" s="221"/>
      <c r="V897" s="221"/>
      <c r="W897" s="221"/>
      <c r="X897" s="221"/>
    </row>
    <row r="898" spans="20:24">
      <c r="T898" s="221"/>
      <c r="U898" s="221"/>
      <c r="V898" s="221"/>
      <c r="W898" s="221"/>
      <c r="X898" s="221"/>
    </row>
    <row r="899" spans="20:24">
      <c r="T899" s="221"/>
      <c r="U899" s="221"/>
      <c r="V899" s="221"/>
      <c r="W899" s="221"/>
      <c r="X899" s="221"/>
    </row>
    <row r="900" spans="20:24">
      <c r="T900" s="221"/>
      <c r="U900" s="221"/>
      <c r="V900" s="221"/>
      <c r="W900" s="221"/>
      <c r="X900" s="221"/>
    </row>
    <row r="901" spans="20:24">
      <c r="T901" s="221"/>
      <c r="U901" s="221"/>
      <c r="V901" s="221"/>
      <c r="W901" s="221"/>
      <c r="X901" s="221"/>
    </row>
    <row r="902" spans="20:24">
      <c r="T902" s="221"/>
      <c r="U902" s="221"/>
      <c r="V902" s="221"/>
      <c r="W902" s="221"/>
      <c r="X902" s="221"/>
    </row>
    <row r="903" spans="20:24">
      <c r="T903" s="221"/>
      <c r="U903" s="221"/>
      <c r="V903" s="221"/>
      <c r="W903" s="221"/>
      <c r="X903" s="221"/>
    </row>
    <row r="904" spans="20:24">
      <c r="T904" s="221"/>
      <c r="U904" s="221"/>
      <c r="V904" s="221"/>
      <c r="W904" s="221"/>
      <c r="X904" s="221"/>
    </row>
    <row r="905" spans="20:24">
      <c r="T905" s="221"/>
      <c r="U905" s="221"/>
      <c r="V905" s="221"/>
      <c r="W905" s="221"/>
      <c r="X905" s="221"/>
    </row>
    <row r="906" spans="20:24">
      <c r="T906" s="221"/>
      <c r="U906" s="221"/>
      <c r="V906" s="221"/>
      <c r="W906" s="221"/>
      <c r="X906" s="221"/>
    </row>
    <row r="907" spans="20:24">
      <c r="T907" s="221"/>
      <c r="U907" s="221"/>
      <c r="V907" s="221"/>
      <c r="W907" s="221"/>
      <c r="X907" s="221"/>
    </row>
    <row r="908" spans="20:24">
      <c r="T908" s="221"/>
      <c r="U908" s="221"/>
      <c r="V908" s="221"/>
      <c r="W908" s="221"/>
      <c r="X908" s="221"/>
    </row>
    <row r="909" spans="20:24">
      <c r="T909" s="221"/>
      <c r="U909" s="221"/>
      <c r="V909" s="221"/>
      <c r="W909" s="221"/>
      <c r="X909" s="221"/>
    </row>
    <row r="910" spans="20:24">
      <c r="T910" s="221"/>
      <c r="U910" s="221"/>
      <c r="V910" s="221"/>
      <c r="W910" s="221"/>
      <c r="X910" s="221"/>
    </row>
    <row r="911" spans="20:24">
      <c r="T911" s="221"/>
      <c r="U911" s="221"/>
      <c r="V911" s="221"/>
      <c r="W911" s="221"/>
      <c r="X911" s="221"/>
    </row>
    <row r="912" spans="20:24">
      <c r="T912" s="221"/>
      <c r="U912" s="221"/>
      <c r="V912" s="221"/>
      <c r="W912" s="221"/>
      <c r="X912" s="221"/>
    </row>
    <row r="913" spans="20:24">
      <c r="T913" s="221"/>
      <c r="U913" s="221"/>
      <c r="V913" s="221"/>
      <c r="W913" s="221"/>
      <c r="X913" s="221"/>
    </row>
    <row r="914" spans="20:24">
      <c r="T914" s="221"/>
      <c r="U914" s="221"/>
      <c r="V914" s="221"/>
      <c r="W914" s="221"/>
      <c r="X914" s="221"/>
    </row>
    <row r="915" spans="20:24">
      <c r="T915" s="221"/>
      <c r="U915" s="221"/>
      <c r="V915" s="221"/>
      <c r="W915" s="221"/>
      <c r="X915" s="221"/>
    </row>
    <row r="916" spans="20:24">
      <c r="T916" s="221"/>
      <c r="U916" s="221"/>
      <c r="V916" s="221"/>
      <c r="W916" s="221"/>
      <c r="X916" s="221"/>
    </row>
    <row r="917" spans="20:24">
      <c r="T917" s="221"/>
      <c r="U917" s="221"/>
      <c r="V917" s="221"/>
      <c r="W917" s="221"/>
      <c r="X917" s="221"/>
    </row>
    <row r="918" spans="20:24">
      <c r="T918" s="221"/>
      <c r="U918" s="221"/>
      <c r="V918" s="221"/>
      <c r="W918" s="221"/>
      <c r="X918" s="221"/>
    </row>
    <row r="919" spans="20:24">
      <c r="T919" s="221"/>
      <c r="U919" s="221"/>
      <c r="V919" s="221"/>
      <c r="W919" s="221"/>
      <c r="X919" s="221"/>
    </row>
    <row r="920" spans="20:24">
      <c r="T920" s="221"/>
      <c r="U920" s="221"/>
      <c r="V920" s="221"/>
      <c r="W920" s="221"/>
      <c r="X920" s="221"/>
    </row>
    <row r="921" spans="20:24">
      <c r="T921" s="221"/>
      <c r="U921" s="221"/>
      <c r="V921" s="221"/>
      <c r="W921" s="221"/>
      <c r="X921" s="221"/>
    </row>
    <row r="922" spans="20:24">
      <c r="T922" s="221"/>
      <c r="U922" s="221"/>
      <c r="V922" s="221"/>
      <c r="W922" s="221"/>
      <c r="X922" s="221"/>
    </row>
    <row r="923" spans="20:24">
      <c r="T923" s="221"/>
      <c r="U923" s="221"/>
      <c r="V923" s="221"/>
      <c r="W923" s="221"/>
      <c r="X923" s="221"/>
    </row>
    <row r="924" spans="20:24">
      <c r="T924" s="221"/>
      <c r="U924" s="221"/>
      <c r="V924" s="221"/>
      <c r="W924" s="221"/>
      <c r="X924" s="221"/>
    </row>
    <row r="925" spans="20:24">
      <c r="T925" s="221"/>
      <c r="U925" s="221"/>
      <c r="V925" s="221"/>
      <c r="W925" s="221"/>
      <c r="X925" s="221"/>
    </row>
    <row r="926" spans="20:24">
      <c r="T926" s="221"/>
      <c r="U926" s="221"/>
      <c r="V926" s="221"/>
      <c r="W926" s="221"/>
      <c r="X926" s="221"/>
    </row>
    <row r="927" spans="20:24">
      <c r="T927" s="221"/>
      <c r="U927" s="221"/>
      <c r="V927" s="221"/>
      <c r="W927" s="221"/>
      <c r="X927" s="221"/>
    </row>
    <row r="928" spans="20:24">
      <c r="T928" s="221"/>
      <c r="U928" s="221"/>
      <c r="V928" s="221"/>
      <c r="W928" s="221"/>
      <c r="X928" s="221"/>
    </row>
    <row r="929" spans="20:24">
      <c r="T929" s="221"/>
      <c r="U929" s="221"/>
      <c r="V929" s="221"/>
      <c r="W929" s="221"/>
      <c r="X929" s="221"/>
    </row>
    <row r="930" spans="20:24">
      <c r="T930" s="221"/>
      <c r="U930" s="221"/>
      <c r="V930" s="221"/>
      <c r="W930" s="221"/>
      <c r="X930" s="221"/>
    </row>
    <row r="931" spans="20:24">
      <c r="T931" s="221"/>
      <c r="U931" s="221"/>
      <c r="V931" s="221"/>
      <c r="W931" s="221"/>
      <c r="X931" s="221"/>
    </row>
    <row r="932" spans="20:24">
      <c r="T932" s="221"/>
      <c r="U932" s="221"/>
      <c r="V932" s="221"/>
      <c r="W932" s="221"/>
      <c r="X932" s="221"/>
    </row>
    <row r="933" spans="20:24">
      <c r="T933" s="221"/>
      <c r="U933" s="221"/>
      <c r="V933" s="221"/>
      <c r="W933" s="221"/>
      <c r="X933" s="221"/>
    </row>
    <row r="934" spans="20:24">
      <c r="T934" s="221"/>
      <c r="U934" s="221"/>
      <c r="V934" s="221"/>
      <c r="W934" s="221"/>
      <c r="X934" s="221"/>
    </row>
    <row r="935" spans="20:24">
      <c r="T935" s="221"/>
      <c r="U935" s="221"/>
      <c r="V935" s="221"/>
      <c r="W935" s="221"/>
      <c r="X935" s="221"/>
    </row>
    <row r="936" spans="20:24">
      <c r="T936" s="221"/>
      <c r="U936" s="221"/>
      <c r="V936" s="221"/>
      <c r="W936" s="221"/>
      <c r="X936" s="221"/>
    </row>
    <row r="937" spans="20:24">
      <c r="T937" s="221"/>
      <c r="U937" s="221"/>
      <c r="V937" s="221"/>
      <c r="W937" s="221"/>
      <c r="X937" s="221"/>
    </row>
    <row r="938" spans="20:24">
      <c r="T938" s="221"/>
      <c r="U938" s="221"/>
      <c r="V938" s="221"/>
      <c r="W938" s="221"/>
      <c r="X938" s="221"/>
    </row>
    <row r="939" spans="20:24">
      <c r="T939" s="221"/>
      <c r="U939" s="221"/>
      <c r="V939" s="221"/>
      <c r="W939" s="221"/>
      <c r="X939" s="221"/>
    </row>
    <row r="940" spans="20:24">
      <c r="T940" s="221"/>
      <c r="U940" s="221"/>
      <c r="V940" s="221"/>
      <c r="W940" s="221"/>
      <c r="X940" s="221"/>
    </row>
    <row r="941" spans="20:24">
      <c r="T941" s="221"/>
      <c r="U941" s="221"/>
      <c r="V941" s="221"/>
      <c r="W941" s="221"/>
      <c r="X941" s="221"/>
    </row>
    <row r="942" spans="20:24">
      <c r="T942" s="221"/>
      <c r="U942" s="221"/>
      <c r="V942" s="221"/>
      <c r="W942" s="221"/>
      <c r="X942" s="221"/>
    </row>
    <row r="943" spans="20:24">
      <c r="T943" s="221"/>
      <c r="U943" s="221"/>
      <c r="V943" s="221"/>
      <c r="W943" s="221"/>
      <c r="X943" s="221"/>
    </row>
    <row r="944" spans="20:24">
      <c r="T944" s="221"/>
      <c r="U944" s="221"/>
      <c r="V944" s="221"/>
      <c r="W944" s="221"/>
      <c r="X944" s="221"/>
    </row>
    <row r="945" spans="20:24">
      <c r="T945" s="221"/>
      <c r="U945" s="221"/>
      <c r="V945" s="221"/>
      <c r="W945" s="221"/>
      <c r="X945" s="221"/>
    </row>
    <row r="946" spans="20:24">
      <c r="T946" s="221"/>
      <c r="U946" s="221"/>
      <c r="V946" s="221"/>
      <c r="W946" s="221"/>
      <c r="X946" s="221"/>
    </row>
    <row r="947" spans="20:24">
      <c r="T947" s="221"/>
      <c r="U947" s="221"/>
      <c r="V947" s="221"/>
      <c r="W947" s="221"/>
      <c r="X947" s="221"/>
    </row>
    <row r="948" spans="20:24">
      <c r="T948" s="221"/>
      <c r="U948" s="221"/>
      <c r="V948" s="221"/>
      <c r="W948" s="221"/>
      <c r="X948" s="221"/>
    </row>
    <row r="949" spans="20:24">
      <c r="T949" s="221"/>
      <c r="U949" s="221"/>
      <c r="V949" s="221"/>
      <c r="W949" s="221"/>
      <c r="X949" s="221"/>
    </row>
    <row r="950" spans="20:24">
      <c r="T950" s="221"/>
      <c r="U950" s="221"/>
      <c r="V950" s="221"/>
      <c r="W950" s="221"/>
      <c r="X950" s="221"/>
    </row>
    <row r="951" spans="20:24">
      <c r="T951" s="221"/>
      <c r="U951" s="221"/>
      <c r="V951" s="221"/>
      <c r="W951" s="221"/>
      <c r="X951" s="221"/>
    </row>
    <row r="952" spans="20:24">
      <c r="T952" s="221"/>
      <c r="U952" s="221"/>
      <c r="V952" s="221"/>
      <c r="W952" s="221"/>
      <c r="X952" s="221"/>
    </row>
    <row r="953" spans="20:24">
      <c r="T953" s="221"/>
      <c r="U953" s="221"/>
      <c r="V953" s="221"/>
      <c r="W953" s="221"/>
      <c r="X953" s="221"/>
    </row>
    <row r="954" spans="20:24">
      <c r="T954" s="221"/>
      <c r="U954" s="221"/>
      <c r="V954" s="221"/>
      <c r="W954" s="221"/>
      <c r="X954" s="221"/>
    </row>
    <row r="955" spans="20:24">
      <c r="T955" s="221"/>
      <c r="U955" s="221"/>
      <c r="V955" s="221"/>
      <c r="W955" s="221"/>
      <c r="X955" s="221"/>
    </row>
    <row r="956" spans="20:24">
      <c r="T956" s="221"/>
      <c r="U956" s="221"/>
      <c r="V956" s="221"/>
      <c r="W956" s="221"/>
      <c r="X956" s="221"/>
    </row>
    <row r="957" spans="20:24">
      <c r="T957" s="221"/>
      <c r="U957" s="221"/>
      <c r="V957" s="221"/>
      <c r="W957" s="221"/>
      <c r="X957" s="221"/>
    </row>
    <row r="958" spans="20:24">
      <c r="T958" s="221"/>
      <c r="U958" s="221"/>
      <c r="V958" s="221"/>
      <c r="W958" s="221"/>
      <c r="X958" s="221"/>
    </row>
    <row r="959" spans="20:24">
      <c r="T959" s="221"/>
      <c r="U959" s="221"/>
      <c r="V959" s="221"/>
      <c r="W959" s="221"/>
      <c r="X959" s="221"/>
    </row>
    <row r="960" spans="20:24">
      <c r="T960" s="221"/>
      <c r="U960" s="221"/>
      <c r="V960" s="221"/>
      <c r="W960" s="221"/>
      <c r="X960" s="221"/>
    </row>
    <row r="961" spans="20:24">
      <c r="T961" s="221"/>
      <c r="U961" s="221"/>
      <c r="V961" s="221"/>
      <c r="W961" s="221"/>
      <c r="X961" s="221"/>
    </row>
    <row r="962" spans="20:24">
      <c r="T962" s="221"/>
      <c r="U962" s="221"/>
      <c r="V962" s="221"/>
      <c r="W962" s="221"/>
      <c r="X962" s="221"/>
    </row>
    <row r="963" spans="20:24">
      <c r="T963" s="221"/>
      <c r="U963" s="221"/>
      <c r="V963" s="221"/>
      <c r="W963" s="221"/>
      <c r="X963" s="221"/>
    </row>
    <row r="964" spans="20:24">
      <c r="T964" s="221"/>
      <c r="U964" s="221"/>
      <c r="V964" s="221"/>
      <c r="W964" s="221"/>
      <c r="X964" s="221"/>
    </row>
    <row r="965" spans="20:24">
      <c r="T965" s="221"/>
      <c r="U965" s="221"/>
      <c r="V965" s="221"/>
      <c r="W965" s="221"/>
      <c r="X965" s="221"/>
    </row>
    <row r="966" spans="20:24">
      <c r="T966" s="221"/>
      <c r="U966" s="221"/>
      <c r="V966" s="221"/>
      <c r="W966" s="221"/>
      <c r="X966" s="221"/>
    </row>
    <row r="967" spans="20:24">
      <c r="T967" s="221"/>
      <c r="U967" s="221"/>
      <c r="V967" s="221"/>
      <c r="W967" s="221"/>
      <c r="X967" s="221"/>
    </row>
    <row r="968" spans="20:24">
      <c r="T968" s="221"/>
      <c r="U968" s="221"/>
      <c r="V968" s="221"/>
      <c r="W968" s="221"/>
      <c r="X968" s="221"/>
    </row>
    <row r="969" spans="20:24">
      <c r="T969" s="221"/>
      <c r="U969" s="221"/>
      <c r="V969" s="221"/>
      <c r="W969" s="221"/>
      <c r="X969" s="221"/>
    </row>
    <row r="970" spans="20:24">
      <c r="T970" s="221"/>
      <c r="U970" s="221"/>
      <c r="V970" s="221"/>
      <c r="W970" s="221"/>
      <c r="X970" s="221"/>
    </row>
    <row r="971" spans="20:24">
      <c r="T971" s="221"/>
      <c r="U971" s="221"/>
      <c r="V971" s="221"/>
      <c r="W971" s="221"/>
      <c r="X971" s="221"/>
    </row>
    <row r="972" spans="20:24">
      <c r="T972" s="221"/>
      <c r="U972" s="221"/>
      <c r="V972" s="221"/>
      <c r="W972" s="221"/>
      <c r="X972" s="221"/>
    </row>
    <row r="973" spans="20:24">
      <c r="T973" s="221"/>
      <c r="U973" s="221"/>
      <c r="V973" s="221"/>
      <c r="W973" s="221"/>
      <c r="X973" s="221"/>
    </row>
    <row r="974" spans="20:24">
      <c r="T974" s="221"/>
      <c r="U974" s="221"/>
      <c r="V974" s="221"/>
      <c r="W974" s="221"/>
      <c r="X974" s="221"/>
    </row>
    <row r="975" spans="20:24">
      <c r="T975" s="221"/>
      <c r="U975" s="221"/>
      <c r="V975" s="221"/>
      <c r="W975" s="221"/>
      <c r="X975" s="221"/>
    </row>
    <row r="976" spans="20:24">
      <c r="T976" s="221"/>
      <c r="U976" s="221"/>
      <c r="V976" s="221"/>
      <c r="W976" s="221"/>
      <c r="X976" s="221"/>
    </row>
    <row r="977" spans="20:24">
      <c r="T977" s="221"/>
      <c r="U977" s="221"/>
      <c r="V977" s="221"/>
      <c r="W977" s="221"/>
      <c r="X977" s="221"/>
    </row>
    <row r="978" spans="20:24">
      <c r="T978" s="221"/>
      <c r="U978" s="221"/>
      <c r="V978" s="221"/>
      <c r="W978" s="221"/>
      <c r="X978" s="221"/>
    </row>
    <row r="979" spans="20:24">
      <c r="T979" s="221"/>
      <c r="U979" s="221"/>
      <c r="V979" s="221"/>
      <c r="W979" s="221"/>
      <c r="X979" s="221"/>
    </row>
    <row r="980" spans="20:24">
      <c r="T980" s="221"/>
      <c r="U980" s="221"/>
      <c r="V980" s="221"/>
      <c r="W980" s="221"/>
      <c r="X980" s="221"/>
    </row>
    <row r="981" spans="20:24">
      <c r="T981" s="221"/>
      <c r="U981" s="221"/>
      <c r="V981" s="221"/>
      <c r="W981" s="221"/>
      <c r="X981" s="221"/>
    </row>
    <row r="982" spans="20:24">
      <c r="T982" s="221"/>
      <c r="U982" s="221"/>
      <c r="V982" s="221"/>
      <c r="W982" s="221"/>
      <c r="X982" s="221"/>
    </row>
    <row r="983" spans="20:24">
      <c r="T983" s="221"/>
      <c r="U983" s="221"/>
      <c r="V983" s="221"/>
      <c r="W983" s="221"/>
      <c r="X983" s="221"/>
    </row>
    <row r="984" spans="20:24">
      <c r="T984" s="221"/>
      <c r="U984" s="221"/>
      <c r="V984" s="221"/>
      <c r="W984" s="221"/>
      <c r="X984" s="221"/>
    </row>
    <row r="985" spans="20:24">
      <c r="T985" s="221"/>
      <c r="U985" s="221"/>
      <c r="V985" s="221"/>
      <c r="W985" s="221"/>
      <c r="X985" s="221"/>
    </row>
    <row r="986" spans="20:24">
      <c r="T986" s="221"/>
      <c r="U986" s="221"/>
      <c r="V986" s="221"/>
      <c r="W986" s="221"/>
      <c r="X986" s="221"/>
    </row>
    <row r="987" spans="20:24">
      <c r="T987" s="221"/>
      <c r="U987" s="221"/>
      <c r="V987" s="221"/>
      <c r="W987" s="221"/>
      <c r="X987" s="221"/>
    </row>
    <row r="988" spans="20:24">
      <c r="T988" s="221"/>
      <c r="U988" s="221"/>
      <c r="V988" s="221"/>
      <c r="W988" s="221"/>
      <c r="X988" s="221"/>
    </row>
    <row r="989" spans="20:24">
      <c r="T989" s="221"/>
      <c r="U989" s="221"/>
      <c r="V989" s="221"/>
      <c r="W989" s="221"/>
      <c r="X989" s="221"/>
    </row>
    <row r="990" spans="20:24">
      <c r="T990" s="221"/>
      <c r="U990" s="221"/>
      <c r="V990" s="221"/>
      <c r="W990" s="221"/>
      <c r="X990" s="221"/>
    </row>
    <row r="991" spans="20:24">
      <c r="T991" s="221"/>
      <c r="U991" s="221"/>
      <c r="V991" s="221"/>
      <c r="W991" s="221"/>
      <c r="X991" s="221"/>
    </row>
    <row r="992" spans="20:24">
      <c r="T992" s="221"/>
      <c r="U992" s="221"/>
      <c r="V992" s="221"/>
      <c r="W992" s="221"/>
      <c r="X992" s="221"/>
    </row>
    <row r="993" spans="20:24">
      <c r="T993" s="221"/>
      <c r="U993" s="221"/>
      <c r="V993" s="221"/>
      <c r="W993" s="221"/>
      <c r="X993" s="221"/>
    </row>
    <row r="994" spans="20:24">
      <c r="T994" s="221"/>
      <c r="U994" s="221"/>
      <c r="V994" s="221"/>
      <c r="W994" s="221"/>
      <c r="X994" s="221"/>
    </row>
    <row r="995" spans="20:24">
      <c r="T995" s="221"/>
      <c r="U995" s="221"/>
      <c r="V995" s="221"/>
      <c r="W995" s="221"/>
      <c r="X995" s="221"/>
    </row>
    <row r="996" spans="20:24">
      <c r="T996" s="221"/>
      <c r="U996" s="221"/>
      <c r="V996" s="221"/>
      <c r="W996" s="221"/>
      <c r="X996" s="221"/>
    </row>
    <row r="997" spans="20:24">
      <c r="T997" s="221"/>
      <c r="U997" s="221"/>
      <c r="V997" s="221"/>
      <c r="W997" s="221"/>
      <c r="X997" s="221"/>
    </row>
    <row r="998" spans="20:24">
      <c r="T998" s="221"/>
      <c r="U998" s="221"/>
      <c r="V998" s="221"/>
      <c r="W998" s="221"/>
      <c r="X998" s="221"/>
    </row>
    <row r="999" spans="20:24">
      <c r="T999" s="221"/>
      <c r="U999" s="221"/>
      <c r="V999" s="221"/>
      <c r="W999" s="221"/>
      <c r="X999" s="221"/>
    </row>
    <row r="1000" spans="20:24">
      <c r="T1000" s="221"/>
      <c r="U1000" s="221"/>
      <c r="V1000" s="221"/>
      <c r="W1000" s="221"/>
      <c r="X1000" s="221"/>
    </row>
    <row r="1001" spans="20:24">
      <c r="T1001" s="221"/>
      <c r="U1001" s="221"/>
      <c r="V1001" s="221"/>
      <c r="W1001" s="221"/>
      <c r="X1001" s="221"/>
    </row>
    <row r="1002" spans="20:24">
      <c r="T1002" s="221"/>
      <c r="U1002" s="221"/>
      <c r="V1002" s="221"/>
      <c r="W1002" s="221"/>
      <c r="X1002" s="221"/>
    </row>
    <row r="1003" spans="20:24">
      <c r="T1003" s="221"/>
      <c r="U1003" s="221"/>
      <c r="V1003" s="221"/>
      <c r="W1003" s="221"/>
      <c r="X1003" s="221"/>
    </row>
    <row r="1004" spans="20:24">
      <c r="T1004" s="221"/>
      <c r="U1004" s="221"/>
      <c r="V1004" s="221"/>
      <c r="W1004" s="221"/>
      <c r="X1004" s="221"/>
    </row>
    <row r="1005" spans="20:24">
      <c r="T1005" s="221"/>
      <c r="U1005" s="221"/>
      <c r="V1005" s="221"/>
      <c r="W1005" s="221"/>
      <c r="X1005" s="221"/>
    </row>
    <row r="1006" spans="20:24">
      <c r="T1006" s="221"/>
      <c r="U1006" s="221"/>
      <c r="V1006" s="221"/>
      <c r="W1006" s="221"/>
      <c r="X1006" s="221"/>
    </row>
    <row r="1007" spans="20:24">
      <c r="T1007" s="221"/>
      <c r="U1007" s="221"/>
      <c r="V1007" s="221"/>
      <c r="W1007" s="221"/>
      <c r="X1007" s="221"/>
    </row>
    <row r="1008" spans="20:24">
      <c r="T1008" s="221"/>
      <c r="U1008" s="221"/>
      <c r="V1008" s="221"/>
      <c r="W1008" s="221"/>
      <c r="X1008" s="221"/>
    </row>
    <row r="1009" spans="20:24">
      <c r="T1009" s="221"/>
      <c r="U1009" s="221"/>
      <c r="V1009" s="221"/>
      <c r="W1009" s="221"/>
      <c r="X1009" s="221"/>
    </row>
    <row r="1010" spans="20:24">
      <c r="T1010" s="221"/>
      <c r="U1010" s="221"/>
      <c r="V1010" s="221"/>
      <c r="W1010" s="221"/>
      <c r="X1010" s="221"/>
    </row>
    <row r="1011" spans="20:24">
      <c r="T1011" s="221"/>
      <c r="U1011" s="221"/>
      <c r="V1011" s="221"/>
      <c r="W1011" s="221"/>
      <c r="X1011" s="221"/>
    </row>
    <row r="1012" spans="20:24">
      <c r="T1012" s="221"/>
      <c r="U1012" s="221"/>
      <c r="V1012" s="221"/>
      <c r="W1012" s="221"/>
      <c r="X1012" s="221"/>
    </row>
    <row r="1013" spans="20:24">
      <c r="T1013" s="221"/>
      <c r="U1013" s="221"/>
      <c r="V1013" s="221"/>
      <c r="W1013" s="221"/>
      <c r="X1013" s="221"/>
    </row>
    <row r="1014" spans="20:24">
      <c r="T1014" s="221"/>
      <c r="U1014" s="221"/>
      <c r="V1014" s="221"/>
      <c r="W1014" s="221"/>
      <c r="X1014" s="221"/>
    </row>
    <row r="1015" spans="20:24">
      <c r="T1015" s="221"/>
      <c r="U1015" s="221"/>
      <c r="V1015" s="221"/>
      <c r="W1015" s="221"/>
      <c r="X1015" s="221"/>
    </row>
    <row r="1016" spans="20:24">
      <c r="T1016" s="221"/>
      <c r="U1016" s="221"/>
      <c r="V1016" s="221"/>
      <c r="W1016" s="221"/>
      <c r="X1016" s="221"/>
    </row>
    <row r="1017" spans="20:24">
      <c r="T1017" s="221"/>
      <c r="U1017" s="221"/>
      <c r="V1017" s="221"/>
      <c r="W1017" s="221"/>
      <c r="X1017" s="221"/>
    </row>
    <row r="1018" spans="20:24">
      <c r="T1018" s="221"/>
      <c r="U1018" s="221"/>
      <c r="V1018" s="221"/>
      <c r="W1018" s="221"/>
      <c r="X1018" s="221"/>
    </row>
    <row r="1019" spans="20:24">
      <c r="T1019" s="221"/>
      <c r="U1019" s="221"/>
      <c r="V1019" s="221"/>
      <c r="W1019" s="221"/>
      <c r="X1019" s="221"/>
    </row>
    <row r="1020" spans="20:24">
      <c r="T1020" s="221"/>
      <c r="U1020" s="221"/>
      <c r="V1020" s="221"/>
      <c r="W1020" s="221"/>
      <c r="X1020" s="221"/>
    </row>
    <row r="1021" spans="20:24">
      <c r="T1021" s="221"/>
      <c r="U1021" s="221"/>
      <c r="V1021" s="221"/>
      <c r="W1021" s="221"/>
      <c r="X1021" s="221"/>
    </row>
    <row r="1022" spans="20:24">
      <c r="T1022" s="221"/>
      <c r="U1022" s="221"/>
      <c r="V1022" s="221"/>
      <c r="W1022" s="221"/>
      <c r="X1022" s="221"/>
    </row>
    <row r="1023" spans="20:24">
      <c r="T1023" s="221"/>
      <c r="U1023" s="221"/>
      <c r="V1023" s="221"/>
      <c r="W1023" s="221"/>
      <c r="X1023" s="221"/>
    </row>
    <row r="1024" spans="20:24">
      <c r="T1024" s="221"/>
      <c r="U1024" s="221"/>
      <c r="V1024" s="221"/>
      <c r="W1024" s="221"/>
      <c r="X1024" s="221"/>
    </row>
    <row r="1025" spans="20:24">
      <c r="T1025" s="221"/>
      <c r="U1025" s="221"/>
      <c r="V1025" s="221"/>
      <c r="W1025" s="221"/>
      <c r="X1025" s="221"/>
    </row>
    <row r="1026" spans="20:24">
      <c r="T1026" s="221"/>
      <c r="U1026" s="221"/>
      <c r="V1026" s="221"/>
      <c r="W1026" s="221"/>
      <c r="X1026" s="221"/>
    </row>
    <row r="1027" spans="20:24">
      <c r="T1027" s="221"/>
      <c r="U1027" s="221"/>
      <c r="V1027" s="221"/>
      <c r="W1027" s="221"/>
      <c r="X1027" s="221"/>
    </row>
    <row r="1028" spans="20:24">
      <c r="T1028" s="221"/>
      <c r="U1028" s="221"/>
      <c r="V1028" s="221"/>
      <c r="W1028" s="221"/>
      <c r="X1028" s="221"/>
    </row>
    <row r="1029" spans="20:24">
      <c r="T1029" s="221"/>
      <c r="U1029" s="221"/>
      <c r="V1029" s="221"/>
      <c r="W1029" s="221"/>
      <c r="X1029" s="221"/>
    </row>
    <row r="1030" spans="20:24">
      <c r="T1030" s="221"/>
      <c r="U1030" s="221"/>
      <c r="V1030" s="221"/>
      <c r="W1030" s="221"/>
      <c r="X1030" s="221"/>
    </row>
    <row r="1031" spans="20:24">
      <c r="T1031" s="221"/>
      <c r="U1031" s="221"/>
      <c r="V1031" s="221"/>
      <c r="W1031" s="221"/>
      <c r="X1031" s="221"/>
    </row>
    <row r="1032" spans="20:24">
      <c r="T1032" s="221"/>
      <c r="U1032" s="221"/>
      <c r="V1032" s="221"/>
      <c r="W1032" s="221"/>
      <c r="X1032" s="221"/>
    </row>
    <row r="1033" spans="20:24">
      <c r="T1033" s="221"/>
      <c r="U1033" s="221"/>
      <c r="V1033" s="221"/>
      <c r="W1033" s="221"/>
      <c r="X1033" s="221"/>
    </row>
    <row r="1034" spans="20:24">
      <c r="T1034" s="221"/>
      <c r="U1034" s="221"/>
      <c r="V1034" s="221"/>
      <c r="W1034" s="221"/>
      <c r="X1034" s="221"/>
    </row>
    <row r="1035" spans="20:24">
      <c r="T1035" s="221"/>
      <c r="U1035" s="221"/>
      <c r="V1035" s="221"/>
      <c r="W1035" s="221"/>
      <c r="X1035" s="221"/>
    </row>
    <row r="1036" spans="20:24">
      <c r="T1036" s="221"/>
      <c r="U1036" s="221"/>
      <c r="V1036" s="221"/>
      <c r="W1036" s="221"/>
      <c r="X1036" s="221"/>
    </row>
    <row r="1037" spans="20:24">
      <c r="T1037" s="221"/>
      <c r="U1037" s="221"/>
      <c r="V1037" s="221"/>
      <c r="W1037" s="221"/>
      <c r="X1037" s="221"/>
    </row>
    <row r="1038" spans="20:24">
      <c r="T1038" s="221"/>
      <c r="U1038" s="221"/>
      <c r="V1038" s="221"/>
      <c r="W1038" s="221"/>
      <c r="X1038" s="221"/>
    </row>
    <row r="1039" spans="20:24">
      <c r="T1039" s="221"/>
      <c r="U1039" s="221"/>
      <c r="V1039" s="221"/>
      <c r="W1039" s="221"/>
      <c r="X1039" s="221"/>
    </row>
    <row r="1040" spans="20:24">
      <c r="T1040" s="221"/>
      <c r="U1040" s="221"/>
      <c r="V1040" s="221"/>
      <c r="W1040" s="221"/>
      <c r="X1040" s="221"/>
    </row>
    <row r="1041" spans="20:24">
      <c r="T1041" s="221"/>
      <c r="U1041" s="221"/>
      <c r="V1041" s="221"/>
      <c r="W1041" s="221"/>
      <c r="X1041" s="221"/>
    </row>
    <row r="1042" spans="20:24">
      <c r="T1042" s="221"/>
      <c r="U1042" s="221"/>
      <c r="V1042" s="221"/>
      <c r="W1042" s="221"/>
      <c r="X1042" s="221"/>
    </row>
    <row r="1043" spans="20:24">
      <c r="T1043" s="221"/>
      <c r="U1043" s="221"/>
      <c r="V1043" s="221"/>
      <c r="W1043" s="221"/>
      <c r="X1043" s="221"/>
    </row>
    <row r="1044" spans="20:24">
      <c r="T1044" s="221"/>
      <c r="U1044" s="221"/>
      <c r="V1044" s="221"/>
      <c r="W1044" s="221"/>
      <c r="X1044" s="221"/>
    </row>
    <row r="1045" spans="20:24">
      <c r="T1045" s="221"/>
      <c r="U1045" s="221"/>
      <c r="V1045" s="221"/>
      <c r="W1045" s="221"/>
      <c r="X1045" s="221"/>
    </row>
    <row r="1046" spans="20:24">
      <c r="T1046" s="221"/>
      <c r="U1046" s="221"/>
      <c r="V1046" s="221"/>
      <c r="W1046" s="221"/>
      <c r="X1046" s="221"/>
    </row>
    <row r="1047" spans="20:24">
      <c r="T1047" s="221"/>
      <c r="U1047" s="221"/>
      <c r="V1047" s="221"/>
      <c r="W1047" s="221"/>
      <c r="X1047" s="221"/>
    </row>
    <row r="1048" spans="20:24">
      <c r="T1048" s="221"/>
      <c r="U1048" s="221"/>
      <c r="V1048" s="221"/>
      <c r="W1048" s="221"/>
      <c r="X1048" s="221"/>
    </row>
    <row r="1049" spans="20:24">
      <c r="T1049" s="221"/>
      <c r="U1049" s="221"/>
      <c r="V1049" s="221"/>
      <c r="W1049" s="221"/>
      <c r="X1049" s="221"/>
    </row>
    <row r="1050" spans="20:24">
      <c r="T1050" s="221"/>
      <c r="U1050" s="221"/>
      <c r="V1050" s="221"/>
      <c r="W1050" s="221"/>
      <c r="X1050" s="221"/>
    </row>
    <row r="1051" spans="20:24">
      <c r="T1051" s="221"/>
      <c r="U1051" s="221"/>
      <c r="V1051" s="221"/>
      <c r="W1051" s="221"/>
      <c r="X1051" s="221"/>
    </row>
    <row r="1052" spans="20:24">
      <c r="T1052" s="221"/>
      <c r="U1052" s="221"/>
      <c r="V1052" s="221"/>
      <c r="W1052" s="221"/>
      <c r="X1052" s="221"/>
    </row>
    <row r="1053" spans="20:24">
      <c r="T1053" s="221"/>
      <c r="U1053" s="221"/>
      <c r="V1053" s="221"/>
      <c r="W1053" s="221"/>
      <c r="X1053" s="221"/>
    </row>
    <row r="1054" spans="20:24">
      <c r="T1054" s="221"/>
      <c r="U1054" s="221"/>
      <c r="V1054" s="221"/>
      <c r="W1054" s="221"/>
      <c r="X1054" s="221"/>
    </row>
    <row r="1055" spans="20:24">
      <c r="T1055" s="221"/>
      <c r="U1055" s="221"/>
      <c r="V1055" s="221"/>
      <c r="W1055" s="221"/>
      <c r="X1055" s="221"/>
    </row>
    <row r="1056" spans="20:24">
      <c r="T1056" s="221"/>
      <c r="U1056" s="221"/>
      <c r="V1056" s="221"/>
      <c r="W1056" s="221"/>
      <c r="X1056" s="221"/>
    </row>
    <row r="1057" spans="20:24">
      <c r="T1057" s="221"/>
      <c r="U1057" s="221"/>
      <c r="V1057" s="221"/>
      <c r="W1057" s="221"/>
      <c r="X1057" s="221"/>
    </row>
    <row r="1058" spans="20:24">
      <c r="T1058" s="221"/>
      <c r="U1058" s="221"/>
      <c r="V1058" s="221"/>
      <c r="W1058" s="221"/>
      <c r="X1058" s="221"/>
    </row>
    <row r="1059" spans="20:24">
      <c r="T1059" s="221"/>
      <c r="U1059" s="221"/>
      <c r="V1059" s="221"/>
      <c r="W1059" s="221"/>
      <c r="X1059" s="221"/>
    </row>
    <row r="1060" spans="20:24">
      <c r="T1060" s="221"/>
      <c r="U1060" s="221"/>
      <c r="V1060" s="221"/>
      <c r="W1060" s="221"/>
      <c r="X1060" s="221"/>
    </row>
    <row r="1061" spans="20:24">
      <c r="T1061" s="221"/>
      <c r="U1061" s="221"/>
      <c r="V1061" s="221"/>
      <c r="W1061" s="221"/>
      <c r="X1061" s="221"/>
    </row>
    <row r="1062" spans="20:24">
      <c r="T1062" s="221"/>
      <c r="U1062" s="221"/>
      <c r="V1062" s="221"/>
      <c r="W1062" s="221"/>
      <c r="X1062" s="221"/>
    </row>
    <row r="1063" spans="20:24">
      <c r="T1063" s="221"/>
      <c r="U1063" s="221"/>
      <c r="V1063" s="221"/>
      <c r="W1063" s="221"/>
      <c r="X1063" s="221"/>
    </row>
    <row r="1064" spans="20:24">
      <c r="T1064" s="221"/>
      <c r="U1064" s="221"/>
      <c r="V1064" s="221"/>
      <c r="W1064" s="221"/>
      <c r="X1064" s="221"/>
    </row>
    <row r="1065" spans="20:24">
      <c r="T1065" s="221"/>
      <c r="U1065" s="221"/>
      <c r="V1065" s="221"/>
      <c r="W1065" s="221"/>
      <c r="X1065" s="221"/>
    </row>
    <row r="1066" spans="20:24">
      <c r="T1066" s="221"/>
      <c r="U1066" s="221"/>
      <c r="V1066" s="221"/>
      <c r="W1066" s="221"/>
      <c r="X1066" s="221"/>
    </row>
    <row r="1067" spans="20:24">
      <c r="T1067" s="221"/>
      <c r="U1067" s="221"/>
      <c r="V1067" s="221"/>
      <c r="W1067" s="221"/>
      <c r="X1067" s="221"/>
    </row>
    <row r="1068" spans="20:24">
      <c r="T1068" s="221"/>
      <c r="U1068" s="221"/>
      <c r="V1068" s="221"/>
      <c r="W1068" s="221"/>
      <c r="X1068" s="221"/>
    </row>
    <row r="1069" spans="20:24">
      <c r="T1069" s="221"/>
      <c r="U1069" s="221"/>
      <c r="V1069" s="221"/>
      <c r="W1069" s="221"/>
      <c r="X1069" s="221"/>
    </row>
    <row r="1070" spans="20:24">
      <c r="T1070" s="221"/>
      <c r="U1070" s="221"/>
      <c r="V1070" s="221"/>
      <c r="W1070" s="221"/>
      <c r="X1070" s="221"/>
    </row>
    <row r="1071" spans="20:24">
      <c r="T1071" s="221"/>
      <c r="U1071" s="221"/>
      <c r="V1071" s="221"/>
      <c r="W1071" s="221"/>
      <c r="X1071" s="221"/>
    </row>
    <row r="1072" spans="20:24">
      <c r="T1072" s="221"/>
      <c r="U1072" s="221"/>
      <c r="V1072" s="221"/>
      <c r="W1072" s="221"/>
      <c r="X1072" s="221"/>
    </row>
    <row r="1073" spans="20:24">
      <c r="T1073" s="221"/>
      <c r="U1073" s="221"/>
      <c r="V1073" s="221"/>
      <c r="W1073" s="221"/>
      <c r="X1073" s="221"/>
    </row>
    <row r="1074" spans="20:24">
      <c r="T1074" s="221"/>
      <c r="U1074" s="221"/>
      <c r="V1074" s="221"/>
      <c r="W1074" s="221"/>
      <c r="X1074" s="221"/>
    </row>
    <row r="1075" spans="20:24">
      <c r="T1075" s="221"/>
      <c r="U1075" s="221"/>
      <c r="V1075" s="221"/>
      <c r="W1075" s="221"/>
      <c r="X1075" s="221"/>
    </row>
    <row r="1076" spans="20:24">
      <c r="T1076" s="221"/>
      <c r="U1076" s="221"/>
      <c r="V1076" s="221"/>
      <c r="W1076" s="221"/>
      <c r="X1076" s="221"/>
    </row>
    <row r="1077" spans="20:24">
      <c r="T1077" s="221"/>
      <c r="U1077" s="221"/>
      <c r="V1077" s="221"/>
      <c r="W1077" s="221"/>
      <c r="X1077" s="221"/>
    </row>
    <row r="1078" spans="20:24">
      <c r="T1078" s="221"/>
      <c r="U1078" s="221"/>
      <c r="V1078" s="221"/>
      <c r="W1078" s="221"/>
      <c r="X1078" s="221"/>
    </row>
    <row r="1079" spans="20:24">
      <c r="T1079" s="221"/>
      <c r="U1079" s="221"/>
      <c r="V1079" s="221"/>
      <c r="W1079" s="221"/>
      <c r="X1079" s="221"/>
    </row>
    <row r="1080" spans="20:24">
      <c r="T1080" s="221"/>
      <c r="U1080" s="221"/>
      <c r="V1080" s="221"/>
      <c r="W1080" s="221"/>
      <c r="X1080" s="221"/>
    </row>
    <row r="1081" spans="20:24">
      <c r="T1081" s="221"/>
      <c r="U1081" s="221"/>
      <c r="V1081" s="221"/>
      <c r="W1081" s="221"/>
      <c r="X1081" s="221"/>
    </row>
    <row r="1082" spans="20:24">
      <c r="T1082" s="221"/>
      <c r="U1082" s="221"/>
      <c r="V1082" s="221"/>
      <c r="W1082" s="221"/>
      <c r="X1082" s="221"/>
    </row>
    <row r="1083" spans="20:24">
      <c r="T1083" s="221"/>
      <c r="U1083" s="221"/>
      <c r="V1083" s="221"/>
      <c r="W1083" s="221"/>
      <c r="X1083" s="221"/>
    </row>
    <row r="1084" spans="20:24">
      <c r="T1084" s="221"/>
      <c r="U1084" s="221"/>
      <c r="V1084" s="221"/>
      <c r="W1084" s="221"/>
      <c r="X1084" s="221"/>
    </row>
    <row r="1085" spans="20:24">
      <c r="T1085" s="221"/>
      <c r="U1085" s="221"/>
      <c r="V1085" s="221"/>
      <c r="W1085" s="221"/>
      <c r="X1085" s="221"/>
    </row>
    <row r="1086" spans="20:24">
      <c r="T1086" s="221"/>
      <c r="U1086" s="221"/>
      <c r="V1086" s="221"/>
      <c r="W1086" s="221"/>
      <c r="X1086" s="221"/>
    </row>
    <row r="1087" spans="20:24">
      <c r="T1087" s="221"/>
      <c r="U1087" s="221"/>
      <c r="V1087" s="221"/>
      <c r="W1087" s="221"/>
      <c r="X1087" s="221"/>
    </row>
    <row r="1088" spans="20:24">
      <c r="T1088" s="221"/>
      <c r="U1088" s="221"/>
      <c r="V1088" s="221"/>
      <c r="W1088" s="221"/>
      <c r="X1088" s="221"/>
    </row>
    <row r="1089" spans="20:24">
      <c r="T1089" s="221"/>
      <c r="U1089" s="221"/>
      <c r="V1089" s="221"/>
      <c r="W1089" s="221"/>
      <c r="X1089" s="221"/>
    </row>
    <row r="1090" spans="20:24">
      <c r="T1090" s="221"/>
      <c r="U1090" s="221"/>
      <c r="V1090" s="221"/>
      <c r="W1090" s="221"/>
      <c r="X1090" s="221"/>
    </row>
    <row r="1091" spans="20:24">
      <c r="T1091" s="221"/>
      <c r="U1091" s="221"/>
      <c r="V1091" s="221"/>
      <c r="W1091" s="221"/>
      <c r="X1091" s="221"/>
    </row>
    <row r="1092" spans="20:24">
      <c r="T1092" s="221"/>
      <c r="U1092" s="221"/>
      <c r="V1092" s="221"/>
      <c r="W1092" s="221"/>
      <c r="X1092" s="221"/>
    </row>
    <row r="1093" spans="20:24">
      <c r="T1093" s="221"/>
      <c r="U1093" s="221"/>
      <c r="V1093" s="221"/>
      <c r="W1093" s="221"/>
      <c r="X1093" s="221"/>
    </row>
    <row r="1094" spans="20:24">
      <c r="T1094" s="221"/>
      <c r="U1094" s="221"/>
      <c r="V1094" s="221"/>
      <c r="W1094" s="221"/>
      <c r="X1094" s="221"/>
    </row>
    <row r="1095" spans="20:24">
      <c r="T1095" s="221"/>
      <c r="U1095" s="221"/>
      <c r="V1095" s="221"/>
      <c r="W1095" s="221"/>
      <c r="X1095" s="221"/>
    </row>
    <row r="1096" spans="20:24">
      <c r="T1096" s="221"/>
      <c r="U1096" s="221"/>
      <c r="V1096" s="221"/>
      <c r="W1096" s="221"/>
      <c r="X1096" s="221"/>
    </row>
    <row r="1097" spans="20:24">
      <c r="T1097" s="221"/>
      <c r="U1097" s="221"/>
      <c r="V1097" s="221"/>
      <c r="W1097" s="221"/>
      <c r="X1097" s="221"/>
    </row>
    <row r="1098" spans="20:24">
      <c r="T1098" s="221"/>
      <c r="U1098" s="221"/>
      <c r="V1098" s="221"/>
      <c r="W1098" s="221"/>
      <c r="X1098" s="221"/>
    </row>
    <row r="1099" spans="20:24">
      <c r="T1099" s="221"/>
      <c r="U1099" s="221"/>
      <c r="V1099" s="221"/>
      <c r="W1099" s="221"/>
      <c r="X1099" s="221"/>
    </row>
    <row r="1100" spans="20:24">
      <c r="T1100" s="221"/>
      <c r="U1100" s="221"/>
      <c r="V1100" s="221"/>
      <c r="W1100" s="221"/>
      <c r="X1100" s="221"/>
    </row>
    <row r="1101" spans="20:24">
      <c r="T1101" s="221"/>
      <c r="U1101" s="221"/>
      <c r="V1101" s="221"/>
      <c r="W1101" s="221"/>
      <c r="X1101" s="221"/>
    </row>
    <row r="1102" spans="20:24">
      <c r="T1102" s="221"/>
      <c r="U1102" s="221"/>
      <c r="V1102" s="221"/>
      <c r="W1102" s="221"/>
      <c r="X1102" s="221"/>
    </row>
    <row r="1103" spans="20:24">
      <c r="T1103" s="221"/>
      <c r="U1103" s="221"/>
      <c r="V1103" s="221"/>
      <c r="W1103" s="221"/>
      <c r="X1103" s="221"/>
    </row>
    <row r="1104" spans="20:24">
      <c r="T1104" s="221"/>
      <c r="U1104" s="221"/>
      <c r="V1104" s="221"/>
      <c r="W1104" s="221"/>
      <c r="X1104" s="221"/>
    </row>
    <row r="1105" spans="20:24">
      <c r="T1105" s="221"/>
      <c r="U1105" s="221"/>
      <c r="V1105" s="221"/>
      <c r="W1105" s="221"/>
      <c r="X1105" s="221"/>
    </row>
    <row r="1106" spans="20:24">
      <c r="T1106" s="221"/>
      <c r="U1106" s="221"/>
      <c r="V1106" s="221"/>
      <c r="W1106" s="221"/>
      <c r="X1106" s="221"/>
    </row>
    <row r="1107" spans="20:24">
      <c r="T1107" s="221"/>
      <c r="U1107" s="221"/>
      <c r="V1107" s="221"/>
      <c r="W1107" s="221"/>
      <c r="X1107" s="221"/>
    </row>
    <row r="1108" spans="20:24">
      <c r="T1108" s="221"/>
      <c r="U1108" s="221"/>
      <c r="V1108" s="221"/>
      <c r="W1108" s="221"/>
      <c r="X1108" s="221"/>
    </row>
    <row r="1109" spans="20:24">
      <c r="T1109" s="221"/>
      <c r="U1109" s="221"/>
      <c r="V1109" s="221"/>
      <c r="W1109" s="221"/>
      <c r="X1109" s="221"/>
    </row>
    <row r="1110" spans="20:24">
      <c r="T1110" s="221"/>
      <c r="U1110" s="221"/>
      <c r="V1110" s="221"/>
      <c r="W1110" s="221"/>
      <c r="X1110" s="221"/>
    </row>
    <row r="1111" spans="20:24">
      <c r="T1111" s="221"/>
      <c r="U1111" s="221"/>
      <c r="V1111" s="221"/>
      <c r="W1111" s="221"/>
      <c r="X1111" s="221"/>
    </row>
    <row r="1112" spans="20:24">
      <c r="T1112" s="221"/>
      <c r="U1112" s="221"/>
      <c r="V1112" s="221"/>
      <c r="W1112" s="221"/>
      <c r="X1112" s="221"/>
    </row>
    <row r="1113" spans="20:24">
      <c r="T1113" s="221"/>
      <c r="U1113" s="221"/>
      <c r="V1113" s="221"/>
      <c r="W1113" s="221"/>
      <c r="X1113" s="221"/>
    </row>
    <row r="1114" spans="20:24">
      <c r="T1114" s="221"/>
      <c r="U1114" s="221"/>
      <c r="V1114" s="221"/>
      <c r="W1114" s="221"/>
      <c r="X1114" s="221"/>
    </row>
    <row r="1115" spans="20:24">
      <c r="T1115" s="221"/>
      <c r="U1115" s="221"/>
      <c r="V1115" s="221"/>
      <c r="W1115" s="221"/>
      <c r="X1115" s="221"/>
    </row>
    <row r="1116" spans="20:24">
      <c r="T1116" s="221"/>
      <c r="U1116" s="221"/>
      <c r="V1116" s="221"/>
      <c r="W1116" s="221"/>
      <c r="X1116" s="221"/>
    </row>
    <row r="1117" spans="20:24">
      <c r="T1117" s="221"/>
      <c r="U1117" s="221"/>
      <c r="V1117" s="221"/>
      <c r="W1117" s="221"/>
      <c r="X1117" s="221"/>
    </row>
    <row r="1118" spans="20:24">
      <c r="T1118" s="221"/>
      <c r="U1118" s="221"/>
      <c r="V1118" s="221"/>
      <c r="W1118" s="221"/>
      <c r="X1118" s="221"/>
    </row>
    <row r="1119" spans="20:24">
      <c r="T1119" s="221"/>
      <c r="U1119" s="221"/>
      <c r="V1119" s="221"/>
      <c r="W1119" s="221"/>
      <c r="X1119" s="221"/>
    </row>
    <row r="1120" spans="20:24">
      <c r="T1120" s="221"/>
      <c r="U1120" s="221"/>
      <c r="V1120" s="221"/>
      <c r="W1120" s="221"/>
      <c r="X1120" s="221"/>
    </row>
    <row r="1121" spans="20:24">
      <c r="T1121" s="221"/>
      <c r="U1121" s="221"/>
      <c r="V1121" s="221"/>
      <c r="W1121" s="221"/>
      <c r="X1121" s="221"/>
    </row>
    <row r="1122" spans="20:24">
      <c r="T1122" s="221"/>
      <c r="U1122" s="221"/>
      <c r="V1122" s="221"/>
      <c r="W1122" s="221"/>
      <c r="X1122" s="221"/>
    </row>
    <row r="1123" spans="20:24">
      <c r="T1123" s="221"/>
      <c r="U1123" s="221"/>
      <c r="V1123" s="221"/>
      <c r="W1123" s="221"/>
      <c r="X1123" s="221"/>
    </row>
    <row r="1124" spans="20:24">
      <c r="T1124" s="221"/>
      <c r="U1124" s="221"/>
      <c r="V1124" s="221"/>
      <c r="W1124" s="221"/>
      <c r="X1124" s="221"/>
    </row>
    <row r="1125" spans="20:24">
      <c r="T1125" s="221"/>
      <c r="U1125" s="221"/>
      <c r="V1125" s="221"/>
      <c r="W1125" s="221"/>
      <c r="X1125" s="221"/>
    </row>
    <row r="1126" spans="20:24">
      <c r="T1126" s="221"/>
      <c r="U1126" s="221"/>
      <c r="V1126" s="221"/>
      <c r="W1126" s="221"/>
      <c r="X1126" s="221"/>
    </row>
    <row r="1127" spans="20:24">
      <c r="T1127" s="221"/>
      <c r="U1127" s="221"/>
      <c r="V1127" s="221"/>
      <c r="W1127" s="221"/>
      <c r="X1127" s="221"/>
    </row>
    <row r="1128" spans="20:24">
      <c r="T1128" s="221"/>
      <c r="U1128" s="221"/>
      <c r="V1128" s="221"/>
      <c r="W1128" s="221"/>
      <c r="X1128" s="221"/>
    </row>
    <row r="1129" spans="20:24">
      <c r="T1129" s="221"/>
      <c r="U1129" s="221"/>
      <c r="V1129" s="221"/>
      <c r="W1129" s="221"/>
      <c r="X1129" s="221"/>
    </row>
    <row r="1130" spans="20:24">
      <c r="T1130" s="221"/>
      <c r="U1130" s="221"/>
      <c r="V1130" s="221"/>
      <c r="W1130" s="221"/>
      <c r="X1130" s="221"/>
    </row>
    <row r="1131" spans="20:24">
      <c r="T1131" s="221"/>
      <c r="U1131" s="221"/>
      <c r="V1131" s="221"/>
      <c r="W1131" s="221"/>
      <c r="X1131" s="221"/>
    </row>
    <row r="1132" spans="20:24">
      <c r="T1132" s="221"/>
      <c r="U1132" s="221"/>
      <c r="V1132" s="221"/>
      <c r="W1132" s="221"/>
      <c r="X1132" s="221"/>
    </row>
    <row r="1133" spans="20:24">
      <c r="T1133" s="221"/>
      <c r="U1133" s="221"/>
      <c r="V1133" s="221"/>
      <c r="W1133" s="221"/>
      <c r="X1133" s="221"/>
    </row>
    <row r="1134" spans="20:24">
      <c r="T1134" s="221"/>
      <c r="U1134" s="221"/>
      <c r="V1134" s="221"/>
      <c r="W1134" s="221"/>
      <c r="X1134" s="221"/>
    </row>
    <row r="1135" spans="20:24">
      <c r="T1135" s="221"/>
      <c r="U1135" s="221"/>
      <c r="V1135" s="221"/>
      <c r="W1135" s="221"/>
      <c r="X1135" s="221"/>
    </row>
    <row r="1136" spans="20:24">
      <c r="T1136" s="221"/>
      <c r="U1136" s="221"/>
      <c r="V1136" s="221"/>
      <c r="W1136" s="221"/>
      <c r="X1136" s="221"/>
    </row>
    <row r="1137" spans="20:24">
      <c r="T1137" s="221"/>
      <c r="U1137" s="221"/>
      <c r="V1137" s="221"/>
      <c r="W1137" s="221"/>
      <c r="X1137" s="221"/>
    </row>
    <row r="1138" spans="20:24">
      <c r="T1138" s="221"/>
      <c r="U1138" s="221"/>
      <c r="V1138" s="221"/>
      <c r="W1138" s="221"/>
      <c r="X1138" s="221"/>
    </row>
    <row r="1139" spans="20:24">
      <c r="T1139" s="221"/>
      <c r="U1139" s="221"/>
      <c r="V1139" s="221"/>
      <c r="W1139" s="221"/>
      <c r="X1139" s="221"/>
    </row>
    <row r="1140" spans="20:24">
      <c r="T1140" s="221"/>
      <c r="U1140" s="221"/>
      <c r="V1140" s="221"/>
      <c r="W1140" s="221"/>
      <c r="X1140" s="221"/>
    </row>
    <row r="1141" spans="20:24">
      <c r="T1141" s="221"/>
      <c r="U1141" s="221"/>
      <c r="V1141" s="221"/>
      <c r="W1141" s="221"/>
      <c r="X1141" s="221"/>
    </row>
    <row r="1142" spans="20:24">
      <c r="T1142" s="221"/>
      <c r="U1142" s="221"/>
      <c r="V1142" s="221"/>
      <c r="W1142" s="221"/>
      <c r="X1142" s="221"/>
    </row>
    <row r="1143" spans="20:24">
      <c r="T1143" s="221"/>
      <c r="U1143" s="221"/>
      <c r="V1143" s="221"/>
      <c r="W1143" s="221"/>
      <c r="X1143" s="221"/>
    </row>
    <row r="1144" spans="20:24">
      <c r="T1144" s="221"/>
      <c r="U1144" s="221"/>
      <c r="V1144" s="221"/>
      <c r="W1144" s="221"/>
      <c r="X1144" s="221"/>
    </row>
    <row r="1145" spans="20:24">
      <c r="T1145" s="221"/>
      <c r="U1145" s="221"/>
      <c r="V1145" s="221"/>
      <c r="W1145" s="221"/>
      <c r="X1145" s="221"/>
    </row>
    <row r="1146" spans="20:24">
      <c r="T1146" s="221"/>
      <c r="U1146" s="221"/>
      <c r="V1146" s="221"/>
      <c r="W1146" s="221"/>
      <c r="X1146" s="221"/>
    </row>
    <row r="1147" spans="20:24">
      <c r="T1147" s="221"/>
      <c r="U1147" s="221"/>
      <c r="V1147" s="221"/>
      <c r="W1147" s="221"/>
      <c r="X1147" s="221"/>
    </row>
    <row r="1148" spans="20:24">
      <c r="T1148" s="221"/>
      <c r="U1148" s="221"/>
      <c r="V1148" s="221"/>
      <c r="W1148" s="221"/>
      <c r="X1148" s="221"/>
    </row>
    <row r="1149" spans="20:24">
      <c r="T1149" s="221"/>
      <c r="U1149" s="221"/>
      <c r="V1149" s="221"/>
      <c r="W1149" s="221"/>
      <c r="X1149" s="221"/>
    </row>
    <row r="1150" spans="20:24">
      <c r="T1150" s="221"/>
      <c r="U1150" s="221"/>
      <c r="V1150" s="221"/>
      <c r="W1150" s="221"/>
      <c r="X1150" s="221"/>
    </row>
    <row r="1151" spans="20:24">
      <c r="T1151" s="221"/>
      <c r="U1151" s="221"/>
      <c r="V1151" s="221"/>
      <c r="W1151" s="221"/>
      <c r="X1151" s="221"/>
    </row>
    <row r="1152" spans="20:24">
      <c r="T1152" s="221"/>
      <c r="U1152" s="221"/>
      <c r="V1152" s="221"/>
      <c r="W1152" s="221"/>
      <c r="X1152" s="221"/>
    </row>
    <row r="1153" spans="20:24">
      <c r="T1153" s="221"/>
      <c r="U1153" s="221"/>
      <c r="V1153" s="221"/>
      <c r="W1153" s="221"/>
      <c r="X1153" s="221"/>
    </row>
    <row r="1154" spans="20:24">
      <c r="T1154" s="221"/>
      <c r="U1154" s="221"/>
      <c r="V1154" s="221"/>
      <c r="W1154" s="221"/>
      <c r="X1154" s="221"/>
    </row>
    <row r="1155" spans="20:24">
      <c r="T1155" s="221"/>
      <c r="U1155" s="221"/>
      <c r="V1155" s="221"/>
      <c r="W1155" s="221"/>
      <c r="X1155" s="221"/>
    </row>
    <row r="1156" spans="20:24">
      <c r="T1156" s="221"/>
      <c r="U1156" s="221"/>
      <c r="V1156" s="221"/>
      <c r="W1156" s="221"/>
      <c r="X1156" s="221"/>
    </row>
    <row r="1157" spans="20:24">
      <c r="T1157" s="221"/>
      <c r="U1157" s="221"/>
      <c r="V1157" s="221"/>
      <c r="W1157" s="221"/>
      <c r="X1157" s="221"/>
    </row>
    <row r="1158" spans="20:24">
      <c r="T1158" s="221"/>
      <c r="U1158" s="221"/>
      <c r="V1158" s="221"/>
      <c r="W1158" s="221"/>
      <c r="X1158" s="221"/>
    </row>
    <row r="1159" spans="20:24">
      <c r="T1159" s="221"/>
      <c r="U1159" s="221"/>
      <c r="V1159" s="221"/>
      <c r="W1159" s="221"/>
      <c r="X1159" s="221"/>
    </row>
    <row r="1160" spans="20:24">
      <c r="T1160" s="221"/>
      <c r="U1160" s="221"/>
      <c r="V1160" s="221"/>
      <c r="W1160" s="221"/>
      <c r="X1160" s="221"/>
    </row>
    <row r="1161" spans="20:24">
      <c r="T1161" s="221"/>
      <c r="U1161" s="221"/>
      <c r="V1161" s="221"/>
      <c r="W1161" s="221"/>
      <c r="X1161" s="221"/>
    </row>
    <row r="1162" spans="20:24">
      <c r="T1162" s="221"/>
      <c r="U1162" s="221"/>
      <c r="V1162" s="221"/>
      <c r="W1162" s="221"/>
      <c r="X1162" s="221"/>
    </row>
    <row r="1163" spans="20:24">
      <c r="T1163" s="221"/>
      <c r="U1163" s="221"/>
      <c r="V1163" s="221"/>
      <c r="W1163" s="221"/>
      <c r="X1163" s="221"/>
    </row>
    <row r="1164" spans="20:24">
      <c r="T1164" s="221"/>
      <c r="U1164" s="221"/>
      <c r="V1164" s="221"/>
      <c r="W1164" s="221"/>
      <c r="X1164" s="221"/>
    </row>
    <row r="1165" spans="20:24">
      <c r="T1165" s="221"/>
      <c r="U1165" s="221"/>
      <c r="V1165" s="221"/>
      <c r="W1165" s="221"/>
      <c r="X1165" s="221"/>
    </row>
    <row r="1166" spans="20:24">
      <c r="T1166" s="221"/>
      <c r="U1166" s="221"/>
      <c r="V1166" s="221"/>
      <c r="W1166" s="221"/>
      <c r="X1166" s="221"/>
    </row>
    <row r="1167" spans="20:24">
      <c r="T1167" s="221"/>
      <c r="U1167" s="221"/>
      <c r="V1167" s="221"/>
      <c r="W1167" s="221"/>
      <c r="X1167" s="221"/>
    </row>
    <row r="1168" spans="20:24">
      <c r="T1168" s="221"/>
      <c r="U1168" s="221"/>
      <c r="V1168" s="221"/>
      <c r="W1168" s="221"/>
      <c r="X1168" s="221"/>
    </row>
    <row r="1169" spans="20:24">
      <c r="T1169" s="221"/>
      <c r="U1169" s="221"/>
      <c r="V1169" s="221"/>
      <c r="W1169" s="221"/>
      <c r="X1169" s="221"/>
    </row>
    <row r="1170" spans="20:24">
      <c r="T1170" s="221"/>
      <c r="U1170" s="221"/>
      <c r="V1170" s="221"/>
      <c r="W1170" s="221"/>
      <c r="X1170" s="221"/>
    </row>
    <row r="1171" spans="20:24">
      <c r="T1171" s="221"/>
      <c r="U1171" s="221"/>
      <c r="V1171" s="221"/>
      <c r="W1171" s="221"/>
      <c r="X1171" s="221"/>
    </row>
    <row r="1172" spans="20:24">
      <c r="T1172" s="221"/>
      <c r="U1172" s="221"/>
      <c r="V1172" s="221"/>
      <c r="W1172" s="221"/>
      <c r="X1172" s="221"/>
    </row>
    <row r="1173" spans="20:24">
      <c r="T1173" s="221"/>
      <c r="U1173" s="221"/>
      <c r="V1173" s="221"/>
      <c r="W1173" s="221"/>
      <c r="X1173" s="221"/>
    </row>
    <row r="1174" spans="20:24">
      <c r="T1174" s="221"/>
      <c r="U1174" s="221"/>
      <c r="V1174" s="221"/>
      <c r="W1174" s="221"/>
      <c r="X1174" s="221"/>
    </row>
    <row r="1175" spans="20:24">
      <c r="T1175" s="221"/>
      <c r="U1175" s="221"/>
      <c r="V1175" s="221"/>
      <c r="W1175" s="221"/>
      <c r="X1175" s="221"/>
    </row>
    <row r="1176" spans="20:24">
      <c r="T1176" s="221"/>
      <c r="U1176" s="221"/>
      <c r="V1176" s="221"/>
      <c r="W1176" s="221"/>
      <c r="X1176" s="221"/>
    </row>
    <row r="1177" spans="20:24">
      <c r="T1177" s="221"/>
      <c r="U1177" s="221"/>
      <c r="V1177" s="221"/>
      <c r="W1177" s="221"/>
      <c r="X1177" s="221"/>
    </row>
    <row r="1178" spans="20:24">
      <c r="T1178" s="221"/>
      <c r="U1178" s="221"/>
      <c r="V1178" s="221"/>
      <c r="W1178" s="221"/>
      <c r="X1178" s="221"/>
    </row>
    <row r="1179" spans="20:24">
      <c r="T1179" s="221"/>
      <c r="U1179" s="221"/>
      <c r="V1179" s="221"/>
      <c r="W1179" s="221"/>
      <c r="X1179" s="221"/>
    </row>
    <row r="1180" spans="20:24">
      <c r="T1180" s="221"/>
      <c r="U1180" s="221"/>
      <c r="V1180" s="221"/>
      <c r="W1180" s="221"/>
      <c r="X1180" s="221"/>
    </row>
    <row r="1181" spans="20:24">
      <c r="T1181" s="221"/>
      <c r="U1181" s="221"/>
      <c r="V1181" s="221"/>
      <c r="W1181" s="221"/>
      <c r="X1181" s="221"/>
    </row>
    <row r="1182" spans="20:24">
      <c r="T1182" s="221"/>
      <c r="U1182" s="221"/>
      <c r="V1182" s="221"/>
      <c r="W1182" s="221"/>
      <c r="X1182" s="221"/>
    </row>
    <row r="1183" spans="20:24">
      <c r="T1183" s="221"/>
      <c r="U1183" s="221"/>
      <c r="V1183" s="221"/>
      <c r="W1183" s="221"/>
      <c r="X1183" s="221"/>
    </row>
    <row r="1184" spans="20:24">
      <c r="T1184" s="221"/>
      <c r="U1184" s="221"/>
      <c r="V1184" s="221"/>
      <c r="W1184" s="221"/>
      <c r="X1184" s="221"/>
    </row>
    <row r="1185" spans="20:24">
      <c r="T1185" s="221"/>
      <c r="U1185" s="221"/>
      <c r="V1185" s="221"/>
      <c r="W1185" s="221"/>
      <c r="X1185" s="221"/>
    </row>
    <row r="1186" spans="20:24">
      <c r="T1186" s="221"/>
      <c r="U1186" s="221"/>
      <c r="V1186" s="221"/>
      <c r="W1186" s="221"/>
      <c r="X1186" s="221"/>
    </row>
    <row r="1187" spans="20:24">
      <c r="T1187" s="221"/>
      <c r="U1187" s="221"/>
      <c r="V1187" s="221"/>
      <c r="W1187" s="221"/>
      <c r="X1187" s="221"/>
    </row>
    <row r="1188" spans="20:24">
      <c r="T1188" s="221"/>
      <c r="U1188" s="221"/>
      <c r="V1188" s="221"/>
      <c r="W1188" s="221"/>
      <c r="X1188" s="221"/>
    </row>
    <row r="1189" spans="20:24">
      <c r="T1189" s="221"/>
      <c r="U1189" s="221"/>
      <c r="V1189" s="221"/>
      <c r="W1189" s="221"/>
      <c r="X1189" s="221"/>
    </row>
    <row r="1190" spans="20:24">
      <c r="T1190" s="221"/>
      <c r="U1190" s="221"/>
      <c r="V1190" s="221"/>
      <c r="W1190" s="221"/>
      <c r="X1190" s="221"/>
    </row>
    <row r="1191" spans="20:24">
      <c r="T1191" s="221"/>
      <c r="U1191" s="221"/>
      <c r="V1191" s="221"/>
      <c r="W1191" s="221"/>
      <c r="X1191" s="221"/>
    </row>
    <row r="1192" spans="20:24">
      <c r="T1192" s="221"/>
      <c r="U1192" s="221"/>
      <c r="V1192" s="221"/>
      <c r="W1192" s="221"/>
      <c r="X1192" s="221"/>
    </row>
    <row r="1193" spans="20:24">
      <c r="T1193" s="221"/>
      <c r="U1193" s="221"/>
      <c r="V1193" s="221"/>
      <c r="W1193" s="221"/>
      <c r="X1193" s="221"/>
    </row>
    <row r="1194" spans="20:24">
      <c r="T1194" s="221"/>
      <c r="U1194" s="221"/>
      <c r="V1194" s="221"/>
      <c r="W1194" s="221"/>
      <c r="X1194" s="221"/>
    </row>
    <row r="1195" spans="20:24">
      <c r="T1195" s="221"/>
      <c r="U1195" s="221"/>
      <c r="V1195" s="221"/>
      <c r="W1195" s="221"/>
      <c r="X1195" s="221"/>
    </row>
    <row r="1196" spans="20:24">
      <c r="T1196" s="221"/>
      <c r="U1196" s="221"/>
      <c r="V1196" s="221"/>
      <c r="W1196" s="221"/>
      <c r="X1196" s="221"/>
    </row>
    <row r="1197" spans="20:24">
      <c r="T1197" s="221"/>
      <c r="U1197" s="221"/>
      <c r="V1197" s="221"/>
      <c r="W1197" s="221"/>
      <c r="X1197" s="221"/>
    </row>
    <row r="1198" spans="20:24">
      <c r="T1198" s="221"/>
      <c r="U1198" s="221"/>
      <c r="V1198" s="221"/>
      <c r="W1198" s="221"/>
      <c r="X1198" s="221"/>
    </row>
    <row r="1199" spans="20:24">
      <c r="T1199" s="221"/>
      <c r="U1199" s="221"/>
      <c r="V1199" s="221"/>
      <c r="W1199" s="221"/>
      <c r="X1199" s="221"/>
    </row>
    <row r="1200" spans="20:24">
      <c r="T1200" s="221"/>
      <c r="U1200" s="221"/>
      <c r="V1200" s="221"/>
      <c r="W1200" s="221"/>
      <c r="X1200" s="221"/>
    </row>
    <row r="1201" spans="20:24">
      <c r="T1201" s="221"/>
      <c r="U1201" s="221"/>
      <c r="V1201" s="221"/>
      <c r="W1201" s="221"/>
      <c r="X1201" s="221"/>
    </row>
    <row r="1202" spans="20:24">
      <c r="T1202" s="221"/>
      <c r="U1202" s="221"/>
      <c r="V1202" s="221"/>
      <c r="W1202" s="221"/>
      <c r="X1202" s="221"/>
    </row>
    <row r="1203" spans="20:24">
      <c r="T1203" s="221"/>
      <c r="U1203" s="221"/>
      <c r="V1203" s="221"/>
      <c r="W1203" s="221"/>
      <c r="X1203" s="221"/>
    </row>
    <row r="1204" spans="20:24">
      <c r="T1204" s="221"/>
      <c r="U1204" s="221"/>
      <c r="V1204" s="221"/>
      <c r="W1204" s="221"/>
      <c r="X1204" s="221"/>
    </row>
    <row r="1205" spans="20:24">
      <c r="T1205" s="221"/>
      <c r="U1205" s="221"/>
      <c r="V1205" s="221"/>
      <c r="W1205" s="221"/>
      <c r="X1205" s="221"/>
    </row>
    <row r="1206" spans="20:24">
      <c r="T1206" s="221"/>
      <c r="U1206" s="221"/>
      <c r="V1206" s="221"/>
      <c r="W1206" s="221"/>
      <c r="X1206" s="221"/>
    </row>
    <row r="1207" spans="20:24">
      <c r="T1207" s="221"/>
      <c r="U1207" s="221"/>
      <c r="V1207" s="221"/>
      <c r="W1207" s="221"/>
      <c r="X1207" s="221"/>
    </row>
    <row r="1208" spans="20:24">
      <c r="T1208" s="221"/>
      <c r="U1208" s="221"/>
      <c r="V1208" s="221"/>
      <c r="W1208" s="221"/>
      <c r="X1208" s="221"/>
    </row>
    <row r="1209" spans="20:24">
      <c r="T1209" s="221"/>
      <c r="U1209" s="221"/>
      <c r="V1209" s="221"/>
      <c r="W1209" s="221"/>
      <c r="X1209" s="221"/>
    </row>
    <row r="1210" spans="20:24">
      <c r="T1210" s="221"/>
      <c r="U1210" s="221"/>
      <c r="V1210" s="221"/>
      <c r="W1210" s="221"/>
      <c r="X1210" s="221"/>
    </row>
    <row r="1211" spans="20:24">
      <c r="T1211" s="221"/>
      <c r="U1211" s="221"/>
      <c r="V1211" s="221"/>
      <c r="W1211" s="221"/>
      <c r="X1211" s="221"/>
    </row>
    <row r="1212" spans="20:24">
      <c r="T1212" s="221"/>
      <c r="U1212" s="221"/>
      <c r="V1212" s="221"/>
      <c r="W1212" s="221"/>
      <c r="X1212" s="221"/>
    </row>
    <row r="1213" spans="20:24">
      <c r="T1213" s="221"/>
      <c r="U1213" s="221"/>
      <c r="V1213" s="221"/>
      <c r="W1213" s="221"/>
      <c r="X1213" s="221"/>
    </row>
    <row r="1214" spans="20:24">
      <c r="T1214" s="221"/>
      <c r="U1214" s="221"/>
      <c r="V1214" s="221"/>
      <c r="W1214" s="221"/>
      <c r="X1214" s="221"/>
    </row>
    <row r="1215" spans="20:24">
      <c r="T1215" s="221"/>
      <c r="U1215" s="221"/>
      <c r="V1215" s="221"/>
      <c r="W1215" s="221"/>
      <c r="X1215" s="221"/>
    </row>
    <row r="1216" spans="20:24">
      <c r="T1216" s="221"/>
      <c r="U1216" s="221"/>
      <c r="V1216" s="221"/>
      <c r="W1216" s="221"/>
      <c r="X1216" s="221"/>
    </row>
    <row r="1217" spans="20:24">
      <c r="T1217" s="221"/>
      <c r="U1217" s="221"/>
      <c r="V1217" s="221"/>
      <c r="W1217" s="221"/>
      <c r="X1217" s="221"/>
    </row>
    <row r="1218" spans="20:24">
      <c r="T1218" s="221"/>
      <c r="U1218" s="221"/>
      <c r="V1218" s="221"/>
      <c r="W1218" s="221"/>
      <c r="X1218" s="221"/>
    </row>
    <row r="1219" spans="20:24">
      <c r="T1219" s="221"/>
      <c r="U1219" s="221"/>
      <c r="V1219" s="221"/>
      <c r="W1219" s="221"/>
      <c r="X1219" s="221"/>
    </row>
    <row r="1220" spans="20:24">
      <c r="T1220" s="221"/>
      <c r="U1220" s="221"/>
      <c r="V1220" s="221"/>
      <c r="W1220" s="221"/>
      <c r="X1220" s="221"/>
    </row>
    <row r="1221" spans="20:24">
      <c r="T1221" s="221"/>
      <c r="U1221" s="221"/>
      <c r="V1221" s="221"/>
      <c r="W1221" s="221"/>
      <c r="X1221" s="221"/>
    </row>
    <row r="1222" spans="20:24">
      <c r="T1222" s="221"/>
      <c r="U1222" s="221"/>
      <c r="V1222" s="221"/>
      <c r="W1222" s="221"/>
      <c r="X1222" s="221"/>
    </row>
    <row r="1223" spans="20:24">
      <c r="T1223" s="221"/>
      <c r="U1223" s="221"/>
      <c r="V1223" s="221"/>
      <c r="W1223" s="221"/>
      <c r="X1223" s="221"/>
    </row>
    <row r="1224" spans="20:24">
      <c r="T1224" s="221"/>
      <c r="U1224" s="221"/>
      <c r="V1224" s="221"/>
      <c r="W1224" s="221"/>
      <c r="X1224" s="221"/>
    </row>
    <row r="1225" spans="20:24">
      <c r="T1225" s="221"/>
      <c r="U1225" s="221"/>
      <c r="V1225" s="221"/>
      <c r="W1225" s="221"/>
      <c r="X1225" s="221"/>
    </row>
    <row r="1226" spans="20:24">
      <c r="T1226" s="221"/>
      <c r="U1226" s="221"/>
      <c r="V1226" s="221"/>
      <c r="W1226" s="221"/>
      <c r="X1226" s="221"/>
    </row>
    <row r="1227" spans="20:24">
      <c r="T1227" s="221"/>
      <c r="U1227" s="221"/>
      <c r="V1227" s="221"/>
      <c r="W1227" s="221"/>
      <c r="X1227" s="221"/>
    </row>
    <row r="1228" spans="20:24">
      <c r="T1228" s="221"/>
      <c r="U1228" s="221"/>
      <c r="V1228" s="221"/>
      <c r="W1228" s="221"/>
      <c r="X1228" s="221"/>
    </row>
    <row r="1229" spans="20:24">
      <c r="T1229" s="221"/>
      <c r="U1229" s="221"/>
      <c r="V1229" s="221"/>
      <c r="W1229" s="221"/>
      <c r="X1229" s="221"/>
    </row>
    <row r="1230" spans="20:24">
      <c r="T1230" s="221"/>
      <c r="U1230" s="221"/>
      <c r="V1230" s="221"/>
      <c r="W1230" s="221"/>
      <c r="X1230" s="221"/>
    </row>
    <row r="1231" spans="20:24">
      <c r="T1231" s="221"/>
      <c r="U1231" s="221"/>
      <c r="V1231" s="221"/>
      <c r="W1231" s="221"/>
      <c r="X1231" s="221"/>
    </row>
    <row r="1232" spans="20:24">
      <c r="T1232" s="221"/>
      <c r="U1232" s="221"/>
      <c r="V1232" s="221"/>
      <c r="W1232" s="221"/>
      <c r="X1232" s="221"/>
    </row>
    <row r="1233" spans="20:24">
      <c r="T1233" s="221"/>
      <c r="U1233" s="221"/>
      <c r="V1233" s="221"/>
      <c r="W1233" s="221"/>
      <c r="X1233" s="221"/>
    </row>
    <row r="1234" spans="20:24">
      <c r="T1234" s="221"/>
      <c r="U1234" s="221"/>
      <c r="V1234" s="221"/>
      <c r="W1234" s="221"/>
      <c r="X1234" s="221"/>
    </row>
    <row r="1235" spans="20:24">
      <c r="T1235" s="221"/>
      <c r="U1235" s="221"/>
      <c r="V1235" s="221"/>
      <c r="W1235" s="221"/>
      <c r="X1235" s="221"/>
    </row>
    <row r="1236" spans="20:24">
      <c r="T1236" s="221"/>
      <c r="U1236" s="221"/>
      <c r="V1236" s="221"/>
      <c r="W1236" s="221"/>
      <c r="X1236" s="221"/>
    </row>
    <row r="1237" spans="20:24">
      <c r="T1237" s="221"/>
      <c r="U1237" s="221"/>
      <c r="V1237" s="221"/>
      <c r="W1237" s="221"/>
      <c r="X1237" s="221"/>
    </row>
    <row r="1238" spans="20:24">
      <c r="T1238" s="221"/>
      <c r="U1238" s="221"/>
      <c r="V1238" s="221"/>
      <c r="W1238" s="221"/>
      <c r="X1238" s="221"/>
    </row>
    <row r="1239" spans="20:24">
      <c r="T1239" s="221"/>
      <c r="U1239" s="221"/>
      <c r="V1239" s="221"/>
      <c r="W1239" s="221"/>
      <c r="X1239" s="221"/>
    </row>
    <row r="1240" spans="20:24">
      <c r="T1240" s="221"/>
      <c r="U1240" s="221"/>
      <c r="V1240" s="221"/>
      <c r="W1240" s="221"/>
      <c r="X1240" s="221"/>
    </row>
    <row r="1241" spans="20:24">
      <c r="T1241" s="221"/>
      <c r="U1241" s="221"/>
      <c r="V1241" s="221"/>
      <c r="W1241" s="221"/>
      <c r="X1241" s="221"/>
    </row>
    <row r="1242" spans="20:24">
      <c r="T1242" s="221"/>
      <c r="U1242" s="221"/>
      <c r="V1242" s="221"/>
      <c r="W1242" s="221"/>
      <c r="X1242" s="221"/>
    </row>
    <row r="1243" spans="20:24">
      <c r="T1243" s="221"/>
      <c r="U1243" s="221"/>
      <c r="V1243" s="221"/>
      <c r="W1243" s="221"/>
      <c r="X1243" s="221"/>
    </row>
    <row r="1244" spans="20:24">
      <c r="T1244" s="221"/>
      <c r="U1244" s="221"/>
      <c r="V1244" s="221"/>
      <c r="W1244" s="221"/>
      <c r="X1244" s="221"/>
    </row>
    <row r="1245" spans="20:24">
      <c r="T1245" s="221"/>
      <c r="U1245" s="221"/>
      <c r="V1245" s="221"/>
      <c r="W1245" s="221"/>
      <c r="X1245" s="221"/>
    </row>
    <row r="1246" spans="20:24">
      <c r="T1246" s="221"/>
      <c r="U1246" s="221"/>
      <c r="V1246" s="221"/>
      <c r="W1246" s="221"/>
      <c r="X1246" s="221"/>
    </row>
    <row r="1247" spans="20:24">
      <c r="T1247" s="221"/>
      <c r="U1247" s="221"/>
      <c r="V1247" s="221"/>
      <c r="W1247" s="221"/>
      <c r="X1247" s="221"/>
    </row>
    <row r="1248" spans="20:24">
      <c r="T1248" s="221"/>
      <c r="U1248" s="221"/>
      <c r="V1248" s="221"/>
      <c r="W1248" s="221"/>
      <c r="X1248" s="221"/>
    </row>
    <row r="1249" spans="20:24">
      <c r="T1249" s="221"/>
      <c r="U1249" s="221"/>
      <c r="V1249" s="221"/>
      <c r="W1249" s="221"/>
      <c r="X1249" s="221"/>
    </row>
    <row r="1250" spans="20:24">
      <c r="T1250" s="221"/>
      <c r="U1250" s="221"/>
      <c r="V1250" s="221"/>
      <c r="W1250" s="221"/>
      <c r="X1250" s="221"/>
    </row>
    <row r="1251" spans="20:24">
      <c r="T1251" s="221"/>
      <c r="U1251" s="221"/>
      <c r="V1251" s="221"/>
      <c r="W1251" s="221"/>
      <c r="X1251" s="221"/>
    </row>
    <row r="1252" spans="20:24">
      <c r="T1252" s="221"/>
      <c r="U1252" s="221"/>
      <c r="V1252" s="221"/>
      <c r="W1252" s="221"/>
      <c r="X1252" s="221"/>
    </row>
    <row r="1253" spans="20:24">
      <c r="T1253" s="221"/>
      <c r="U1253" s="221"/>
      <c r="V1253" s="221"/>
      <c r="W1253" s="221"/>
      <c r="X1253" s="221"/>
    </row>
    <row r="1254" spans="20:24">
      <c r="T1254" s="221"/>
      <c r="U1254" s="221"/>
      <c r="V1254" s="221"/>
      <c r="W1254" s="221"/>
      <c r="X1254" s="221"/>
    </row>
    <row r="1255" spans="20:24">
      <c r="T1255" s="221"/>
      <c r="U1255" s="221"/>
      <c r="V1255" s="221"/>
      <c r="W1255" s="221"/>
      <c r="X1255" s="221"/>
    </row>
    <row r="1256" spans="20:24">
      <c r="T1256" s="221"/>
      <c r="U1256" s="221"/>
      <c r="V1256" s="221"/>
      <c r="W1256" s="221"/>
      <c r="X1256" s="221"/>
    </row>
    <row r="1257" spans="20:24">
      <c r="T1257" s="221"/>
      <c r="U1257" s="221"/>
      <c r="V1257" s="221"/>
      <c r="W1257" s="221"/>
      <c r="X1257" s="221"/>
    </row>
    <row r="1258" spans="20:24">
      <c r="T1258" s="221"/>
      <c r="U1258" s="221"/>
      <c r="V1258" s="221"/>
      <c r="W1258" s="221"/>
      <c r="X1258" s="221"/>
    </row>
    <row r="1259" spans="20:24">
      <c r="T1259" s="221"/>
      <c r="U1259" s="221"/>
      <c r="V1259" s="221"/>
      <c r="W1259" s="221"/>
      <c r="X1259" s="221"/>
    </row>
    <row r="1260" spans="20:24">
      <c r="T1260" s="221"/>
      <c r="U1260" s="221"/>
      <c r="V1260" s="221"/>
      <c r="W1260" s="221"/>
      <c r="X1260" s="221"/>
    </row>
    <row r="1261" spans="20:24">
      <c r="T1261" s="221"/>
      <c r="U1261" s="221"/>
      <c r="V1261" s="221"/>
      <c r="W1261" s="221"/>
      <c r="X1261" s="221"/>
    </row>
    <row r="1262" spans="20:24">
      <c r="T1262" s="221"/>
      <c r="U1262" s="221"/>
      <c r="V1262" s="221"/>
      <c r="W1262" s="221"/>
      <c r="X1262" s="221"/>
    </row>
    <row r="1263" spans="20:24">
      <c r="T1263" s="221"/>
      <c r="U1263" s="221"/>
      <c r="V1263" s="221"/>
      <c r="W1263" s="221"/>
      <c r="X1263" s="221"/>
    </row>
    <row r="1264" spans="20:24">
      <c r="T1264" s="221"/>
      <c r="U1264" s="221"/>
      <c r="V1264" s="221"/>
      <c r="W1264" s="221"/>
      <c r="X1264" s="221"/>
    </row>
    <row r="1265" spans="20:24">
      <c r="T1265" s="221"/>
      <c r="U1265" s="221"/>
      <c r="V1265" s="221"/>
      <c r="W1265" s="221"/>
      <c r="X1265" s="221"/>
    </row>
    <row r="1266" spans="20:24">
      <c r="T1266" s="221"/>
      <c r="U1266" s="221"/>
      <c r="V1266" s="221"/>
      <c r="W1266" s="221"/>
      <c r="X1266" s="221"/>
    </row>
    <row r="1267" spans="20:24">
      <c r="T1267" s="221"/>
      <c r="U1267" s="221"/>
      <c r="V1267" s="221"/>
      <c r="W1267" s="221"/>
      <c r="X1267" s="221"/>
    </row>
    <row r="1268" spans="20:24">
      <c r="T1268" s="221"/>
      <c r="U1268" s="221"/>
      <c r="V1268" s="221"/>
      <c r="W1268" s="221"/>
      <c r="X1268" s="221"/>
    </row>
    <row r="1269" spans="20:24">
      <c r="T1269" s="221"/>
      <c r="U1269" s="221"/>
      <c r="V1269" s="221"/>
      <c r="W1269" s="221"/>
      <c r="X1269" s="221"/>
    </row>
    <row r="1270" spans="20:24">
      <c r="T1270" s="221"/>
      <c r="U1270" s="221"/>
      <c r="V1270" s="221"/>
      <c r="W1270" s="221"/>
      <c r="X1270" s="221"/>
    </row>
    <row r="1271" spans="20:24">
      <c r="T1271" s="221"/>
      <c r="U1271" s="221"/>
      <c r="V1271" s="221"/>
      <c r="W1271" s="221"/>
      <c r="X1271" s="221"/>
    </row>
    <row r="1272" spans="20:24">
      <c r="T1272" s="221"/>
      <c r="U1272" s="221"/>
      <c r="V1272" s="221"/>
      <c r="W1272" s="221"/>
      <c r="X1272" s="221"/>
    </row>
    <row r="1273" spans="20:24">
      <c r="T1273" s="221"/>
      <c r="U1273" s="221"/>
      <c r="V1273" s="221"/>
      <c r="W1273" s="221"/>
      <c r="X1273" s="221"/>
    </row>
    <row r="1274" spans="20:24">
      <c r="T1274" s="221"/>
      <c r="U1274" s="221"/>
      <c r="V1274" s="221"/>
      <c r="W1274" s="221"/>
      <c r="X1274" s="221"/>
    </row>
    <row r="1275" spans="20:24">
      <c r="T1275" s="221"/>
      <c r="U1275" s="221"/>
      <c r="V1275" s="221"/>
      <c r="W1275" s="221"/>
      <c r="X1275" s="221"/>
    </row>
    <row r="1276" spans="20:24">
      <c r="T1276" s="221"/>
      <c r="U1276" s="221"/>
      <c r="V1276" s="221"/>
      <c r="W1276" s="221"/>
      <c r="X1276" s="221"/>
    </row>
    <row r="1277" spans="20:24">
      <c r="T1277" s="221"/>
      <c r="U1277" s="221"/>
      <c r="V1277" s="221"/>
      <c r="W1277" s="221"/>
      <c r="X1277" s="221"/>
    </row>
    <row r="1278" spans="20:24">
      <c r="T1278" s="221"/>
      <c r="U1278" s="221"/>
      <c r="V1278" s="221"/>
      <c r="W1278" s="221"/>
      <c r="X1278" s="221"/>
    </row>
    <row r="1279" spans="20:24">
      <c r="T1279" s="221"/>
      <c r="U1279" s="221"/>
      <c r="V1279" s="221"/>
      <c r="W1279" s="221"/>
      <c r="X1279" s="221"/>
    </row>
    <row r="1280" spans="20:24">
      <c r="T1280" s="221"/>
      <c r="U1280" s="221"/>
      <c r="V1280" s="221"/>
      <c r="W1280" s="221"/>
      <c r="X1280" s="221"/>
    </row>
    <row r="1281" spans="20:24">
      <c r="T1281" s="221"/>
      <c r="U1281" s="221"/>
      <c r="V1281" s="221"/>
      <c r="W1281" s="221"/>
      <c r="X1281" s="221"/>
    </row>
    <row r="1282" spans="20:24">
      <c r="T1282" s="221"/>
      <c r="U1282" s="221"/>
      <c r="V1282" s="221"/>
      <c r="W1282" s="221"/>
      <c r="X1282" s="221"/>
    </row>
    <row r="1283" spans="20:24">
      <c r="T1283" s="221"/>
      <c r="U1283" s="221"/>
      <c r="V1283" s="221"/>
      <c r="W1283" s="221"/>
      <c r="X1283" s="221"/>
    </row>
    <row r="1284" spans="20:24">
      <c r="T1284" s="221"/>
      <c r="U1284" s="221"/>
      <c r="V1284" s="221"/>
      <c r="W1284" s="221"/>
      <c r="X1284" s="221"/>
    </row>
    <row r="1285" spans="20:24">
      <c r="T1285" s="221"/>
      <c r="U1285" s="221"/>
      <c r="V1285" s="221"/>
      <c r="W1285" s="221"/>
      <c r="X1285" s="221"/>
    </row>
    <row r="1286" spans="20:24">
      <c r="T1286" s="221"/>
      <c r="U1286" s="221"/>
      <c r="V1286" s="221"/>
      <c r="W1286" s="221"/>
      <c r="X1286" s="221"/>
    </row>
    <row r="1287" spans="20:24">
      <c r="T1287" s="221"/>
      <c r="U1287" s="221"/>
      <c r="V1287" s="221"/>
      <c r="W1287" s="221"/>
      <c r="X1287" s="221"/>
    </row>
    <row r="1288" spans="20:24">
      <c r="T1288" s="221"/>
      <c r="U1288" s="221"/>
      <c r="V1288" s="221"/>
      <c r="W1288" s="221"/>
      <c r="X1288" s="221"/>
    </row>
    <row r="1289" spans="20:24">
      <c r="T1289" s="221"/>
      <c r="U1289" s="221"/>
      <c r="V1289" s="221"/>
      <c r="W1289" s="221"/>
      <c r="X1289" s="221"/>
    </row>
    <row r="1290" spans="20:24">
      <c r="T1290" s="221"/>
      <c r="U1290" s="221"/>
      <c r="V1290" s="221"/>
      <c r="W1290" s="221"/>
      <c r="X1290" s="221"/>
    </row>
    <row r="1291" spans="20:24">
      <c r="T1291" s="221"/>
      <c r="U1291" s="221"/>
      <c r="V1291" s="221"/>
      <c r="W1291" s="221"/>
      <c r="X1291" s="221"/>
    </row>
    <row r="1292" spans="20:24">
      <c r="T1292" s="221"/>
      <c r="U1292" s="221"/>
      <c r="V1292" s="221"/>
      <c r="W1292" s="221"/>
      <c r="X1292" s="221"/>
    </row>
    <row r="1293" spans="20:24">
      <c r="T1293" s="221"/>
      <c r="U1293" s="221"/>
      <c r="V1293" s="221"/>
      <c r="W1293" s="221"/>
      <c r="X1293" s="221"/>
    </row>
    <row r="1294" spans="20:24">
      <c r="T1294" s="221"/>
      <c r="U1294" s="221"/>
      <c r="V1294" s="221"/>
      <c r="W1294" s="221"/>
      <c r="X1294" s="221"/>
    </row>
    <row r="1295" spans="20:24">
      <c r="T1295" s="221"/>
      <c r="U1295" s="221"/>
      <c r="V1295" s="221"/>
      <c r="W1295" s="221"/>
      <c r="X1295" s="221"/>
    </row>
    <row r="1296" spans="20:24">
      <c r="T1296" s="221"/>
      <c r="U1296" s="221"/>
      <c r="V1296" s="221"/>
      <c r="W1296" s="221"/>
      <c r="X1296" s="221"/>
    </row>
    <row r="1297" spans="20:24">
      <c r="T1297" s="221"/>
      <c r="U1297" s="221"/>
      <c r="V1297" s="221"/>
      <c r="W1297" s="221"/>
      <c r="X1297" s="221"/>
    </row>
    <row r="1298" spans="20:24">
      <c r="T1298" s="221"/>
      <c r="U1298" s="221"/>
      <c r="V1298" s="221"/>
      <c r="W1298" s="221"/>
      <c r="X1298" s="221"/>
    </row>
    <row r="1299" spans="20:24">
      <c r="T1299" s="221"/>
      <c r="U1299" s="221"/>
      <c r="V1299" s="221"/>
      <c r="W1299" s="221"/>
      <c r="X1299" s="221"/>
    </row>
    <row r="1300" spans="20:24">
      <c r="T1300" s="221"/>
      <c r="U1300" s="221"/>
      <c r="V1300" s="221"/>
      <c r="W1300" s="221"/>
      <c r="X1300" s="221"/>
    </row>
    <row r="1301" spans="20:24">
      <c r="T1301" s="221"/>
      <c r="U1301" s="221"/>
      <c r="V1301" s="221"/>
      <c r="W1301" s="221"/>
      <c r="X1301" s="221"/>
    </row>
    <row r="1302" spans="20:24">
      <c r="T1302" s="221"/>
      <c r="U1302" s="221"/>
      <c r="V1302" s="221"/>
      <c r="W1302" s="221"/>
      <c r="X1302" s="221"/>
    </row>
    <row r="1303" spans="20:24">
      <c r="T1303" s="221"/>
      <c r="U1303" s="221"/>
      <c r="V1303" s="221"/>
      <c r="W1303" s="221"/>
      <c r="X1303" s="221"/>
    </row>
    <row r="1304" spans="20:24">
      <c r="T1304" s="221"/>
      <c r="U1304" s="221"/>
      <c r="V1304" s="221"/>
      <c r="W1304" s="221"/>
      <c r="X1304" s="221"/>
    </row>
    <row r="1305" spans="20:24">
      <c r="T1305" s="221"/>
      <c r="U1305" s="221"/>
      <c r="V1305" s="221"/>
      <c r="W1305" s="221"/>
      <c r="X1305" s="221"/>
    </row>
    <row r="1306" spans="20:24">
      <c r="T1306" s="221"/>
      <c r="U1306" s="221"/>
      <c r="V1306" s="221"/>
      <c r="W1306" s="221"/>
      <c r="X1306" s="221"/>
    </row>
    <row r="1307" spans="20:24">
      <c r="T1307" s="221"/>
      <c r="U1307" s="221"/>
      <c r="V1307" s="221"/>
      <c r="W1307" s="221"/>
      <c r="X1307" s="221"/>
    </row>
    <row r="1308" spans="20:24">
      <c r="T1308" s="221"/>
      <c r="U1308" s="221"/>
      <c r="V1308" s="221"/>
      <c r="W1308" s="221"/>
      <c r="X1308" s="221"/>
    </row>
    <row r="1309" spans="20:24">
      <c r="T1309" s="221"/>
      <c r="U1309" s="221"/>
      <c r="V1309" s="221"/>
      <c r="W1309" s="221"/>
      <c r="X1309" s="221"/>
    </row>
    <row r="1310" spans="20:24">
      <c r="T1310" s="221"/>
      <c r="U1310" s="221"/>
      <c r="V1310" s="221"/>
      <c r="W1310" s="221"/>
      <c r="X1310" s="221"/>
    </row>
    <row r="1311" spans="20:24">
      <c r="T1311" s="221"/>
      <c r="U1311" s="221"/>
      <c r="V1311" s="221"/>
      <c r="W1311" s="221"/>
      <c r="X1311" s="221"/>
    </row>
    <row r="1312" spans="20:24">
      <c r="T1312" s="221"/>
      <c r="U1312" s="221"/>
      <c r="V1312" s="221"/>
      <c r="W1312" s="221"/>
      <c r="X1312" s="221"/>
    </row>
    <row r="1313" spans="20:24">
      <c r="T1313" s="221"/>
      <c r="U1313" s="221"/>
      <c r="V1313" s="221"/>
      <c r="W1313" s="221"/>
      <c r="X1313" s="221"/>
    </row>
    <row r="1314" spans="20:24">
      <c r="T1314" s="221"/>
      <c r="U1314" s="221"/>
      <c r="V1314" s="221"/>
      <c r="W1314" s="221"/>
      <c r="X1314" s="221"/>
    </row>
    <row r="1315" spans="20:24">
      <c r="T1315" s="221"/>
      <c r="U1315" s="221"/>
      <c r="V1315" s="221"/>
      <c r="W1315" s="221"/>
      <c r="X1315" s="221"/>
    </row>
    <row r="1316" spans="20:24">
      <c r="T1316" s="221"/>
      <c r="U1316" s="221"/>
      <c r="V1316" s="221"/>
      <c r="W1316" s="221"/>
      <c r="X1316" s="221"/>
    </row>
    <row r="1317" spans="20:24">
      <c r="T1317" s="221"/>
      <c r="U1317" s="221"/>
      <c r="V1317" s="221"/>
      <c r="W1317" s="221"/>
      <c r="X1317" s="221"/>
    </row>
    <row r="1318" spans="20:24">
      <c r="T1318" s="221"/>
      <c r="U1318" s="221"/>
      <c r="V1318" s="221"/>
      <c r="W1318" s="221"/>
      <c r="X1318" s="221"/>
    </row>
    <row r="1319" spans="20:24">
      <c r="T1319" s="221"/>
      <c r="U1319" s="221"/>
      <c r="V1319" s="221"/>
      <c r="W1319" s="221"/>
      <c r="X1319" s="221"/>
    </row>
    <row r="1320" spans="20:24">
      <c r="T1320" s="221"/>
      <c r="U1320" s="221"/>
      <c r="V1320" s="221"/>
      <c r="W1320" s="221"/>
      <c r="X1320" s="221"/>
    </row>
    <row r="1321" spans="20:24">
      <c r="T1321" s="221"/>
      <c r="U1321" s="221"/>
      <c r="V1321" s="221"/>
      <c r="W1321" s="221"/>
      <c r="X1321" s="221"/>
    </row>
    <row r="1322" spans="20:24">
      <c r="T1322" s="221"/>
      <c r="U1322" s="221"/>
      <c r="V1322" s="221"/>
      <c r="W1322" s="221"/>
      <c r="X1322" s="221"/>
    </row>
    <row r="1323" spans="20:24">
      <c r="T1323" s="221"/>
      <c r="U1323" s="221"/>
      <c r="V1323" s="221"/>
      <c r="W1323" s="221"/>
      <c r="X1323" s="221"/>
    </row>
    <row r="1324" spans="20:24">
      <c r="T1324" s="221"/>
      <c r="U1324" s="221"/>
      <c r="V1324" s="221"/>
      <c r="W1324" s="221"/>
      <c r="X1324" s="221"/>
    </row>
    <row r="1325" spans="20:24">
      <c r="T1325" s="221"/>
      <c r="U1325" s="221"/>
      <c r="V1325" s="221"/>
      <c r="W1325" s="221"/>
      <c r="X1325" s="221"/>
    </row>
    <row r="1326" spans="20:24">
      <c r="T1326" s="221"/>
      <c r="U1326" s="221"/>
      <c r="V1326" s="221"/>
      <c r="W1326" s="221"/>
      <c r="X1326" s="221"/>
    </row>
    <row r="1327" spans="20:24">
      <c r="T1327" s="221"/>
      <c r="U1327" s="221"/>
      <c r="V1327" s="221"/>
      <c r="W1327" s="221"/>
      <c r="X1327" s="221"/>
    </row>
    <row r="1328" spans="20:24">
      <c r="T1328" s="221"/>
      <c r="U1328" s="221"/>
      <c r="V1328" s="221"/>
      <c r="W1328" s="221"/>
      <c r="X1328" s="221"/>
    </row>
    <row r="1329" spans="20:24">
      <c r="T1329" s="221"/>
      <c r="U1329" s="221"/>
      <c r="V1329" s="221"/>
      <c r="W1329" s="221"/>
      <c r="X1329" s="221"/>
    </row>
    <row r="1330" spans="20:24">
      <c r="T1330" s="221"/>
      <c r="U1330" s="221"/>
      <c r="V1330" s="221"/>
      <c r="W1330" s="221"/>
      <c r="X1330" s="221"/>
    </row>
    <row r="1331" spans="20:24">
      <c r="T1331" s="221"/>
      <c r="U1331" s="221"/>
      <c r="V1331" s="221"/>
      <c r="W1331" s="221"/>
      <c r="X1331" s="221"/>
    </row>
    <row r="1332" spans="20:24">
      <c r="T1332" s="221"/>
      <c r="U1332" s="221"/>
      <c r="V1332" s="221"/>
      <c r="W1332" s="221"/>
      <c r="X1332" s="221"/>
    </row>
    <row r="1333" spans="20:24">
      <c r="T1333" s="221"/>
      <c r="U1333" s="221"/>
      <c r="V1333" s="221"/>
      <c r="W1333" s="221"/>
      <c r="X1333" s="221"/>
    </row>
    <row r="1334" spans="20:24">
      <c r="T1334" s="221"/>
      <c r="U1334" s="221"/>
      <c r="V1334" s="221"/>
      <c r="W1334" s="221"/>
      <c r="X1334" s="221"/>
    </row>
    <row r="1335" spans="20:24">
      <c r="T1335" s="221"/>
      <c r="U1335" s="221"/>
      <c r="V1335" s="221"/>
      <c r="W1335" s="221"/>
      <c r="X1335" s="221"/>
    </row>
    <row r="1336" spans="20:24">
      <c r="T1336" s="221"/>
      <c r="U1336" s="221"/>
      <c r="V1336" s="221"/>
      <c r="W1336" s="221"/>
      <c r="X1336" s="221"/>
    </row>
    <row r="1337" spans="20:24">
      <c r="T1337" s="221"/>
      <c r="U1337" s="221"/>
      <c r="V1337" s="221"/>
      <c r="W1337" s="221"/>
      <c r="X1337" s="221"/>
    </row>
    <row r="1338" spans="20:24">
      <c r="T1338" s="221"/>
      <c r="U1338" s="221"/>
      <c r="V1338" s="221"/>
      <c r="W1338" s="221"/>
      <c r="X1338" s="221"/>
    </row>
    <row r="1339" spans="20:24">
      <c r="T1339" s="221"/>
      <c r="U1339" s="221"/>
      <c r="V1339" s="221"/>
      <c r="W1339" s="221"/>
      <c r="X1339" s="221"/>
    </row>
    <row r="1340" spans="20:24">
      <c r="T1340" s="221"/>
      <c r="U1340" s="221"/>
      <c r="V1340" s="221"/>
      <c r="W1340" s="221"/>
      <c r="X1340" s="221"/>
    </row>
    <row r="1341" spans="20:24">
      <c r="T1341" s="221"/>
      <c r="U1341" s="221"/>
      <c r="V1341" s="221"/>
      <c r="W1341" s="221"/>
      <c r="X1341" s="221"/>
    </row>
    <row r="1342" spans="20:24">
      <c r="T1342" s="221"/>
      <c r="U1342" s="221"/>
      <c r="V1342" s="221"/>
      <c r="W1342" s="221"/>
      <c r="X1342" s="221"/>
    </row>
    <row r="1343" spans="20:24">
      <c r="T1343" s="221"/>
      <c r="U1343" s="221"/>
      <c r="V1343" s="221"/>
      <c r="W1343" s="221"/>
      <c r="X1343" s="221"/>
    </row>
    <row r="1344" spans="20:24">
      <c r="T1344" s="221"/>
      <c r="U1344" s="221"/>
      <c r="V1344" s="221"/>
      <c r="W1344" s="221"/>
      <c r="X1344" s="221"/>
    </row>
    <row r="1345" spans="20:24">
      <c r="T1345" s="221"/>
      <c r="U1345" s="221"/>
      <c r="V1345" s="221"/>
      <c r="W1345" s="221"/>
      <c r="X1345" s="221"/>
    </row>
    <row r="1346" spans="20:24">
      <c r="T1346" s="221"/>
      <c r="U1346" s="221"/>
      <c r="V1346" s="221"/>
      <c r="W1346" s="221"/>
      <c r="X1346" s="221"/>
    </row>
    <row r="1347" spans="20:24">
      <c r="T1347" s="221"/>
      <c r="U1347" s="221"/>
      <c r="V1347" s="221"/>
      <c r="W1347" s="221"/>
      <c r="X1347" s="221"/>
    </row>
    <row r="1348" spans="20:24">
      <c r="T1348" s="221"/>
      <c r="U1348" s="221"/>
      <c r="V1348" s="221"/>
      <c r="W1348" s="221"/>
      <c r="X1348" s="221"/>
    </row>
    <row r="1349" spans="20:24">
      <c r="T1349" s="221"/>
      <c r="U1349" s="221"/>
      <c r="V1349" s="221"/>
      <c r="W1349" s="221"/>
      <c r="X1349" s="221"/>
    </row>
    <row r="1350" spans="20:24">
      <c r="T1350" s="221"/>
      <c r="U1350" s="221"/>
      <c r="V1350" s="221"/>
      <c r="W1350" s="221"/>
      <c r="X1350" s="221"/>
    </row>
    <row r="1351" spans="20:24">
      <c r="T1351" s="221"/>
      <c r="U1351" s="221"/>
      <c r="V1351" s="221"/>
      <c r="W1351" s="221"/>
      <c r="X1351" s="221"/>
    </row>
    <row r="1352" spans="20:24">
      <c r="T1352" s="221"/>
      <c r="U1352" s="221"/>
      <c r="V1352" s="221"/>
      <c r="W1352" s="221"/>
      <c r="X1352" s="221"/>
    </row>
    <row r="1353" spans="20:24">
      <c r="T1353" s="221"/>
      <c r="U1353" s="221"/>
      <c r="V1353" s="221"/>
      <c r="W1353" s="221"/>
      <c r="X1353" s="221"/>
    </row>
    <row r="1354" spans="20:24">
      <c r="T1354" s="221"/>
      <c r="U1354" s="221"/>
      <c r="V1354" s="221"/>
      <c r="W1354" s="221"/>
      <c r="X1354" s="221"/>
    </row>
    <row r="1355" spans="20:24">
      <c r="T1355" s="221"/>
      <c r="U1355" s="221"/>
      <c r="V1355" s="221"/>
      <c r="W1355" s="221"/>
      <c r="X1355" s="221"/>
    </row>
    <row r="1356" spans="20:24">
      <c r="T1356" s="221"/>
      <c r="U1356" s="221"/>
      <c r="V1356" s="221"/>
      <c r="W1356" s="221"/>
      <c r="X1356" s="221"/>
    </row>
    <row r="1357" spans="20:24">
      <c r="T1357" s="221"/>
      <c r="U1357" s="221"/>
      <c r="V1357" s="221"/>
      <c r="W1357" s="221"/>
      <c r="X1357" s="221"/>
    </row>
    <row r="1358" spans="20:24">
      <c r="T1358" s="221"/>
      <c r="U1358" s="221"/>
      <c r="V1358" s="221"/>
      <c r="W1358" s="221"/>
      <c r="X1358" s="221"/>
    </row>
    <row r="1359" spans="20:24">
      <c r="T1359" s="221"/>
      <c r="U1359" s="221"/>
      <c r="V1359" s="221"/>
      <c r="W1359" s="221"/>
      <c r="X1359" s="221"/>
    </row>
    <row r="1360" spans="20:24">
      <c r="T1360" s="221"/>
      <c r="U1360" s="221"/>
      <c r="V1360" s="221"/>
      <c r="W1360" s="221"/>
      <c r="X1360" s="221"/>
    </row>
    <row r="1361" spans="20:24">
      <c r="T1361" s="221"/>
      <c r="U1361" s="221"/>
      <c r="V1361" s="221"/>
      <c r="W1361" s="221"/>
      <c r="X1361" s="221"/>
    </row>
    <row r="1362" spans="20:24">
      <c r="T1362" s="221"/>
      <c r="U1362" s="221"/>
      <c r="V1362" s="221"/>
      <c r="W1362" s="221"/>
      <c r="X1362" s="221"/>
    </row>
    <row r="1363" spans="20:24">
      <c r="T1363" s="221"/>
      <c r="U1363" s="221"/>
      <c r="V1363" s="221"/>
      <c r="W1363" s="221"/>
      <c r="X1363" s="221"/>
    </row>
    <row r="1364" spans="20:24">
      <c r="T1364" s="221"/>
      <c r="U1364" s="221"/>
      <c r="V1364" s="221"/>
      <c r="W1364" s="221"/>
      <c r="X1364" s="221"/>
    </row>
    <row r="1365" spans="20:24">
      <c r="T1365" s="221"/>
      <c r="U1365" s="221"/>
      <c r="V1365" s="221"/>
      <c r="W1365" s="221"/>
      <c r="X1365" s="221"/>
    </row>
    <row r="1366" spans="20:24">
      <c r="T1366" s="221"/>
      <c r="U1366" s="221"/>
      <c r="V1366" s="221"/>
      <c r="W1366" s="221"/>
      <c r="X1366" s="221"/>
    </row>
    <row r="1367" spans="20:24">
      <c r="T1367" s="221"/>
      <c r="U1367" s="221"/>
      <c r="V1367" s="221"/>
      <c r="W1367" s="221"/>
      <c r="X1367" s="221"/>
    </row>
    <row r="1368" spans="20:24">
      <c r="T1368" s="221"/>
      <c r="U1368" s="221"/>
      <c r="V1368" s="221"/>
      <c r="W1368" s="221"/>
      <c r="X1368" s="221"/>
    </row>
    <row r="1369" spans="20:24">
      <c r="T1369" s="221"/>
      <c r="U1369" s="221"/>
      <c r="V1369" s="221"/>
      <c r="W1369" s="221"/>
      <c r="X1369" s="221"/>
    </row>
    <row r="1370" spans="20:24">
      <c r="T1370" s="221"/>
      <c r="U1370" s="221"/>
      <c r="V1370" s="221"/>
      <c r="W1370" s="221"/>
      <c r="X1370" s="221"/>
    </row>
    <row r="1371" spans="20:24">
      <c r="T1371" s="221"/>
      <c r="U1371" s="221"/>
      <c r="V1371" s="221"/>
      <c r="W1371" s="221"/>
      <c r="X1371" s="221"/>
    </row>
    <row r="1372" spans="20:24">
      <c r="T1372" s="221"/>
      <c r="U1372" s="221"/>
      <c r="V1372" s="221"/>
      <c r="W1372" s="221"/>
      <c r="X1372" s="221"/>
    </row>
    <row r="1373" spans="20:24">
      <c r="T1373" s="221"/>
      <c r="U1373" s="221"/>
      <c r="V1373" s="221"/>
      <c r="W1373" s="221"/>
      <c r="X1373" s="221"/>
    </row>
    <row r="1374" spans="20:24">
      <c r="T1374" s="221"/>
      <c r="U1374" s="221"/>
      <c r="V1374" s="221"/>
      <c r="W1374" s="221"/>
      <c r="X1374" s="221"/>
    </row>
    <row r="1375" spans="20:24">
      <c r="T1375" s="221"/>
      <c r="U1375" s="221"/>
      <c r="V1375" s="221"/>
      <c r="W1375" s="221"/>
      <c r="X1375" s="221"/>
    </row>
    <row r="1376" spans="20:24">
      <c r="T1376" s="221"/>
      <c r="U1376" s="221"/>
      <c r="V1376" s="221"/>
      <c r="W1376" s="221"/>
      <c r="X1376" s="221"/>
    </row>
    <row r="1377" spans="20:24">
      <c r="T1377" s="221"/>
      <c r="U1377" s="221"/>
      <c r="V1377" s="221"/>
      <c r="W1377" s="221"/>
      <c r="X1377" s="221"/>
    </row>
    <row r="1378" spans="20:24">
      <c r="T1378" s="221"/>
      <c r="U1378" s="221"/>
      <c r="V1378" s="221"/>
      <c r="W1378" s="221"/>
      <c r="X1378" s="221"/>
    </row>
    <row r="1379" spans="20:24">
      <c r="T1379" s="221"/>
      <c r="U1379" s="221"/>
      <c r="V1379" s="221"/>
      <c r="W1379" s="221"/>
      <c r="X1379" s="221"/>
    </row>
    <row r="1380" spans="20:24">
      <c r="T1380" s="221"/>
      <c r="U1380" s="221"/>
      <c r="V1380" s="221"/>
      <c r="W1380" s="221"/>
      <c r="X1380" s="221"/>
    </row>
    <row r="1381" spans="20:24">
      <c r="T1381" s="221"/>
      <c r="U1381" s="221"/>
      <c r="V1381" s="221"/>
      <c r="W1381" s="221"/>
      <c r="X1381" s="221"/>
    </row>
    <row r="1382" spans="20:24">
      <c r="T1382" s="221"/>
      <c r="U1382" s="221"/>
      <c r="V1382" s="221"/>
      <c r="W1382" s="221"/>
      <c r="X1382" s="221"/>
    </row>
    <row r="1383" spans="20:24">
      <c r="T1383" s="221"/>
      <c r="U1383" s="221"/>
      <c r="V1383" s="221"/>
      <c r="W1383" s="221"/>
      <c r="X1383" s="221"/>
    </row>
    <row r="1384" spans="20:24">
      <c r="T1384" s="221"/>
      <c r="U1384" s="221"/>
      <c r="V1384" s="221"/>
      <c r="W1384" s="221"/>
      <c r="X1384" s="221"/>
    </row>
    <row r="1385" spans="20:24">
      <c r="T1385" s="221"/>
      <c r="U1385" s="221"/>
      <c r="V1385" s="221"/>
      <c r="W1385" s="221"/>
      <c r="X1385" s="221"/>
    </row>
    <row r="1386" spans="20:24">
      <c r="T1386" s="221"/>
      <c r="U1386" s="221"/>
      <c r="V1386" s="221"/>
      <c r="W1386" s="221"/>
      <c r="X1386" s="221"/>
    </row>
    <row r="1387" spans="20:24">
      <c r="T1387" s="221"/>
      <c r="U1387" s="221"/>
      <c r="V1387" s="221"/>
      <c r="W1387" s="221"/>
      <c r="X1387" s="221"/>
    </row>
    <row r="1388" spans="20:24">
      <c r="T1388" s="221"/>
      <c r="U1388" s="221"/>
      <c r="V1388" s="221"/>
      <c r="W1388" s="221"/>
      <c r="X1388" s="221"/>
    </row>
    <row r="1389" spans="20:24">
      <c r="T1389" s="221"/>
      <c r="U1389" s="221"/>
      <c r="V1389" s="221"/>
      <c r="W1389" s="221"/>
      <c r="X1389" s="221"/>
    </row>
    <row r="1390" spans="20:24">
      <c r="T1390" s="221"/>
      <c r="U1390" s="221"/>
      <c r="V1390" s="221"/>
      <c r="W1390" s="221"/>
      <c r="X1390" s="221"/>
    </row>
    <row r="1391" spans="20:24">
      <c r="T1391" s="221"/>
      <c r="U1391" s="221"/>
      <c r="V1391" s="221"/>
      <c r="W1391" s="221"/>
      <c r="X1391" s="221"/>
    </row>
    <row r="1392" spans="20:24">
      <c r="T1392" s="221"/>
      <c r="U1392" s="221"/>
      <c r="V1392" s="221"/>
      <c r="W1392" s="221"/>
      <c r="X1392" s="221"/>
    </row>
    <row r="1393" spans="20:24">
      <c r="T1393" s="221"/>
      <c r="U1393" s="221"/>
      <c r="V1393" s="221"/>
      <c r="W1393" s="221"/>
      <c r="X1393" s="221"/>
    </row>
    <row r="1394" spans="20:24">
      <c r="T1394" s="221"/>
      <c r="U1394" s="221"/>
      <c r="V1394" s="221"/>
      <c r="W1394" s="221"/>
      <c r="X1394" s="221"/>
    </row>
    <row r="1395" spans="20:24">
      <c r="T1395" s="221"/>
      <c r="U1395" s="221"/>
      <c r="V1395" s="221"/>
      <c r="W1395" s="221"/>
      <c r="X1395" s="221"/>
    </row>
    <row r="1396" spans="20:24">
      <c r="T1396" s="221"/>
      <c r="U1396" s="221"/>
      <c r="V1396" s="221"/>
      <c r="W1396" s="221"/>
      <c r="X1396" s="221"/>
    </row>
    <row r="1397" spans="20:24">
      <c r="T1397" s="221"/>
      <c r="U1397" s="221"/>
      <c r="V1397" s="221"/>
      <c r="W1397" s="221"/>
      <c r="X1397" s="221"/>
    </row>
    <row r="1398" spans="20:24">
      <c r="T1398" s="221"/>
      <c r="U1398" s="221"/>
      <c r="V1398" s="221"/>
      <c r="W1398" s="221"/>
      <c r="X1398" s="221"/>
    </row>
    <row r="1399" spans="20:24">
      <c r="T1399" s="221"/>
      <c r="U1399" s="221"/>
      <c r="V1399" s="221"/>
      <c r="W1399" s="221"/>
      <c r="X1399" s="221"/>
    </row>
    <row r="1400" spans="20:24">
      <c r="T1400" s="221"/>
      <c r="U1400" s="221"/>
      <c r="V1400" s="221"/>
      <c r="W1400" s="221"/>
      <c r="X1400" s="221"/>
    </row>
    <row r="1401" spans="20:24">
      <c r="T1401" s="221"/>
      <c r="U1401" s="221"/>
      <c r="V1401" s="221"/>
      <c r="W1401" s="221"/>
      <c r="X1401" s="221"/>
    </row>
    <row r="1402" spans="20:24">
      <c r="T1402" s="221"/>
      <c r="U1402" s="221"/>
      <c r="V1402" s="221"/>
      <c r="W1402" s="221"/>
      <c r="X1402" s="221"/>
    </row>
    <row r="1403" spans="20:24">
      <c r="T1403" s="221"/>
      <c r="U1403" s="221"/>
      <c r="V1403" s="221"/>
      <c r="W1403" s="221"/>
      <c r="X1403" s="221"/>
    </row>
    <row r="1404" spans="20:24">
      <c r="T1404" s="221"/>
      <c r="U1404" s="221"/>
      <c r="V1404" s="221"/>
      <c r="W1404" s="221"/>
      <c r="X1404" s="221"/>
    </row>
    <row r="1405" spans="20:24">
      <c r="T1405" s="221"/>
      <c r="U1405" s="221"/>
      <c r="V1405" s="221"/>
      <c r="W1405" s="221"/>
      <c r="X1405" s="221"/>
    </row>
    <row r="1406" spans="20:24">
      <c r="T1406" s="221"/>
      <c r="U1406" s="221"/>
      <c r="V1406" s="221"/>
      <c r="W1406" s="221"/>
      <c r="X1406" s="221"/>
    </row>
    <row r="1407" spans="20:24">
      <c r="T1407" s="221"/>
      <c r="U1407" s="221"/>
      <c r="V1407" s="221"/>
      <c r="W1407" s="221"/>
      <c r="X1407" s="221"/>
    </row>
    <row r="1408" spans="20:24">
      <c r="T1408" s="221"/>
      <c r="U1408" s="221"/>
      <c r="V1408" s="221"/>
      <c r="W1408" s="221"/>
      <c r="X1408" s="221"/>
    </row>
    <row r="1409" spans="20:24">
      <c r="T1409" s="221"/>
      <c r="U1409" s="221"/>
      <c r="V1409" s="221"/>
      <c r="W1409" s="221"/>
      <c r="X1409" s="221"/>
    </row>
    <row r="1410" spans="20:24">
      <c r="T1410" s="221"/>
      <c r="U1410" s="221"/>
      <c r="V1410" s="221"/>
      <c r="W1410" s="221"/>
      <c r="X1410" s="221"/>
    </row>
    <row r="1411" spans="20:24">
      <c r="T1411" s="221"/>
      <c r="U1411" s="221"/>
      <c r="V1411" s="221"/>
      <c r="W1411" s="221"/>
      <c r="X1411" s="221"/>
    </row>
    <row r="1412" spans="20:24">
      <c r="T1412" s="221"/>
      <c r="U1412" s="221"/>
      <c r="V1412" s="221"/>
      <c r="W1412" s="221"/>
      <c r="X1412" s="221"/>
    </row>
    <row r="1413" spans="20:24">
      <c r="T1413" s="221"/>
      <c r="U1413" s="221"/>
      <c r="V1413" s="221"/>
      <c r="W1413" s="221"/>
      <c r="X1413" s="221"/>
    </row>
    <row r="1414" spans="20:24">
      <c r="T1414" s="221"/>
      <c r="U1414" s="221"/>
      <c r="V1414" s="221"/>
      <c r="W1414" s="221"/>
      <c r="X1414" s="221"/>
    </row>
    <row r="1415" spans="20:24">
      <c r="T1415" s="221"/>
      <c r="U1415" s="221"/>
      <c r="V1415" s="221"/>
      <c r="W1415" s="221"/>
      <c r="X1415" s="221"/>
    </row>
    <row r="1416" spans="20:24">
      <c r="T1416" s="221"/>
      <c r="U1416" s="221"/>
      <c r="V1416" s="221"/>
      <c r="W1416" s="221"/>
      <c r="X1416" s="221"/>
    </row>
    <row r="1417" spans="20:24">
      <c r="T1417" s="221"/>
      <c r="U1417" s="221"/>
      <c r="V1417" s="221"/>
      <c r="W1417" s="221"/>
      <c r="X1417" s="221"/>
    </row>
    <row r="1418" spans="20:24">
      <c r="T1418" s="221"/>
      <c r="U1418" s="221"/>
      <c r="V1418" s="221"/>
      <c r="W1418" s="221"/>
      <c r="X1418" s="221"/>
    </row>
    <row r="1419" spans="20:24">
      <c r="T1419" s="221"/>
      <c r="U1419" s="221"/>
      <c r="V1419" s="221"/>
      <c r="W1419" s="221"/>
      <c r="X1419" s="221"/>
    </row>
    <row r="1420" spans="20:24">
      <c r="T1420" s="221"/>
      <c r="U1420" s="221"/>
      <c r="V1420" s="221"/>
      <c r="W1420" s="221"/>
      <c r="X1420" s="221"/>
    </row>
    <row r="1421" spans="20:24">
      <c r="T1421" s="221"/>
      <c r="U1421" s="221"/>
      <c r="V1421" s="221"/>
      <c r="W1421" s="221"/>
      <c r="X1421" s="221"/>
    </row>
    <row r="1422" spans="20:24">
      <c r="T1422" s="221"/>
      <c r="U1422" s="221"/>
      <c r="V1422" s="221"/>
      <c r="W1422" s="221"/>
      <c r="X1422" s="221"/>
    </row>
    <row r="1423" spans="20:24">
      <c r="T1423" s="221"/>
      <c r="U1423" s="221"/>
      <c r="V1423" s="221"/>
      <c r="W1423" s="221"/>
      <c r="X1423" s="221"/>
    </row>
    <row r="1424" spans="20:24">
      <c r="T1424" s="221"/>
      <c r="U1424" s="221"/>
      <c r="V1424" s="221"/>
      <c r="W1424" s="221"/>
      <c r="X1424" s="221"/>
    </row>
    <row r="1425" spans="20:24">
      <c r="T1425" s="221"/>
      <c r="U1425" s="221"/>
      <c r="V1425" s="221"/>
      <c r="W1425" s="221"/>
      <c r="X1425" s="221"/>
    </row>
    <row r="1426" spans="20:24">
      <c r="T1426" s="221"/>
      <c r="U1426" s="221"/>
      <c r="V1426" s="221"/>
      <c r="W1426" s="221"/>
      <c r="X1426" s="221"/>
    </row>
    <row r="1427" spans="20:24">
      <c r="T1427" s="221"/>
      <c r="U1427" s="221"/>
      <c r="V1427" s="221"/>
      <c r="W1427" s="221"/>
      <c r="X1427" s="221"/>
    </row>
    <row r="1428" spans="20:24">
      <c r="T1428" s="221"/>
      <c r="U1428" s="221"/>
      <c r="V1428" s="221"/>
      <c r="W1428" s="221"/>
      <c r="X1428" s="221"/>
    </row>
    <row r="1429" spans="20:24">
      <c r="T1429" s="221"/>
      <c r="U1429" s="221"/>
      <c r="V1429" s="221"/>
      <c r="W1429" s="221"/>
      <c r="X1429" s="221"/>
    </row>
    <row r="1430" spans="20:24">
      <c r="T1430" s="221"/>
      <c r="U1430" s="221"/>
      <c r="V1430" s="221"/>
      <c r="W1430" s="221"/>
      <c r="X1430" s="221"/>
    </row>
    <row r="1431" spans="20:24">
      <c r="T1431" s="221"/>
      <c r="U1431" s="221"/>
      <c r="V1431" s="221"/>
      <c r="W1431" s="221"/>
      <c r="X1431" s="221"/>
    </row>
    <row r="1432" spans="20:24">
      <c r="T1432" s="221"/>
      <c r="U1432" s="221"/>
      <c r="V1432" s="221"/>
      <c r="W1432" s="221"/>
      <c r="X1432" s="221"/>
    </row>
    <row r="1433" spans="20:24">
      <c r="T1433" s="221"/>
      <c r="U1433" s="221"/>
      <c r="V1433" s="221"/>
      <c r="W1433" s="221"/>
      <c r="X1433" s="221"/>
    </row>
    <row r="1434" spans="20:24">
      <c r="T1434" s="221"/>
      <c r="U1434" s="221"/>
      <c r="V1434" s="221"/>
      <c r="W1434" s="221"/>
      <c r="X1434" s="221"/>
    </row>
    <row r="1435" spans="20:24">
      <c r="T1435" s="221"/>
      <c r="U1435" s="221"/>
      <c r="V1435" s="221"/>
      <c r="W1435" s="221"/>
      <c r="X1435" s="221"/>
    </row>
    <row r="1436" spans="20:24">
      <c r="T1436" s="221"/>
      <c r="U1436" s="221"/>
      <c r="V1436" s="221"/>
      <c r="W1436" s="221"/>
      <c r="X1436" s="221"/>
    </row>
    <row r="1437" spans="20:24">
      <c r="T1437" s="221"/>
      <c r="U1437" s="221"/>
      <c r="V1437" s="221"/>
      <c r="W1437" s="221"/>
      <c r="X1437" s="221"/>
    </row>
    <row r="1438" spans="20:24">
      <c r="T1438" s="221"/>
      <c r="U1438" s="221"/>
      <c r="V1438" s="221"/>
      <c r="W1438" s="221"/>
      <c r="X1438" s="221"/>
    </row>
    <row r="1439" spans="20:24">
      <c r="T1439" s="221"/>
      <c r="U1439" s="221"/>
      <c r="V1439" s="221"/>
      <c r="W1439" s="221"/>
      <c r="X1439" s="221"/>
    </row>
    <row r="1440" spans="20:24">
      <c r="T1440" s="221"/>
      <c r="U1440" s="221"/>
      <c r="V1440" s="221"/>
      <c r="W1440" s="221"/>
      <c r="X1440" s="221"/>
    </row>
    <row r="1441" spans="20:24">
      <c r="T1441" s="221"/>
      <c r="U1441" s="221"/>
      <c r="V1441" s="221"/>
      <c r="W1441" s="221"/>
      <c r="X1441" s="221"/>
    </row>
    <row r="1442" spans="20:24">
      <c r="T1442" s="221"/>
      <c r="U1442" s="221"/>
      <c r="V1442" s="221"/>
      <c r="W1442" s="221"/>
      <c r="X1442" s="221"/>
    </row>
    <row r="1443" spans="20:24">
      <c r="T1443" s="221"/>
      <c r="U1443" s="221"/>
      <c r="V1443" s="221"/>
      <c r="W1443" s="221"/>
      <c r="X1443" s="221"/>
    </row>
    <row r="1444" spans="20:24">
      <c r="T1444" s="221"/>
      <c r="U1444" s="221"/>
      <c r="V1444" s="221"/>
      <c r="W1444" s="221"/>
      <c r="X1444" s="221"/>
    </row>
    <row r="1445" spans="20:24">
      <c r="T1445" s="221"/>
      <c r="U1445" s="221"/>
      <c r="V1445" s="221"/>
      <c r="W1445" s="221"/>
      <c r="X1445" s="221"/>
    </row>
    <row r="1446" spans="20:24">
      <c r="T1446" s="221"/>
      <c r="U1446" s="221"/>
      <c r="V1446" s="221"/>
      <c r="W1446" s="221"/>
      <c r="X1446" s="221"/>
    </row>
    <row r="1447" spans="20:24">
      <c r="T1447" s="221"/>
      <c r="U1447" s="221"/>
      <c r="V1447" s="221"/>
      <c r="W1447" s="221"/>
      <c r="X1447" s="221"/>
    </row>
    <row r="1448" spans="20:24">
      <c r="T1448" s="221"/>
      <c r="U1448" s="221"/>
      <c r="V1448" s="221"/>
      <c r="W1448" s="221"/>
      <c r="X1448" s="221"/>
    </row>
    <row r="1449" spans="20:24">
      <c r="T1449" s="221"/>
      <c r="U1449" s="221"/>
      <c r="V1449" s="221"/>
      <c r="W1449" s="221"/>
      <c r="X1449" s="221"/>
    </row>
    <row r="1450" spans="20:24">
      <c r="T1450" s="221"/>
      <c r="U1450" s="221"/>
      <c r="V1450" s="221"/>
      <c r="W1450" s="221"/>
      <c r="X1450" s="221"/>
    </row>
    <row r="1451" spans="20:24">
      <c r="T1451" s="221"/>
      <c r="U1451" s="221"/>
      <c r="V1451" s="221"/>
      <c r="W1451" s="221"/>
      <c r="X1451" s="221"/>
    </row>
    <row r="1452" spans="20:24">
      <c r="T1452" s="221"/>
      <c r="U1452" s="221"/>
      <c r="V1452" s="221"/>
      <c r="W1452" s="221"/>
      <c r="X1452" s="221"/>
    </row>
    <row r="1453" spans="20:24">
      <c r="T1453" s="221"/>
      <c r="U1453" s="221"/>
      <c r="V1453" s="221"/>
      <c r="W1453" s="221"/>
      <c r="X1453" s="221"/>
    </row>
    <row r="1454" spans="20:24">
      <c r="T1454" s="221"/>
      <c r="U1454" s="221"/>
      <c r="V1454" s="221"/>
      <c r="W1454" s="221"/>
      <c r="X1454" s="221"/>
    </row>
    <row r="1455" spans="20:24">
      <c r="T1455" s="221"/>
      <c r="U1455" s="221"/>
      <c r="V1455" s="221"/>
      <c r="W1455" s="221"/>
      <c r="X1455" s="221"/>
    </row>
    <row r="1456" spans="20:24">
      <c r="T1456" s="221"/>
      <c r="U1456" s="221"/>
      <c r="V1456" s="221"/>
      <c r="W1456" s="221"/>
      <c r="X1456" s="221"/>
    </row>
    <row r="1457" spans="20:24">
      <c r="T1457" s="221"/>
      <c r="U1457" s="221"/>
      <c r="V1457" s="221"/>
      <c r="W1457" s="221"/>
      <c r="X1457" s="221"/>
    </row>
    <row r="1458" spans="20:24">
      <c r="T1458" s="221"/>
      <c r="U1458" s="221"/>
      <c r="V1458" s="221"/>
      <c r="W1458" s="221"/>
      <c r="X1458" s="221"/>
    </row>
    <row r="1459" spans="20:24">
      <c r="T1459" s="221"/>
      <c r="U1459" s="221"/>
      <c r="V1459" s="221"/>
      <c r="W1459" s="221"/>
      <c r="X1459" s="221"/>
    </row>
    <row r="1460" spans="20:24">
      <c r="T1460" s="221"/>
      <c r="U1460" s="221"/>
      <c r="V1460" s="221"/>
      <c r="W1460" s="221"/>
      <c r="X1460" s="221"/>
    </row>
    <row r="1461" spans="20:24">
      <c r="T1461" s="221"/>
      <c r="U1461" s="221"/>
      <c r="V1461" s="221"/>
      <c r="W1461" s="221"/>
      <c r="X1461" s="221"/>
    </row>
    <row r="1462" spans="20:24">
      <c r="T1462" s="221"/>
      <c r="U1462" s="221"/>
      <c r="V1462" s="221"/>
      <c r="W1462" s="221"/>
      <c r="X1462" s="221"/>
    </row>
    <row r="1463" spans="20:24">
      <c r="T1463" s="221"/>
      <c r="U1463" s="221"/>
      <c r="V1463" s="221"/>
      <c r="W1463" s="221"/>
      <c r="X1463" s="221"/>
    </row>
    <row r="1464" spans="20:24">
      <c r="T1464" s="221"/>
      <c r="U1464" s="221"/>
      <c r="V1464" s="221"/>
      <c r="W1464" s="221"/>
      <c r="X1464" s="221"/>
    </row>
    <row r="1465" spans="20:24">
      <c r="T1465" s="221"/>
      <c r="U1465" s="221"/>
      <c r="V1465" s="221"/>
      <c r="W1465" s="221"/>
      <c r="X1465" s="221"/>
    </row>
    <row r="1466" spans="20:24">
      <c r="T1466" s="221"/>
      <c r="U1466" s="221"/>
      <c r="V1466" s="221"/>
      <c r="W1466" s="221"/>
      <c r="X1466" s="221"/>
    </row>
    <row r="1467" spans="20:24">
      <c r="T1467" s="221"/>
      <c r="U1467" s="221"/>
      <c r="V1467" s="221"/>
      <c r="W1467" s="221"/>
      <c r="X1467" s="221"/>
    </row>
    <row r="1468" spans="20:24">
      <c r="T1468" s="221"/>
      <c r="U1468" s="221"/>
      <c r="V1468" s="221"/>
      <c r="W1468" s="221"/>
      <c r="X1468" s="221"/>
    </row>
    <row r="1469" spans="20:24">
      <c r="T1469" s="221"/>
      <c r="U1469" s="221"/>
      <c r="V1469" s="221"/>
      <c r="W1469" s="221"/>
      <c r="X1469" s="221"/>
    </row>
    <row r="1470" spans="20:24">
      <c r="T1470" s="221"/>
      <c r="U1470" s="221"/>
      <c r="V1470" s="221"/>
      <c r="W1470" s="221"/>
      <c r="X1470" s="221"/>
    </row>
    <row r="1471" spans="20:24">
      <c r="T1471" s="221"/>
      <c r="U1471" s="221"/>
      <c r="V1471" s="221"/>
      <c r="W1471" s="221"/>
      <c r="X1471" s="221"/>
    </row>
    <row r="1472" spans="20:24">
      <c r="T1472" s="221"/>
      <c r="U1472" s="221"/>
      <c r="V1472" s="221"/>
      <c r="W1472" s="221"/>
      <c r="X1472" s="221"/>
    </row>
    <row r="1473" spans="20:24">
      <c r="T1473" s="221"/>
      <c r="U1473" s="221"/>
      <c r="V1473" s="221"/>
      <c r="W1473" s="221"/>
      <c r="X1473" s="221"/>
    </row>
    <row r="1474" spans="20:24">
      <c r="T1474" s="221"/>
      <c r="U1474" s="221"/>
      <c r="V1474" s="221"/>
      <c r="W1474" s="221"/>
      <c r="X1474" s="221"/>
    </row>
    <row r="1475" spans="20:24">
      <c r="T1475" s="221"/>
      <c r="U1475" s="221"/>
      <c r="V1475" s="221"/>
      <c r="W1475" s="221"/>
      <c r="X1475" s="221"/>
    </row>
    <row r="1476" spans="20:24">
      <c r="T1476" s="221"/>
      <c r="U1476" s="221"/>
      <c r="V1476" s="221"/>
      <c r="W1476" s="221"/>
      <c r="X1476" s="221"/>
    </row>
    <row r="1477" spans="20:24">
      <c r="T1477" s="221"/>
      <c r="U1477" s="221"/>
      <c r="V1477" s="221"/>
      <c r="W1477" s="221"/>
      <c r="X1477" s="221"/>
    </row>
    <row r="1478" spans="20:24">
      <c r="T1478" s="221"/>
      <c r="U1478" s="221"/>
      <c r="V1478" s="221"/>
      <c r="W1478" s="221"/>
      <c r="X1478" s="221"/>
    </row>
    <row r="1479" spans="20:24">
      <c r="T1479" s="221"/>
      <c r="U1479" s="221"/>
      <c r="V1479" s="221"/>
      <c r="W1479" s="221"/>
      <c r="X1479" s="221"/>
    </row>
    <row r="1480" spans="20:24">
      <c r="T1480" s="221"/>
      <c r="U1480" s="221"/>
      <c r="V1480" s="221"/>
      <c r="W1480" s="221"/>
      <c r="X1480" s="221"/>
    </row>
    <row r="1481" spans="20:24">
      <c r="T1481" s="221"/>
      <c r="U1481" s="221"/>
      <c r="V1481" s="221"/>
      <c r="W1481" s="221"/>
      <c r="X1481" s="221"/>
    </row>
    <row r="1482" spans="20:24">
      <c r="T1482" s="221"/>
      <c r="U1482" s="221"/>
      <c r="V1482" s="221"/>
      <c r="W1482" s="221"/>
      <c r="X1482" s="221"/>
    </row>
    <row r="1483" spans="20:24">
      <c r="T1483" s="221"/>
      <c r="U1483" s="221"/>
      <c r="V1483" s="221"/>
      <c r="W1483" s="221"/>
      <c r="X1483" s="221"/>
    </row>
    <row r="1484" spans="20:24">
      <c r="T1484" s="221"/>
      <c r="U1484" s="221"/>
      <c r="V1484" s="221"/>
      <c r="W1484" s="221"/>
      <c r="X1484" s="221"/>
    </row>
    <row r="1485" spans="20:24">
      <c r="T1485" s="221"/>
      <c r="U1485" s="221"/>
      <c r="V1485" s="221"/>
      <c r="W1485" s="221"/>
      <c r="X1485" s="221"/>
    </row>
    <row r="1486" spans="20:24">
      <c r="T1486" s="221"/>
      <c r="U1486" s="221"/>
      <c r="V1486" s="221"/>
      <c r="W1486" s="221"/>
      <c r="X1486" s="221"/>
    </row>
    <row r="1487" spans="20:24">
      <c r="T1487" s="221"/>
      <c r="U1487" s="221"/>
      <c r="V1487" s="221"/>
      <c r="W1487" s="221"/>
      <c r="X1487" s="221"/>
    </row>
    <row r="1488" spans="20:24">
      <c r="T1488" s="221"/>
      <c r="U1488" s="221"/>
      <c r="V1488" s="221"/>
      <c r="W1488" s="221"/>
      <c r="X1488" s="221"/>
    </row>
    <row r="1489" spans="20:24">
      <c r="T1489" s="221"/>
      <c r="U1489" s="221"/>
      <c r="V1489" s="221"/>
      <c r="W1489" s="221"/>
      <c r="X1489" s="221"/>
    </row>
    <row r="1490" spans="20:24">
      <c r="T1490" s="221"/>
      <c r="U1490" s="221"/>
      <c r="V1490" s="221"/>
      <c r="W1490" s="221"/>
      <c r="X1490" s="221"/>
    </row>
    <row r="1491" spans="20:24">
      <c r="T1491" s="221"/>
      <c r="U1491" s="221"/>
      <c r="V1491" s="221"/>
      <c r="W1491" s="221"/>
      <c r="X1491" s="221"/>
    </row>
    <row r="1492" spans="20:24">
      <c r="T1492" s="221"/>
      <c r="U1492" s="221"/>
      <c r="V1492" s="221"/>
      <c r="W1492" s="221"/>
      <c r="X1492" s="221"/>
    </row>
    <row r="1493" spans="20:24">
      <c r="T1493" s="221"/>
      <c r="U1493" s="221"/>
      <c r="V1493" s="221"/>
      <c r="W1493" s="221"/>
      <c r="X1493" s="221"/>
    </row>
    <row r="1494" spans="20:24">
      <c r="T1494" s="221"/>
      <c r="U1494" s="221"/>
      <c r="V1494" s="221"/>
      <c r="W1494" s="221"/>
      <c r="X1494" s="221"/>
    </row>
    <row r="1495" spans="20:24">
      <c r="T1495" s="221"/>
      <c r="U1495" s="221"/>
      <c r="V1495" s="221"/>
      <c r="W1495" s="221"/>
      <c r="X1495" s="221"/>
    </row>
    <row r="1496" spans="20:24">
      <c r="T1496" s="221"/>
      <c r="U1496" s="221"/>
      <c r="V1496" s="221"/>
      <c r="W1496" s="221"/>
      <c r="X1496" s="221"/>
    </row>
    <row r="1497" spans="20:24">
      <c r="T1497" s="221"/>
      <c r="U1497" s="221"/>
      <c r="V1497" s="221"/>
      <c r="W1497" s="221"/>
      <c r="X1497" s="221"/>
    </row>
    <row r="1498" spans="20:24">
      <c r="T1498" s="221"/>
      <c r="U1498" s="221"/>
      <c r="V1498" s="221"/>
      <c r="W1498" s="221"/>
      <c r="X1498" s="221"/>
    </row>
    <row r="1499" spans="20:24">
      <c r="T1499" s="221"/>
      <c r="U1499" s="221"/>
      <c r="V1499" s="221"/>
      <c r="W1499" s="221"/>
      <c r="X1499" s="221"/>
    </row>
    <row r="1500" spans="20:24">
      <c r="T1500" s="221"/>
      <c r="U1500" s="221"/>
      <c r="V1500" s="221"/>
      <c r="W1500" s="221"/>
      <c r="X1500" s="221"/>
    </row>
    <row r="1501" spans="20:24">
      <c r="T1501" s="221"/>
      <c r="U1501" s="221"/>
      <c r="V1501" s="221"/>
      <c r="W1501" s="221"/>
      <c r="X1501" s="221"/>
    </row>
    <row r="1502" spans="20:24">
      <c r="T1502" s="221"/>
      <c r="U1502" s="221"/>
      <c r="V1502" s="221"/>
      <c r="W1502" s="221"/>
      <c r="X1502" s="221"/>
    </row>
    <row r="1503" spans="20:24">
      <c r="T1503" s="221"/>
      <c r="U1503" s="221"/>
      <c r="V1503" s="221"/>
      <c r="W1503" s="221"/>
      <c r="X1503" s="221"/>
    </row>
    <row r="1504" spans="20:24">
      <c r="T1504" s="221"/>
      <c r="U1504" s="221"/>
      <c r="V1504" s="221"/>
      <c r="W1504" s="221"/>
      <c r="X1504" s="221"/>
    </row>
    <row r="1505" spans="20:24">
      <c r="T1505" s="221"/>
      <c r="U1505" s="221"/>
      <c r="V1505" s="221"/>
      <c r="W1505" s="221"/>
      <c r="X1505" s="221"/>
    </row>
    <row r="1506" spans="20:24">
      <c r="T1506" s="221"/>
      <c r="U1506" s="221"/>
      <c r="V1506" s="221"/>
      <c r="W1506" s="221"/>
      <c r="X1506" s="221"/>
    </row>
    <row r="1507" spans="20:24">
      <c r="T1507" s="221"/>
      <c r="U1507" s="221"/>
      <c r="V1507" s="221"/>
      <c r="W1507" s="221"/>
      <c r="X1507" s="221"/>
    </row>
    <row r="1508" spans="20:24">
      <c r="T1508" s="221"/>
      <c r="U1508" s="221"/>
      <c r="V1508" s="221"/>
      <c r="W1508" s="221"/>
      <c r="X1508" s="221"/>
    </row>
    <row r="1509" spans="20:24">
      <c r="T1509" s="221"/>
      <c r="U1509" s="221"/>
      <c r="V1509" s="221"/>
      <c r="W1509" s="221"/>
      <c r="X1509" s="221"/>
    </row>
    <row r="1510" spans="20:24">
      <c r="T1510" s="221"/>
      <c r="U1510" s="221"/>
      <c r="V1510" s="221"/>
      <c r="W1510" s="221"/>
      <c r="X1510" s="221"/>
    </row>
    <row r="1511" spans="20:24">
      <c r="T1511" s="221"/>
      <c r="U1511" s="221"/>
      <c r="V1511" s="221"/>
      <c r="W1511" s="221"/>
      <c r="X1511" s="221"/>
    </row>
    <row r="1512" spans="20:24">
      <c r="T1512" s="221"/>
      <c r="U1512" s="221"/>
      <c r="V1512" s="221"/>
      <c r="W1512" s="221"/>
      <c r="X1512" s="221"/>
    </row>
    <row r="1513" spans="20:24">
      <c r="T1513" s="221"/>
      <c r="U1513" s="221"/>
      <c r="V1513" s="221"/>
      <c r="W1513" s="221"/>
      <c r="X1513" s="221"/>
    </row>
    <row r="1514" spans="20:24">
      <c r="T1514" s="221"/>
      <c r="U1514" s="221"/>
      <c r="V1514" s="221"/>
      <c r="W1514" s="221"/>
      <c r="X1514" s="221"/>
    </row>
    <row r="1515" spans="20:24">
      <c r="T1515" s="221"/>
      <c r="U1515" s="221"/>
      <c r="V1515" s="221"/>
      <c r="W1515" s="221"/>
      <c r="X1515" s="221"/>
    </row>
    <row r="1516" spans="20:24">
      <c r="T1516" s="221"/>
      <c r="U1516" s="221"/>
      <c r="V1516" s="221"/>
      <c r="W1516" s="221"/>
      <c r="X1516" s="221"/>
    </row>
    <row r="1517" spans="20:24">
      <c r="T1517" s="221"/>
      <c r="U1517" s="221"/>
      <c r="V1517" s="221"/>
      <c r="W1517" s="221"/>
      <c r="X1517" s="221"/>
    </row>
    <row r="1518" spans="20:24">
      <c r="T1518" s="221"/>
      <c r="U1518" s="221"/>
      <c r="V1518" s="221"/>
      <c r="W1518" s="221"/>
      <c r="X1518" s="221"/>
    </row>
    <row r="1519" spans="20:24">
      <c r="T1519" s="221"/>
      <c r="U1519" s="221"/>
      <c r="V1519" s="221"/>
      <c r="W1519" s="221"/>
      <c r="X1519" s="221"/>
    </row>
    <row r="1520" spans="20:24">
      <c r="T1520" s="221"/>
      <c r="U1520" s="221"/>
      <c r="V1520" s="221"/>
      <c r="W1520" s="221"/>
      <c r="X1520" s="221"/>
    </row>
    <row r="1521" spans="20:24">
      <c r="T1521" s="221"/>
      <c r="U1521" s="221"/>
      <c r="V1521" s="221"/>
      <c r="W1521" s="221"/>
      <c r="X1521" s="221"/>
    </row>
    <row r="1522" spans="20:24">
      <c r="T1522" s="221"/>
      <c r="U1522" s="221"/>
      <c r="V1522" s="221"/>
      <c r="W1522" s="221"/>
      <c r="X1522" s="221"/>
    </row>
    <row r="1523" spans="20:24">
      <c r="T1523" s="221"/>
      <c r="U1523" s="221"/>
      <c r="V1523" s="221"/>
      <c r="W1523" s="221"/>
      <c r="X1523" s="221"/>
    </row>
    <row r="1524" spans="20:24">
      <c r="T1524" s="221"/>
      <c r="U1524" s="221"/>
      <c r="V1524" s="221"/>
      <c r="W1524" s="221"/>
      <c r="X1524" s="221"/>
    </row>
    <row r="1525" spans="20:24">
      <c r="T1525" s="221"/>
      <c r="U1525" s="221"/>
      <c r="V1525" s="221"/>
      <c r="W1525" s="221"/>
      <c r="X1525" s="221"/>
    </row>
    <row r="1526" spans="20:24">
      <c r="T1526" s="221"/>
      <c r="U1526" s="221"/>
      <c r="V1526" s="221"/>
      <c r="W1526" s="221"/>
      <c r="X1526" s="221"/>
    </row>
    <row r="1527" spans="20:24">
      <c r="T1527" s="221"/>
      <c r="U1527" s="221"/>
      <c r="V1527" s="221"/>
      <c r="W1527" s="221"/>
      <c r="X1527" s="221"/>
    </row>
    <row r="1528" spans="20:24">
      <c r="T1528" s="221"/>
      <c r="U1528" s="221"/>
      <c r="V1528" s="221"/>
      <c r="W1528" s="221"/>
      <c r="X1528" s="221"/>
    </row>
    <row r="1529" spans="20:24">
      <c r="T1529" s="221"/>
      <c r="U1529" s="221"/>
      <c r="V1529" s="221"/>
      <c r="W1529" s="221"/>
      <c r="X1529" s="221"/>
    </row>
    <row r="1530" spans="20:24">
      <c r="T1530" s="221"/>
      <c r="U1530" s="221"/>
      <c r="V1530" s="221"/>
      <c r="W1530" s="221"/>
      <c r="X1530" s="221"/>
    </row>
    <row r="1531" spans="20:24">
      <c r="T1531" s="221"/>
      <c r="U1531" s="221"/>
      <c r="V1531" s="221"/>
      <c r="W1531" s="221"/>
      <c r="X1531" s="221"/>
    </row>
    <row r="1532" spans="20:24">
      <c r="T1532" s="221"/>
      <c r="U1532" s="221"/>
      <c r="V1532" s="221"/>
      <c r="W1532" s="221"/>
      <c r="X1532" s="221"/>
    </row>
    <row r="1533" spans="20:24">
      <c r="T1533" s="221"/>
      <c r="U1533" s="221"/>
      <c r="V1533" s="221"/>
      <c r="W1533" s="221"/>
      <c r="X1533" s="221"/>
    </row>
    <row r="1534" spans="20:24">
      <c r="T1534" s="221"/>
      <c r="U1534" s="221"/>
      <c r="V1534" s="221"/>
      <c r="W1534" s="221"/>
      <c r="X1534" s="221"/>
    </row>
    <row r="1535" spans="20:24">
      <c r="T1535" s="221"/>
      <c r="U1535" s="221"/>
      <c r="V1535" s="221"/>
      <c r="W1535" s="221"/>
      <c r="X1535" s="221"/>
    </row>
    <row r="1536" spans="20:24">
      <c r="T1536" s="221"/>
      <c r="U1536" s="221"/>
      <c r="V1536" s="221"/>
      <c r="W1536" s="221"/>
      <c r="X1536" s="221"/>
    </row>
    <row r="1537" spans="20:24">
      <c r="T1537" s="221"/>
      <c r="U1537" s="221"/>
      <c r="V1537" s="221"/>
      <c r="W1537" s="221"/>
      <c r="X1537" s="221"/>
    </row>
    <row r="1538" spans="20:24">
      <c r="T1538" s="221"/>
      <c r="U1538" s="221"/>
      <c r="V1538" s="221"/>
      <c r="W1538" s="221"/>
      <c r="X1538" s="221"/>
    </row>
    <row r="1539" spans="20:24">
      <c r="T1539" s="221"/>
      <c r="U1539" s="221"/>
      <c r="V1539" s="221"/>
      <c r="W1539" s="221"/>
      <c r="X1539" s="221"/>
    </row>
    <row r="1540" spans="20:24">
      <c r="T1540" s="221"/>
      <c r="U1540" s="221"/>
      <c r="V1540" s="221"/>
      <c r="W1540" s="221"/>
      <c r="X1540" s="221"/>
    </row>
    <row r="1541" spans="20:24">
      <c r="T1541" s="221"/>
      <c r="U1541" s="221"/>
      <c r="V1541" s="221"/>
      <c r="W1541" s="221"/>
      <c r="X1541" s="221"/>
    </row>
    <row r="1542" spans="20:24">
      <c r="T1542" s="221"/>
      <c r="U1542" s="221"/>
      <c r="V1542" s="221"/>
      <c r="W1542" s="221"/>
      <c r="X1542" s="221"/>
    </row>
    <row r="1543" spans="20:24">
      <c r="T1543" s="221"/>
      <c r="U1543" s="221"/>
      <c r="V1543" s="221"/>
      <c r="W1543" s="221"/>
      <c r="X1543" s="221"/>
    </row>
    <row r="1544" spans="20:24">
      <c r="T1544" s="221"/>
      <c r="U1544" s="221"/>
      <c r="V1544" s="221"/>
      <c r="W1544" s="221"/>
      <c r="X1544" s="221"/>
    </row>
    <row r="1545" spans="20:24">
      <c r="T1545" s="221"/>
      <c r="U1545" s="221"/>
      <c r="V1545" s="221"/>
      <c r="W1545" s="221"/>
      <c r="X1545" s="221"/>
    </row>
    <row r="1546" spans="20:24">
      <c r="T1546" s="221"/>
      <c r="U1546" s="221"/>
      <c r="V1546" s="221"/>
      <c r="W1546" s="221"/>
      <c r="X1546" s="221"/>
    </row>
    <row r="1547" spans="20:24">
      <c r="T1547" s="221"/>
      <c r="U1547" s="221"/>
      <c r="V1547" s="221"/>
      <c r="W1547" s="221"/>
      <c r="X1547" s="221"/>
    </row>
    <row r="1548" spans="20:24">
      <c r="T1548" s="221"/>
      <c r="U1548" s="221"/>
      <c r="V1548" s="221"/>
      <c r="W1548" s="221"/>
      <c r="X1548" s="221"/>
    </row>
    <row r="1549" spans="20:24">
      <c r="T1549" s="221"/>
      <c r="U1549" s="221"/>
      <c r="V1549" s="221"/>
      <c r="W1549" s="221"/>
      <c r="X1549" s="221"/>
    </row>
    <row r="1550" spans="20:24">
      <c r="T1550" s="221"/>
      <c r="U1550" s="221"/>
      <c r="V1550" s="221"/>
      <c r="W1550" s="221"/>
      <c r="X1550" s="221"/>
    </row>
    <row r="1551" spans="20:24">
      <c r="T1551" s="221"/>
      <c r="U1551" s="221"/>
      <c r="V1551" s="221"/>
      <c r="W1551" s="221"/>
      <c r="X1551" s="221"/>
    </row>
    <row r="1552" spans="20:24">
      <c r="T1552" s="221"/>
      <c r="U1552" s="221"/>
      <c r="V1552" s="221"/>
      <c r="W1552" s="221"/>
      <c r="X1552" s="221"/>
    </row>
    <row r="1553" spans="20:24">
      <c r="T1553" s="221"/>
      <c r="U1553" s="221"/>
      <c r="V1553" s="221"/>
      <c r="W1553" s="221"/>
      <c r="X1553" s="221"/>
    </row>
    <row r="1554" spans="20:24">
      <c r="T1554" s="221"/>
      <c r="U1554" s="221"/>
      <c r="V1554" s="221"/>
      <c r="W1554" s="221"/>
      <c r="X1554" s="221"/>
    </row>
    <row r="1555" spans="20:24">
      <c r="T1555" s="221"/>
      <c r="U1555" s="221"/>
      <c r="V1555" s="221"/>
      <c r="W1555" s="221"/>
      <c r="X1555" s="221"/>
    </row>
    <row r="1556" spans="20:24">
      <c r="T1556" s="221"/>
      <c r="U1556" s="221"/>
      <c r="V1556" s="221"/>
      <c r="W1556" s="221"/>
      <c r="X1556" s="221"/>
    </row>
    <row r="1557" spans="20:24">
      <c r="T1557" s="221"/>
      <c r="U1557" s="221"/>
      <c r="V1557" s="221"/>
      <c r="W1557" s="221"/>
      <c r="X1557" s="221"/>
    </row>
    <row r="1558" spans="20:24">
      <c r="T1558" s="221"/>
      <c r="U1558" s="221"/>
      <c r="V1558" s="221"/>
      <c r="W1558" s="221"/>
      <c r="X1558" s="221"/>
    </row>
    <row r="1559" spans="20:24">
      <c r="T1559" s="221"/>
      <c r="U1559" s="221"/>
      <c r="V1559" s="221"/>
      <c r="W1559" s="221"/>
      <c r="X1559" s="221"/>
    </row>
    <row r="1560" spans="20:24">
      <c r="T1560" s="221"/>
      <c r="U1560" s="221"/>
      <c r="V1560" s="221"/>
      <c r="W1560" s="221"/>
      <c r="X1560" s="221"/>
    </row>
    <row r="1561" spans="20:24">
      <c r="T1561" s="221"/>
      <c r="U1561" s="221"/>
      <c r="V1561" s="221"/>
      <c r="W1561" s="221"/>
      <c r="X1561" s="221"/>
    </row>
    <row r="1562" spans="20:24">
      <c r="T1562" s="221"/>
      <c r="U1562" s="221"/>
      <c r="V1562" s="221"/>
      <c r="W1562" s="221"/>
      <c r="X1562" s="221"/>
    </row>
    <row r="1563" spans="20:24">
      <c r="T1563" s="221"/>
      <c r="U1563" s="221"/>
      <c r="V1563" s="221"/>
      <c r="W1563" s="221"/>
      <c r="X1563" s="221"/>
    </row>
    <row r="1564" spans="20:24">
      <c r="T1564" s="221"/>
      <c r="U1564" s="221"/>
      <c r="V1564" s="221"/>
      <c r="W1564" s="221"/>
      <c r="X1564" s="221"/>
    </row>
    <row r="1565" spans="20:24">
      <c r="T1565" s="221"/>
      <c r="U1565" s="221"/>
      <c r="V1565" s="221"/>
      <c r="W1565" s="221"/>
      <c r="X1565" s="221"/>
    </row>
    <row r="1566" spans="20:24">
      <c r="T1566" s="221"/>
      <c r="U1566" s="221"/>
      <c r="V1566" s="221"/>
      <c r="W1566" s="221"/>
      <c r="X1566" s="221"/>
    </row>
    <row r="1567" spans="20:24">
      <c r="T1567" s="221"/>
      <c r="U1567" s="221"/>
      <c r="V1567" s="221"/>
      <c r="W1567" s="221"/>
      <c r="X1567" s="221"/>
    </row>
    <row r="1568" spans="20:24">
      <c r="T1568" s="221"/>
      <c r="U1568" s="221"/>
      <c r="V1568" s="221"/>
      <c r="W1568" s="221"/>
      <c r="X1568" s="221"/>
    </row>
    <row r="1569" spans="20:24">
      <c r="T1569" s="221"/>
      <c r="U1569" s="221"/>
      <c r="V1569" s="221"/>
      <c r="W1569" s="221"/>
      <c r="X1569" s="221"/>
    </row>
    <row r="1570" spans="20:24">
      <c r="T1570" s="221"/>
      <c r="U1570" s="221"/>
      <c r="V1570" s="221"/>
      <c r="W1570" s="221"/>
      <c r="X1570" s="221"/>
    </row>
    <row r="1571" spans="20:24">
      <c r="T1571" s="221"/>
      <c r="U1571" s="221"/>
      <c r="V1571" s="221"/>
      <c r="W1571" s="221"/>
      <c r="X1571" s="221"/>
    </row>
    <row r="1572" spans="20:24">
      <c r="T1572" s="221"/>
      <c r="U1572" s="221"/>
      <c r="V1572" s="221"/>
      <c r="W1572" s="221"/>
      <c r="X1572" s="221"/>
    </row>
    <row r="1573" spans="20:24">
      <c r="T1573" s="221"/>
      <c r="U1573" s="221"/>
      <c r="V1573" s="221"/>
      <c r="W1573" s="221"/>
      <c r="X1573" s="221"/>
    </row>
    <row r="1574" spans="20:24">
      <c r="T1574" s="221"/>
      <c r="U1574" s="221"/>
      <c r="V1574" s="221"/>
      <c r="W1574" s="221"/>
      <c r="X1574" s="221"/>
    </row>
    <row r="1575" spans="20:24">
      <c r="T1575" s="221"/>
      <c r="U1575" s="221"/>
      <c r="V1575" s="221"/>
      <c r="W1575" s="221"/>
      <c r="X1575" s="221"/>
    </row>
    <row r="1576" spans="20:24">
      <c r="T1576" s="221"/>
      <c r="U1576" s="221"/>
      <c r="V1576" s="221"/>
      <c r="W1576" s="221"/>
      <c r="X1576" s="221"/>
    </row>
    <row r="1577" spans="20:24">
      <c r="T1577" s="221"/>
      <c r="U1577" s="221"/>
      <c r="V1577" s="221"/>
      <c r="W1577" s="221"/>
      <c r="X1577" s="221"/>
    </row>
    <row r="1578" spans="20:24">
      <c r="T1578" s="221"/>
      <c r="U1578" s="221"/>
      <c r="V1578" s="221"/>
      <c r="W1578" s="221"/>
      <c r="X1578" s="221"/>
    </row>
    <row r="1579" spans="20:24">
      <c r="T1579" s="221"/>
      <c r="U1579" s="221"/>
      <c r="V1579" s="221"/>
      <c r="W1579" s="221"/>
      <c r="X1579" s="221"/>
    </row>
    <row r="1580" spans="20:24">
      <c r="T1580" s="221"/>
      <c r="U1580" s="221"/>
      <c r="V1580" s="221"/>
      <c r="W1580" s="221"/>
      <c r="X1580" s="221"/>
    </row>
    <row r="1581" spans="20:24">
      <c r="T1581" s="221"/>
      <c r="U1581" s="221"/>
      <c r="V1581" s="221"/>
      <c r="W1581" s="221"/>
      <c r="X1581" s="221"/>
    </row>
    <row r="1582" spans="20:24">
      <c r="T1582" s="221"/>
      <c r="U1582" s="221"/>
      <c r="V1582" s="221"/>
      <c r="W1582" s="221"/>
      <c r="X1582" s="221"/>
    </row>
    <row r="1583" spans="20:24">
      <c r="T1583" s="221"/>
      <c r="U1583" s="221"/>
      <c r="V1583" s="221"/>
      <c r="W1583" s="221"/>
      <c r="X1583" s="221"/>
    </row>
    <row r="1584" spans="20:24">
      <c r="T1584" s="221"/>
      <c r="U1584" s="221"/>
      <c r="V1584" s="221"/>
      <c r="W1584" s="221"/>
      <c r="X1584" s="221"/>
    </row>
    <row r="1585" spans="20:24">
      <c r="T1585" s="221"/>
      <c r="U1585" s="221"/>
      <c r="V1585" s="221"/>
      <c r="W1585" s="221"/>
      <c r="X1585" s="221"/>
    </row>
    <row r="1586" spans="20:24">
      <c r="T1586" s="221"/>
      <c r="U1586" s="221"/>
      <c r="V1586" s="221"/>
      <c r="W1586" s="221"/>
      <c r="X1586" s="221"/>
    </row>
    <row r="1587" spans="20:24">
      <c r="T1587" s="221"/>
      <c r="U1587" s="221"/>
      <c r="V1587" s="221"/>
      <c r="W1587" s="221"/>
      <c r="X1587" s="221"/>
    </row>
    <row r="1588" spans="20:24">
      <c r="T1588" s="221"/>
      <c r="U1588" s="221"/>
      <c r="V1588" s="221"/>
      <c r="W1588" s="221"/>
      <c r="X1588" s="221"/>
    </row>
    <row r="1589" spans="20:24">
      <c r="T1589" s="221"/>
      <c r="U1589" s="221"/>
      <c r="V1589" s="221"/>
      <c r="W1589" s="221"/>
      <c r="X1589" s="221"/>
    </row>
    <row r="1590" spans="20:24">
      <c r="T1590" s="221"/>
      <c r="U1590" s="221"/>
      <c r="V1590" s="221"/>
      <c r="W1590" s="221"/>
      <c r="X1590" s="221"/>
    </row>
    <row r="1591" spans="20:24">
      <c r="T1591" s="221"/>
      <c r="U1591" s="221"/>
      <c r="V1591" s="221"/>
      <c r="W1591" s="221"/>
      <c r="X1591" s="221"/>
    </row>
    <row r="1592" spans="20:24">
      <c r="T1592" s="221"/>
      <c r="U1592" s="221"/>
      <c r="V1592" s="221"/>
      <c r="W1592" s="221"/>
      <c r="X1592" s="221"/>
    </row>
    <row r="1593" spans="20:24">
      <c r="T1593" s="221"/>
      <c r="U1593" s="221"/>
      <c r="V1593" s="221"/>
      <c r="W1593" s="221"/>
      <c r="X1593" s="221"/>
    </row>
    <row r="1594" spans="20:24">
      <c r="T1594" s="221"/>
      <c r="U1594" s="221"/>
      <c r="V1594" s="221"/>
      <c r="W1594" s="221"/>
      <c r="X1594" s="221"/>
    </row>
    <row r="1595" spans="20:24">
      <c r="T1595" s="221"/>
      <c r="U1595" s="221"/>
      <c r="V1595" s="221"/>
      <c r="W1595" s="221"/>
      <c r="X1595" s="221"/>
    </row>
    <row r="1596" spans="20:24">
      <c r="T1596" s="221"/>
      <c r="U1596" s="221"/>
      <c r="V1596" s="221"/>
      <c r="W1596" s="221"/>
      <c r="X1596" s="221"/>
    </row>
    <row r="1597" spans="20:24">
      <c r="T1597" s="221"/>
      <c r="U1597" s="221"/>
      <c r="V1597" s="221"/>
      <c r="W1597" s="221"/>
      <c r="X1597" s="221"/>
    </row>
    <row r="1598" spans="20:24">
      <c r="T1598" s="221"/>
      <c r="U1598" s="221"/>
      <c r="V1598" s="221"/>
      <c r="W1598" s="221"/>
      <c r="X1598" s="221"/>
    </row>
    <row r="1599" spans="20:24">
      <c r="T1599" s="221"/>
      <c r="U1599" s="221"/>
      <c r="V1599" s="221"/>
      <c r="W1599" s="221"/>
      <c r="X1599" s="221"/>
    </row>
    <row r="1600" spans="20:24">
      <c r="T1600" s="221"/>
      <c r="U1600" s="221"/>
      <c r="V1600" s="221"/>
      <c r="W1600" s="221"/>
      <c r="X1600" s="221"/>
    </row>
    <row r="1601" spans="20:24">
      <c r="T1601" s="221"/>
      <c r="U1601" s="221"/>
      <c r="V1601" s="221"/>
      <c r="W1601" s="221"/>
      <c r="X1601" s="221"/>
    </row>
    <row r="1602" spans="20:24">
      <c r="T1602" s="221"/>
      <c r="U1602" s="221"/>
      <c r="V1602" s="221"/>
      <c r="W1602" s="221"/>
      <c r="X1602" s="221"/>
    </row>
    <row r="1603" spans="20:24">
      <c r="T1603" s="221"/>
      <c r="U1603" s="221"/>
      <c r="V1603" s="221"/>
      <c r="W1603" s="221"/>
      <c r="X1603" s="221"/>
    </row>
    <row r="1604" spans="20:24">
      <c r="T1604" s="221"/>
      <c r="U1604" s="221"/>
      <c r="V1604" s="221"/>
      <c r="W1604" s="221"/>
      <c r="X1604" s="221"/>
    </row>
    <row r="1605" spans="20:24">
      <c r="T1605" s="221"/>
      <c r="U1605" s="221"/>
      <c r="V1605" s="221"/>
      <c r="W1605" s="221"/>
      <c r="X1605" s="221"/>
    </row>
    <row r="1606" spans="20:24">
      <c r="T1606" s="221"/>
      <c r="U1606" s="221"/>
      <c r="V1606" s="221"/>
      <c r="W1606" s="221"/>
      <c r="X1606" s="221"/>
    </row>
    <row r="1607" spans="20:24">
      <c r="T1607" s="221"/>
      <c r="U1607" s="221"/>
      <c r="V1607" s="221"/>
      <c r="W1607" s="221"/>
      <c r="X1607" s="221"/>
    </row>
    <row r="1608" spans="20:24">
      <c r="T1608" s="221"/>
      <c r="U1608" s="221"/>
      <c r="V1608" s="221"/>
      <c r="W1608" s="221"/>
      <c r="X1608" s="221"/>
    </row>
    <row r="1609" spans="20:24">
      <c r="T1609" s="221"/>
      <c r="U1609" s="221"/>
      <c r="V1609" s="221"/>
      <c r="W1609" s="221"/>
      <c r="X1609" s="221"/>
    </row>
    <row r="1610" spans="20:24">
      <c r="T1610" s="221"/>
      <c r="U1610" s="221"/>
      <c r="V1610" s="221"/>
      <c r="W1610" s="221"/>
      <c r="X1610" s="221"/>
    </row>
    <row r="1611" spans="20:24">
      <c r="T1611" s="221"/>
      <c r="U1611" s="221"/>
      <c r="V1611" s="221"/>
      <c r="W1611" s="221"/>
      <c r="X1611" s="221"/>
    </row>
    <row r="1612" spans="20:24">
      <c r="T1612" s="221"/>
      <c r="U1612" s="221"/>
      <c r="V1612" s="221"/>
      <c r="W1612" s="221"/>
      <c r="X1612" s="221"/>
    </row>
    <row r="1613" spans="20:24">
      <c r="T1613" s="221"/>
      <c r="U1613" s="221"/>
      <c r="V1613" s="221"/>
      <c r="W1613" s="221"/>
      <c r="X1613" s="221"/>
    </row>
    <row r="1614" spans="20:24">
      <c r="T1614" s="221"/>
      <c r="U1614" s="221"/>
      <c r="V1614" s="221"/>
      <c r="W1614" s="221"/>
      <c r="X1614" s="221"/>
    </row>
    <row r="1615" spans="20:24">
      <c r="T1615" s="221"/>
      <c r="U1615" s="221"/>
      <c r="V1615" s="221"/>
      <c r="W1615" s="221"/>
      <c r="X1615" s="221"/>
    </row>
    <row r="1616" spans="20:24">
      <c r="T1616" s="221"/>
      <c r="U1616" s="221"/>
      <c r="V1616" s="221"/>
      <c r="W1616" s="221"/>
      <c r="X1616" s="221"/>
    </row>
    <row r="1617" spans="20:24">
      <c r="T1617" s="221"/>
      <c r="U1617" s="221"/>
      <c r="V1617" s="221"/>
      <c r="W1617" s="221"/>
      <c r="X1617" s="221"/>
    </row>
    <row r="1618" spans="20:24">
      <c r="T1618" s="221"/>
      <c r="U1618" s="221"/>
      <c r="V1618" s="221"/>
      <c r="W1618" s="221"/>
      <c r="X1618" s="221"/>
    </row>
    <row r="1619" spans="20:24">
      <c r="T1619" s="221"/>
      <c r="U1619" s="221"/>
      <c r="V1619" s="221"/>
      <c r="W1619" s="221"/>
      <c r="X1619" s="221"/>
    </row>
    <row r="1620" spans="20:24">
      <c r="T1620" s="221"/>
      <c r="U1620" s="221"/>
      <c r="V1620" s="221"/>
      <c r="W1620" s="221"/>
      <c r="X1620" s="221"/>
    </row>
    <row r="1621" spans="20:24">
      <c r="T1621" s="221"/>
      <c r="U1621" s="221"/>
      <c r="V1621" s="221"/>
      <c r="W1621" s="221"/>
      <c r="X1621" s="221"/>
    </row>
    <row r="1622" spans="20:24">
      <c r="T1622" s="221"/>
      <c r="U1622" s="221"/>
      <c r="V1622" s="221"/>
      <c r="W1622" s="221"/>
      <c r="X1622" s="221"/>
    </row>
    <row r="1623" spans="20:24">
      <c r="T1623" s="221"/>
      <c r="U1623" s="221"/>
      <c r="V1623" s="221"/>
      <c r="W1623" s="221"/>
      <c r="X1623" s="221"/>
    </row>
    <row r="1624" spans="20:24">
      <c r="T1624" s="221"/>
      <c r="U1624" s="221"/>
      <c r="V1624" s="221"/>
      <c r="W1624" s="221"/>
      <c r="X1624" s="221"/>
    </row>
    <row r="1625" spans="20:24">
      <c r="T1625" s="221"/>
      <c r="U1625" s="221"/>
      <c r="V1625" s="221"/>
      <c r="W1625" s="221"/>
      <c r="X1625" s="221"/>
    </row>
    <row r="1626" spans="20:24">
      <c r="T1626" s="221"/>
      <c r="U1626" s="221"/>
      <c r="V1626" s="221"/>
      <c r="W1626" s="221"/>
      <c r="X1626" s="221"/>
    </row>
    <row r="1627" spans="20:24">
      <c r="T1627" s="221"/>
      <c r="U1627" s="221"/>
      <c r="V1627" s="221"/>
      <c r="W1627" s="221"/>
      <c r="X1627" s="221"/>
    </row>
    <row r="1628" spans="20:24">
      <c r="T1628" s="221"/>
      <c r="U1628" s="221"/>
      <c r="V1628" s="221"/>
      <c r="W1628" s="221"/>
      <c r="X1628" s="221"/>
    </row>
    <row r="1629" spans="20:24">
      <c r="T1629" s="221"/>
      <c r="U1629" s="221"/>
      <c r="V1629" s="221"/>
      <c r="W1629" s="221"/>
      <c r="X1629" s="221"/>
    </row>
    <row r="1630" spans="20:24">
      <c r="T1630" s="221"/>
      <c r="U1630" s="221"/>
      <c r="V1630" s="221"/>
      <c r="W1630" s="221"/>
      <c r="X1630" s="221"/>
    </row>
    <row r="1631" spans="20:24">
      <c r="T1631" s="221"/>
      <c r="U1631" s="221"/>
      <c r="V1631" s="221"/>
      <c r="W1631" s="221"/>
      <c r="X1631" s="221"/>
    </row>
    <row r="1632" spans="20:24">
      <c r="T1632" s="221"/>
      <c r="U1632" s="221"/>
      <c r="V1632" s="221"/>
      <c r="W1632" s="221"/>
      <c r="X1632" s="221"/>
    </row>
    <row r="1633" spans="20:24">
      <c r="T1633" s="221"/>
      <c r="U1633" s="221"/>
      <c r="V1633" s="221"/>
      <c r="W1633" s="221"/>
      <c r="X1633" s="221"/>
    </row>
    <row r="1634" spans="20:24">
      <c r="T1634" s="221"/>
      <c r="U1634" s="221"/>
      <c r="V1634" s="221"/>
      <c r="W1634" s="221"/>
      <c r="X1634" s="221"/>
    </row>
    <row r="1635" spans="20:24">
      <c r="T1635" s="221"/>
      <c r="U1635" s="221"/>
      <c r="V1635" s="221"/>
      <c r="W1635" s="221"/>
      <c r="X1635" s="221"/>
    </row>
    <row r="1636" spans="20:24">
      <c r="T1636" s="221"/>
      <c r="U1636" s="221"/>
      <c r="V1636" s="221"/>
      <c r="W1636" s="221"/>
      <c r="X1636" s="221"/>
    </row>
    <row r="1637" spans="20:24">
      <c r="T1637" s="221"/>
      <c r="U1637" s="221"/>
      <c r="V1637" s="221"/>
      <c r="W1637" s="221"/>
      <c r="X1637" s="221"/>
    </row>
    <row r="1638" spans="20:24">
      <c r="T1638" s="221"/>
      <c r="U1638" s="221"/>
      <c r="V1638" s="221"/>
      <c r="W1638" s="221"/>
      <c r="X1638" s="221"/>
    </row>
    <row r="1639" spans="20:24">
      <c r="T1639" s="221"/>
      <c r="U1639" s="221"/>
      <c r="V1639" s="221"/>
      <c r="W1639" s="221"/>
      <c r="X1639" s="221"/>
    </row>
    <row r="1640" spans="20:24">
      <c r="T1640" s="221"/>
      <c r="U1640" s="221"/>
      <c r="V1640" s="221"/>
      <c r="W1640" s="221"/>
      <c r="X1640" s="221"/>
    </row>
    <row r="1641" spans="20:24">
      <c r="T1641" s="221"/>
      <c r="U1641" s="221"/>
      <c r="V1641" s="221"/>
      <c r="W1641" s="221"/>
      <c r="X1641" s="221"/>
    </row>
    <row r="1642" spans="20:24">
      <c r="T1642" s="221"/>
      <c r="U1642" s="221"/>
      <c r="V1642" s="221"/>
      <c r="W1642" s="221"/>
      <c r="X1642" s="221"/>
    </row>
    <row r="1643" spans="20:24">
      <c r="T1643" s="221"/>
      <c r="U1643" s="221"/>
      <c r="V1643" s="221"/>
      <c r="W1643" s="221"/>
      <c r="X1643" s="221"/>
    </row>
    <row r="1644" spans="20:24">
      <c r="T1644" s="221"/>
      <c r="U1644" s="221"/>
      <c r="V1644" s="221"/>
      <c r="W1644" s="221"/>
      <c r="X1644" s="221"/>
    </row>
    <row r="1645" spans="20:24">
      <c r="T1645" s="221"/>
      <c r="U1645" s="221"/>
      <c r="V1645" s="221"/>
      <c r="W1645" s="221"/>
      <c r="X1645" s="221"/>
    </row>
    <row r="1646" spans="20:24">
      <c r="T1646" s="221"/>
      <c r="U1646" s="221"/>
      <c r="V1646" s="221"/>
      <c r="W1646" s="221"/>
      <c r="X1646" s="221"/>
    </row>
    <row r="1647" spans="20:24">
      <c r="T1647" s="221"/>
      <c r="U1647" s="221"/>
      <c r="V1647" s="221"/>
      <c r="W1647" s="221"/>
      <c r="X1647" s="221"/>
    </row>
    <row r="1648" spans="20:24">
      <c r="T1648" s="221"/>
      <c r="U1648" s="221"/>
      <c r="V1648" s="221"/>
      <c r="W1648" s="221"/>
      <c r="X1648" s="221"/>
    </row>
    <row r="1649" spans="20:24">
      <c r="T1649" s="221"/>
      <c r="U1649" s="221"/>
      <c r="V1649" s="221"/>
      <c r="W1649" s="221"/>
      <c r="X1649" s="221"/>
    </row>
    <row r="1650" spans="20:24">
      <c r="T1650" s="221"/>
      <c r="U1650" s="221"/>
      <c r="V1650" s="221"/>
      <c r="W1650" s="221"/>
      <c r="X1650" s="221"/>
    </row>
    <row r="1651" spans="20:24">
      <c r="T1651" s="221"/>
      <c r="U1651" s="221"/>
      <c r="V1651" s="221"/>
      <c r="W1651" s="221"/>
      <c r="X1651" s="221"/>
    </row>
    <row r="1652" spans="20:24">
      <c r="T1652" s="221"/>
      <c r="U1652" s="221"/>
      <c r="V1652" s="221"/>
      <c r="W1652" s="221"/>
      <c r="X1652" s="221"/>
    </row>
    <row r="1653" spans="20:24">
      <c r="T1653" s="221"/>
      <c r="U1653" s="221"/>
      <c r="V1653" s="221"/>
      <c r="W1653" s="221"/>
      <c r="X1653" s="221"/>
    </row>
    <row r="1654" spans="20:24">
      <c r="T1654" s="221"/>
      <c r="U1654" s="221"/>
      <c r="V1654" s="221"/>
      <c r="W1654" s="221"/>
      <c r="X1654" s="221"/>
    </row>
    <row r="1655" spans="20:24">
      <c r="T1655" s="221"/>
      <c r="U1655" s="221"/>
      <c r="V1655" s="221"/>
      <c r="W1655" s="221"/>
      <c r="X1655" s="221"/>
    </row>
    <row r="1656" spans="20:24">
      <c r="T1656" s="221"/>
      <c r="U1656" s="221"/>
      <c r="V1656" s="221"/>
      <c r="W1656" s="221"/>
      <c r="X1656" s="221"/>
    </row>
    <row r="1657" spans="20:24">
      <c r="T1657" s="221"/>
      <c r="U1657" s="221"/>
      <c r="V1657" s="221"/>
      <c r="W1657" s="221"/>
      <c r="X1657" s="221"/>
    </row>
    <row r="1658" spans="20:24">
      <c r="T1658" s="221"/>
      <c r="U1658" s="221"/>
      <c r="V1658" s="221"/>
      <c r="W1658" s="221"/>
      <c r="X1658" s="221"/>
    </row>
    <row r="1659" spans="20:24">
      <c r="T1659" s="221"/>
      <c r="U1659" s="221"/>
      <c r="V1659" s="221"/>
      <c r="W1659" s="221"/>
      <c r="X1659" s="221"/>
    </row>
    <row r="1660" spans="20:24">
      <c r="T1660" s="221"/>
      <c r="U1660" s="221"/>
      <c r="V1660" s="221"/>
      <c r="W1660" s="221"/>
      <c r="X1660" s="221"/>
    </row>
    <row r="1661" spans="20:24">
      <c r="T1661" s="221"/>
      <c r="U1661" s="221"/>
      <c r="V1661" s="221"/>
      <c r="W1661" s="221"/>
      <c r="X1661" s="221"/>
    </row>
    <row r="1662" spans="20:24">
      <c r="T1662" s="221"/>
      <c r="U1662" s="221"/>
      <c r="V1662" s="221"/>
      <c r="W1662" s="221"/>
      <c r="X1662" s="221"/>
    </row>
    <row r="1663" spans="20:24">
      <c r="T1663" s="221"/>
      <c r="U1663" s="221"/>
      <c r="V1663" s="221"/>
      <c r="W1663" s="221"/>
      <c r="X1663" s="221"/>
    </row>
    <row r="1664" spans="20:24">
      <c r="T1664" s="221"/>
      <c r="U1664" s="221"/>
      <c r="V1664" s="221"/>
      <c r="W1664" s="221"/>
      <c r="X1664" s="221"/>
    </row>
    <row r="1665" spans="20:24">
      <c r="T1665" s="221"/>
      <c r="U1665" s="221"/>
      <c r="V1665" s="221"/>
      <c r="W1665" s="221"/>
      <c r="X1665" s="221"/>
    </row>
    <row r="1666" spans="20:24">
      <c r="T1666" s="221"/>
      <c r="U1666" s="221"/>
      <c r="V1666" s="221"/>
      <c r="W1666" s="221"/>
      <c r="X1666" s="221"/>
    </row>
    <row r="1667" spans="20:24">
      <c r="T1667" s="221"/>
      <c r="U1667" s="221"/>
      <c r="V1667" s="221"/>
      <c r="W1667" s="221"/>
      <c r="X1667" s="221"/>
    </row>
    <row r="1668" spans="20:24">
      <c r="T1668" s="221"/>
      <c r="U1668" s="221"/>
      <c r="V1668" s="221"/>
      <c r="W1668" s="221"/>
      <c r="X1668" s="221"/>
    </row>
    <row r="1669" spans="20:24">
      <c r="T1669" s="221"/>
      <c r="U1669" s="221"/>
      <c r="V1669" s="221"/>
      <c r="W1669" s="221"/>
      <c r="X1669" s="221"/>
    </row>
    <row r="1670" spans="20:24">
      <c r="T1670" s="221"/>
      <c r="U1670" s="221"/>
      <c r="V1670" s="221"/>
      <c r="W1670" s="221"/>
      <c r="X1670" s="221"/>
    </row>
    <row r="1671" spans="20:24">
      <c r="T1671" s="221"/>
      <c r="U1671" s="221"/>
      <c r="V1671" s="221"/>
      <c r="W1671" s="221"/>
      <c r="X1671" s="221"/>
    </row>
    <row r="1672" spans="20:24">
      <c r="T1672" s="221"/>
      <c r="U1672" s="221"/>
      <c r="V1672" s="221"/>
      <c r="W1672" s="221"/>
      <c r="X1672" s="221"/>
    </row>
    <row r="1673" spans="20:24">
      <c r="T1673" s="221"/>
      <c r="U1673" s="221"/>
      <c r="V1673" s="221"/>
      <c r="W1673" s="221"/>
      <c r="X1673" s="221"/>
    </row>
    <row r="1674" spans="20:24">
      <c r="T1674" s="221"/>
      <c r="U1674" s="221"/>
      <c r="V1674" s="221"/>
      <c r="W1674" s="221"/>
      <c r="X1674" s="221"/>
    </row>
    <row r="1675" spans="20:24">
      <c r="T1675" s="221"/>
      <c r="U1675" s="221"/>
      <c r="V1675" s="221"/>
      <c r="W1675" s="221"/>
      <c r="X1675" s="221"/>
    </row>
    <row r="1676" spans="20:24">
      <c r="T1676" s="221"/>
      <c r="U1676" s="221"/>
      <c r="V1676" s="221"/>
      <c r="W1676" s="221"/>
      <c r="X1676" s="221"/>
    </row>
    <row r="1677" spans="20:24">
      <c r="T1677" s="221"/>
      <c r="U1677" s="221"/>
      <c r="V1677" s="221"/>
      <c r="W1677" s="221"/>
      <c r="X1677" s="221"/>
    </row>
    <row r="1678" spans="20:24">
      <c r="T1678" s="221"/>
      <c r="U1678" s="221"/>
      <c r="V1678" s="221"/>
      <c r="W1678" s="221"/>
      <c r="X1678" s="221"/>
    </row>
    <row r="1679" spans="20:24">
      <c r="T1679" s="221"/>
      <c r="U1679" s="221"/>
      <c r="V1679" s="221"/>
      <c r="W1679" s="221"/>
      <c r="X1679" s="221"/>
    </row>
    <row r="1680" spans="20:24">
      <c r="T1680" s="221"/>
      <c r="U1680" s="221"/>
      <c r="V1680" s="221"/>
      <c r="W1680" s="221"/>
      <c r="X1680" s="221"/>
    </row>
    <row r="1681" spans="20:24">
      <c r="T1681" s="221"/>
      <c r="U1681" s="221"/>
      <c r="V1681" s="221"/>
      <c r="W1681" s="221"/>
      <c r="X1681" s="221"/>
    </row>
    <row r="1682" spans="20:24">
      <c r="T1682" s="221"/>
      <c r="U1682" s="221"/>
      <c r="V1682" s="221"/>
      <c r="W1682" s="221"/>
      <c r="X1682" s="221"/>
    </row>
    <row r="1683" spans="20:24">
      <c r="T1683" s="221"/>
      <c r="U1683" s="221"/>
      <c r="V1683" s="221"/>
      <c r="W1683" s="221"/>
      <c r="X1683" s="221"/>
    </row>
    <row r="1684" spans="20:24">
      <c r="T1684" s="221"/>
      <c r="U1684" s="221"/>
      <c r="V1684" s="221"/>
      <c r="W1684" s="221"/>
      <c r="X1684" s="221"/>
    </row>
    <row r="1685" spans="20:24">
      <c r="T1685" s="221"/>
      <c r="U1685" s="221"/>
      <c r="V1685" s="221"/>
      <c r="W1685" s="221"/>
      <c r="X1685" s="221"/>
    </row>
    <row r="1686" spans="20:24">
      <c r="T1686" s="221"/>
      <c r="U1686" s="221"/>
      <c r="V1686" s="221"/>
      <c r="W1686" s="221"/>
      <c r="X1686" s="221"/>
    </row>
    <row r="1687" spans="20:24">
      <c r="T1687" s="221"/>
      <c r="U1687" s="221"/>
      <c r="V1687" s="221"/>
      <c r="W1687" s="221"/>
      <c r="X1687" s="221"/>
    </row>
    <row r="1688" spans="20:24">
      <c r="T1688" s="221"/>
      <c r="U1688" s="221"/>
      <c r="V1688" s="221"/>
      <c r="W1688" s="221"/>
      <c r="X1688" s="221"/>
    </row>
    <row r="1689" spans="20:24">
      <c r="T1689" s="221"/>
      <c r="U1689" s="221"/>
      <c r="V1689" s="221"/>
      <c r="W1689" s="221"/>
      <c r="X1689" s="221"/>
    </row>
    <row r="1690" spans="20:24">
      <c r="T1690" s="221"/>
      <c r="U1690" s="221"/>
      <c r="V1690" s="221"/>
      <c r="W1690" s="221"/>
      <c r="X1690" s="221"/>
    </row>
    <row r="1691" spans="20:24">
      <c r="T1691" s="221"/>
      <c r="U1691" s="221"/>
      <c r="V1691" s="221"/>
      <c r="W1691" s="221"/>
      <c r="X1691" s="221"/>
    </row>
    <row r="1692" spans="20:24">
      <c r="T1692" s="221"/>
      <c r="U1692" s="221"/>
      <c r="V1692" s="221"/>
      <c r="W1692" s="221"/>
      <c r="X1692" s="221"/>
    </row>
    <row r="1693" spans="20:24">
      <c r="T1693" s="221"/>
      <c r="U1693" s="221"/>
      <c r="V1693" s="221"/>
      <c r="W1693" s="221"/>
      <c r="X1693" s="221"/>
    </row>
    <row r="1694" spans="20:24">
      <c r="T1694" s="221"/>
      <c r="U1694" s="221"/>
      <c r="V1694" s="221"/>
      <c r="W1694" s="221"/>
      <c r="X1694" s="221"/>
    </row>
    <row r="1695" spans="20:24">
      <c r="T1695" s="221"/>
      <c r="U1695" s="221"/>
      <c r="V1695" s="221"/>
      <c r="W1695" s="221"/>
      <c r="X1695" s="221"/>
    </row>
    <row r="1696" spans="20:24">
      <c r="T1696" s="221"/>
      <c r="U1696" s="221"/>
      <c r="V1696" s="221"/>
      <c r="W1696" s="221"/>
      <c r="X1696" s="221"/>
    </row>
    <row r="1697" spans="20:24">
      <c r="T1697" s="221"/>
      <c r="U1697" s="221"/>
      <c r="V1697" s="221"/>
      <c r="W1697" s="221"/>
      <c r="X1697" s="221"/>
    </row>
    <row r="1698" spans="20:24">
      <c r="T1698" s="221"/>
      <c r="U1698" s="221"/>
      <c r="V1698" s="221"/>
      <c r="W1698" s="221"/>
      <c r="X1698" s="221"/>
    </row>
    <row r="1699" spans="20:24">
      <c r="T1699" s="221"/>
      <c r="U1699" s="221"/>
      <c r="V1699" s="221"/>
      <c r="W1699" s="221"/>
      <c r="X1699" s="221"/>
    </row>
    <row r="1700" spans="20:24">
      <c r="T1700" s="221"/>
      <c r="U1700" s="221"/>
      <c r="V1700" s="221"/>
      <c r="W1700" s="221"/>
      <c r="X1700" s="221"/>
    </row>
    <row r="1701" spans="20:24">
      <c r="T1701" s="221"/>
      <c r="U1701" s="221"/>
      <c r="V1701" s="221"/>
      <c r="W1701" s="221"/>
      <c r="X1701" s="221"/>
    </row>
    <row r="1702" spans="20:24">
      <c r="T1702" s="221"/>
      <c r="U1702" s="221"/>
      <c r="V1702" s="221"/>
      <c r="W1702" s="221"/>
      <c r="X1702" s="221"/>
    </row>
    <row r="1703" spans="20:24">
      <c r="T1703" s="221"/>
      <c r="U1703" s="221"/>
      <c r="V1703" s="221"/>
      <c r="W1703" s="221"/>
      <c r="X1703" s="221"/>
    </row>
    <row r="1704" spans="20:24">
      <c r="T1704" s="221"/>
      <c r="U1704" s="221"/>
      <c r="V1704" s="221"/>
      <c r="W1704" s="221"/>
      <c r="X1704" s="221"/>
    </row>
    <row r="1705" spans="20:24">
      <c r="T1705" s="221"/>
      <c r="U1705" s="221"/>
      <c r="V1705" s="221"/>
      <c r="W1705" s="221"/>
      <c r="X1705" s="221"/>
    </row>
    <row r="1706" spans="20:24">
      <c r="T1706" s="221"/>
      <c r="U1706" s="221"/>
      <c r="V1706" s="221"/>
      <c r="W1706" s="221"/>
      <c r="X1706" s="221"/>
    </row>
    <row r="1707" spans="20:24">
      <c r="T1707" s="221"/>
      <c r="U1707" s="221"/>
      <c r="V1707" s="221"/>
      <c r="W1707" s="221"/>
      <c r="X1707" s="221"/>
    </row>
    <row r="1708" spans="20:24">
      <c r="T1708" s="221"/>
      <c r="U1708" s="221"/>
      <c r="V1708" s="221"/>
      <c r="W1708" s="221"/>
      <c r="X1708" s="221"/>
    </row>
    <row r="1709" spans="20:24">
      <c r="T1709" s="221"/>
      <c r="U1709" s="221"/>
      <c r="V1709" s="221"/>
      <c r="W1709" s="221"/>
      <c r="X1709" s="221"/>
    </row>
    <row r="1710" spans="20:24">
      <c r="T1710" s="221"/>
      <c r="U1710" s="221"/>
      <c r="V1710" s="221"/>
      <c r="W1710" s="221"/>
      <c r="X1710" s="221"/>
    </row>
    <row r="1711" spans="20:24">
      <c r="T1711" s="221"/>
      <c r="U1711" s="221"/>
      <c r="V1711" s="221"/>
      <c r="W1711" s="221"/>
      <c r="X1711" s="221"/>
    </row>
    <row r="1712" spans="20:24">
      <c r="T1712" s="221"/>
      <c r="U1712" s="221"/>
      <c r="V1712" s="221"/>
      <c r="W1712" s="221"/>
      <c r="X1712" s="221"/>
    </row>
    <row r="1713" spans="20:24">
      <c r="T1713" s="221"/>
      <c r="U1713" s="221"/>
      <c r="V1713" s="221"/>
      <c r="W1713" s="221"/>
      <c r="X1713" s="221"/>
    </row>
    <row r="1714" spans="20:24">
      <c r="T1714" s="221"/>
      <c r="U1714" s="221"/>
      <c r="V1714" s="221"/>
      <c r="W1714" s="221"/>
      <c r="X1714" s="221"/>
    </row>
    <row r="1715" spans="20:24">
      <c r="T1715" s="221"/>
      <c r="U1715" s="221"/>
      <c r="V1715" s="221"/>
      <c r="W1715" s="221"/>
      <c r="X1715" s="221"/>
    </row>
    <row r="1716" spans="20:24">
      <c r="T1716" s="221"/>
      <c r="U1716" s="221"/>
      <c r="V1716" s="221"/>
      <c r="W1716" s="221"/>
      <c r="X1716" s="221"/>
    </row>
    <row r="1717" spans="20:24">
      <c r="T1717" s="221"/>
      <c r="U1717" s="221"/>
      <c r="V1717" s="221"/>
      <c r="W1717" s="221"/>
      <c r="X1717" s="221"/>
    </row>
    <row r="1718" spans="20:24">
      <c r="T1718" s="221"/>
      <c r="U1718" s="221"/>
      <c r="V1718" s="221"/>
      <c r="W1718" s="221"/>
      <c r="X1718" s="221"/>
    </row>
    <row r="1719" spans="20:24">
      <c r="T1719" s="221"/>
      <c r="U1719" s="221"/>
      <c r="V1719" s="221"/>
      <c r="W1719" s="221"/>
      <c r="X1719" s="221"/>
    </row>
    <row r="1720" spans="20:24">
      <c r="T1720" s="221"/>
      <c r="U1720" s="221"/>
      <c r="V1720" s="221"/>
      <c r="W1720" s="221"/>
      <c r="X1720" s="221"/>
    </row>
    <row r="1721" spans="20:24">
      <c r="T1721" s="221"/>
      <c r="U1721" s="221"/>
      <c r="V1721" s="221"/>
      <c r="W1721" s="221"/>
      <c r="X1721" s="221"/>
    </row>
    <row r="1722" spans="20:24">
      <c r="T1722" s="221"/>
      <c r="U1722" s="221"/>
      <c r="V1722" s="221"/>
      <c r="W1722" s="221"/>
      <c r="X1722" s="221"/>
    </row>
    <row r="1723" spans="20:24">
      <c r="T1723" s="221"/>
      <c r="U1723" s="221"/>
      <c r="V1723" s="221"/>
      <c r="W1723" s="221"/>
      <c r="X1723" s="221"/>
    </row>
    <row r="1724" spans="20:24">
      <c r="T1724" s="221"/>
      <c r="U1724" s="221"/>
      <c r="V1724" s="221"/>
      <c r="W1724" s="221"/>
      <c r="X1724" s="221"/>
    </row>
    <row r="1725" spans="20:24">
      <c r="T1725" s="221"/>
      <c r="U1725" s="221"/>
      <c r="V1725" s="221"/>
      <c r="W1725" s="221"/>
      <c r="X1725" s="221"/>
    </row>
    <row r="1726" spans="20:24">
      <c r="T1726" s="221"/>
      <c r="U1726" s="221"/>
      <c r="V1726" s="221"/>
      <c r="W1726" s="221"/>
      <c r="X1726" s="221"/>
    </row>
    <row r="1727" spans="20:24">
      <c r="T1727" s="221"/>
      <c r="U1727" s="221"/>
      <c r="V1727" s="221"/>
      <c r="W1727" s="221"/>
      <c r="X1727" s="221"/>
    </row>
    <row r="1728" spans="20:24">
      <c r="T1728" s="221"/>
      <c r="U1728" s="221"/>
      <c r="V1728" s="221"/>
      <c r="W1728" s="221"/>
      <c r="X1728" s="221"/>
    </row>
    <row r="1729" spans="20:24">
      <c r="T1729" s="221"/>
      <c r="U1729" s="221"/>
      <c r="V1729" s="221"/>
      <c r="W1729" s="221"/>
      <c r="X1729" s="221"/>
    </row>
    <row r="1730" spans="20:24">
      <c r="T1730" s="221"/>
      <c r="U1730" s="221"/>
      <c r="V1730" s="221"/>
      <c r="W1730" s="221"/>
      <c r="X1730" s="221"/>
    </row>
    <row r="1731" spans="20:24">
      <c r="T1731" s="221"/>
      <c r="U1731" s="221"/>
      <c r="V1731" s="221"/>
      <c r="W1731" s="221"/>
      <c r="X1731" s="221"/>
    </row>
    <row r="1732" spans="20:24">
      <c r="T1732" s="221"/>
      <c r="U1732" s="221"/>
      <c r="V1732" s="221"/>
      <c r="W1732" s="221"/>
      <c r="X1732" s="221"/>
    </row>
    <row r="1733" spans="20:24">
      <c r="T1733" s="221"/>
      <c r="U1733" s="221"/>
      <c r="V1733" s="221"/>
      <c r="W1733" s="221"/>
      <c r="X1733" s="221"/>
    </row>
    <row r="1734" spans="20:24">
      <c r="T1734" s="221"/>
      <c r="U1734" s="221"/>
      <c r="V1734" s="221"/>
      <c r="W1734" s="221"/>
      <c r="X1734" s="221"/>
    </row>
    <row r="1735" spans="20:24">
      <c r="T1735" s="221"/>
      <c r="U1735" s="221"/>
      <c r="V1735" s="221"/>
      <c r="W1735" s="221"/>
      <c r="X1735" s="221"/>
    </row>
    <row r="1736" spans="20:24">
      <c r="T1736" s="221"/>
      <c r="U1736" s="221"/>
      <c r="V1736" s="221"/>
      <c r="W1736" s="221"/>
      <c r="X1736" s="221"/>
    </row>
    <row r="1737" spans="20:24">
      <c r="T1737" s="221"/>
      <c r="U1737" s="221"/>
      <c r="V1737" s="221"/>
      <c r="W1737" s="221"/>
      <c r="X1737" s="221"/>
    </row>
    <row r="1738" spans="20:24">
      <c r="T1738" s="221"/>
      <c r="U1738" s="221"/>
      <c r="V1738" s="221"/>
      <c r="W1738" s="221"/>
      <c r="X1738" s="221"/>
    </row>
    <row r="1739" spans="20:24">
      <c r="T1739" s="221"/>
      <c r="U1739" s="221"/>
      <c r="V1739" s="221"/>
      <c r="W1739" s="221"/>
      <c r="X1739" s="221"/>
    </row>
    <row r="1740" spans="20:24">
      <c r="T1740" s="221"/>
      <c r="U1740" s="221"/>
      <c r="V1740" s="221"/>
      <c r="W1740" s="221"/>
      <c r="X1740" s="221"/>
    </row>
    <row r="1741" spans="20:24">
      <c r="T1741" s="221"/>
      <c r="U1741" s="221"/>
      <c r="V1741" s="221"/>
      <c r="W1741" s="221"/>
      <c r="X1741" s="221"/>
    </row>
    <row r="1742" spans="20:24">
      <c r="T1742" s="221"/>
      <c r="U1742" s="221"/>
      <c r="V1742" s="221"/>
      <c r="W1742" s="221"/>
      <c r="X1742" s="221"/>
    </row>
    <row r="1743" spans="20:24">
      <c r="T1743" s="221"/>
      <c r="U1743" s="221"/>
      <c r="V1743" s="221"/>
      <c r="W1743" s="221"/>
      <c r="X1743" s="221"/>
    </row>
    <row r="1744" spans="20:24">
      <c r="T1744" s="221"/>
      <c r="U1744" s="221"/>
      <c r="V1744" s="221"/>
      <c r="W1744" s="221"/>
      <c r="X1744" s="221"/>
    </row>
    <row r="1745" spans="20:24">
      <c r="T1745" s="221"/>
      <c r="U1745" s="221"/>
      <c r="V1745" s="221"/>
      <c r="W1745" s="221"/>
      <c r="X1745" s="221"/>
    </row>
    <row r="1746" spans="20:24">
      <c r="T1746" s="221"/>
      <c r="U1746" s="221"/>
      <c r="V1746" s="221"/>
      <c r="W1746" s="221"/>
      <c r="X1746" s="221"/>
    </row>
    <row r="1747" spans="20:24">
      <c r="T1747" s="221"/>
      <c r="U1747" s="221"/>
      <c r="V1747" s="221"/>
      <c r="W1747" s="221"/>
      <c r="X1747" s="221"/>
    </row>
    <row r="1748" spans="20:24">
      <c r="T1748" s="221"/>
      <c r="U1748" s="221"/>
      <c r="V1748" s="221"/>
      <c r="W1748" s="221"/>
      <c r="X1748" s="221"/>
    </row>
    <row r="1749" spans="20:24">
      <c r="T1749" s="221"/>
      <c r="U1749" s="221"/>
      <c r="V1749" s="221"/>
      <c r="W1749" s="221"/>
      <c r="X1749" s="221"/>
    </row>
    <row r="1750" spans="20:24">
      <c r="T1750" s="221"/>
      <c r="U1750" s="221"/>
      <c r="V1750" s="221"/>
      <c r="W1750" s="221"/>
      <c r="X1750" s="221"/>
    </row>
    <row r="1751" spans="20:24">
      <c r="T1751" s="221"/>
      <c r="U1751" s="221"/>
      <c r="V1751" s="221"/>
      <c r="W1751" s="221"/>
      <c r="X1751" s="221"/>
    </row>
    <row r="1752" spans="20:24">
      <c r="T1752" s="221"/>
      <c r="U1752" s="221"/>
      <c r="V1752" s="221"/>
      <c r="W1752" s="221"/>
      <c r="X1752" s="221"/>
    </row>
    <row r="1753" spans="20:24">
      <c r="T1753" s="221"/>
      <c r="U1753" s="221"/>
      <c r="V1753" s="221"/>
      <c r="W1753" s="221"/>
      <c r="X1753" s="221"/>
    </row>
    <row r="1754" spans="20:24">
      <c r="T1754" s="221"/>
      <c r="U1754" s="221"/>
      <c r="V1754" s="221"/>
      <c r="W1754" s="221"/>
      <c r="X1754" s="221"/>
    </row>
    <row r="1755" spans="20:24">
      <c r="T1755" s="221"/>
      <c r="U1755" s="221"/>
      <c r="V1755" s="221"/>
      <c r="W1755" s="221"/>
      <c r="X1755" s="221"/>
    </row>
    <row r="1756" spans="20:24">
      <c r="T1756" s="221"/>
      <c r="U1756" s="221"/>
      <c r="V1756" s="221"/>
      <c r="W1756" s="221"/>
      <c r="X1756" s="221"/>
    </row>
    <row r="1757" spans="20:24">
      <c r="T1757" s="221"/>
      <c r="U1757" s="221"/>
      <c r="V1757" s="221"/>
      <c r="W1757" s="221"/>
      <c r="X1757" s="221"/>
    </row>
    <row r="1758" spans="20:24">
      <c r="T1758" s="221"/>
      <c r="U1758" s="221"/>
      <c r="V1758" s="221"/>
      <c r="W1758" s="221"/>
      <c r="X1758" s="221"/>
    </row>
    <row r="1759" spans="20:24">
      <c r="T1759" s="221"/>
      <c r="U1759" s="221"/>
      <c r="V1759" s="221"/>
      <c r="W1759" s="221"/>
      <c r="X1759" s="221"/>
    </row>
    <row r="1760" spans="20:24">
      <c r="T1760" s="221"/>
      <c r="U1760" s="221"/>
      <c r="V1760" s="221"/>
      <c r="W1760" s="221"/>
      <c r="X1760" s="221"/>
    </row>
    <row r="1761" spans="20:24">
      <c r="T1761" s="221"/>
      <c r="U1761" s="221"/>
      <c r="V1761" s="221"/>
      <c r="W1761" s="221"/>
      <c r="X1761" s="221"/>
    </row>
    <row r="1762" spans="20:24">
      <c r="T1762" s="221"/>
      <c r="U1762" s="221"/>
      <c r="V1762" s="221"/>
      <c r="W1762" s="221"/>
      <c r="X1762" s="221"/>
    </row>
    <row r="1763" spans="20:24">
      <c r="T1763" s="221"/>
      <c r="U1763" s="221"/>
      <c r="V1763" s="221"/>
      <c r="W1763" s="221"/>
      <c r="X1763" s="221"/>
    </row>
    <row r="1764" spans="20:24">
      <c r="T1764" s="221"/>
      <c r="U1764" s="221"/>
      <c r="V1764" s="221"/>
      <c r="W1764" s="221"/>
      <c r="X1764" s="221"/>
    </row>
    <row r="1765" spans="20:24">
      <c r="T1765" s="221"/>
      <c r="U1765" s="221"/>
      <c r="V1765" s="221"/>
      <c r="W1765" s="221"/>
      <c r="X1765" s="221"/>
    </row>
    <row r="1766" spans="20:24">
      <c r="T1766" s="221"/>
      <c r="U1766" s="221"/>
      <c r="V1766" s="221"/>
      <c r="W1766" s="221"/>
      <c r="X1766" s="221"/>
    </row>
    <row r="1767" spans="20:24">
      <c r="T1767" s="221"/>
      <c r="U1767" s="221"/>
      <c r="V1767" s="221"/>
      <c r="W1767" s="221"/>
      <c r="X1767" s="221"/>
    </row>
    <row r="1768" spans="20:24">
      <c r="T1768" s="221"/>
      <c r="U1768" s="221"/>
      <c r="V1768" s="221"/>
      <c r="W1768" s="221"/>
      <c r="X1768" s="221"/>
    </row>
    <row r="1769" spans="20:24">
      <c r="T1769" s="221"/>
      <c r="U1769" s="221"/>
      <c r="V1769" s="221"/>
      <c r="W1769" s="221"/>
      <c r="X1769" s="221"/>
    </row>
    <row r="1770" spans="20:24">
      <c r="T1770" s="221"/>
      <c r="U1770" s="221"/>
      <c r="V1770" s="221"/>
      <c r="W1770" s="221"/>
      <c r="X1770" s="221"/>
    </row>
    <row r="1771" spans="20:24">
      <c r="T1771" s="221"/>
      <c r="U1771" s="221"/>
      <c r="V1771" s="221"/>
      <c r="W1771" s="221"/>
      <c r="X1771" s="221"/>
    </row>
    <row r="1772" spans="20:24">
      <c r="T1772" s="221"/>
      <c r="U1772" s="221"/>
      <c r="V1772" s="221"/>
      <c r="W1772" s="221"/>
      <c r="X1772" s="221"/>
    </row>
    <row r="1773" spans="20:24">
      <c r="T1773" s="221"/>
      <c r="U1773" s="221"/>
      <c r="V1773" s="221"/>
      <c r="W1773" s="221"/>
      <c r="X1773" s="221"/>
    </row>
    <row r="1774" spans="20:24">
      <c r="T1774" s="221"/>
      <c r="U1774" s="221"/>
      <c r="V1774" s="221"/>
      <c r="W1774" s="221"/>
      <c r="X1774" s="221"/>
    </row>
    <row r="1775" spans="20:24">
      <c r="T1775" s="221"/>
      <c r="U1775" s="221"/>
      <c r="V1775" s="221"/>
      <c r="W1775" s="221"/>
      <c r="X1775" s="221"/>
    </row>
    <row r="1776" spans="20:24">
      <c r="T1776" s="221"/>
      <c r="U1776" s="221"/>
      <c r="V1776" s="221"/>
      <c r="W1776" s="221"/>
      <c r="X1776" s="221"/>
    </row>
    <row r="1777" spans="20:24">
      <c r="T1777" s="221"/>
      <c r="U1777" s="221"/>
      <c r="V1777" s="221"/>
      <c r="W1777" s="221"/>
      <c r="X1777" s="221"/>
    </row>
    <row r="1778" spans="20:24">
      <c r="T1778" s="221"/>
      <c r="U1778" s="221"/>
      <c r="V1778" s="221"/>
      <c r="W1778" s="221"/>
      <c r="X1778" s="221"/>
    </row>
    <row r="1779" spans="20:24">
      <c r="T1779" s="221"/>
      <c r="U1779" s="221"/>
      <c r="V1779" s="221"/>
      <c r="W1779" s="221"/>
      <c r="X1779" s="221"/>
    </row>
    <row r="1780" spans="20:24">
      <c r="T1780" s="221"/>
      <c r="U1780" s="221"/>
      <c r="V1780" s="221"/>
      <c r="W1780" s="221"/>
      <c r="X1780" s="221"/>
    </row>
    <row r="1781" spans="20:24">
      <c r="T1781" s="221"/>
      <c r="U1781" s="221"/>
      <c r="V1781" s="221"/>
      <c r="W1781" s="221"/>
      <c r="X1781" s="221"/>
    </row>
    <row r="1782" spans="20:24">
      <c r="T1782" s="221"/>
      <c r="U1782" s="221"/>
      <c r="V1782" s="221"/>
      <c r="W1782" s="221"/>
      <c r="X1782" s="221"/>
    </row>
    <row r="1783" spans="20:24">
      <c r="T1783" s="221"/>
      <c r="U1783" s="221"/>
      <c r="V1783" s="221"/>
      <c r="W1783" s="221"/>
      <c r="X1783" s="221"/>
    </row>
    <row r="1784" spans="20:24">
      <c r="T1784" s="221"/>
      <c r="U1784" s="221"/>
      <c r="V1784" s="221"/>
      <c r="W1784" s="221"/>
      <c r="X1784" s="221"/>
    </row>
    <row r="1785" spans="20:24">
      <c r="T1785" s="221"/>
      <c r="U1785" s="221"/>
      <c r="V1785" s="221"/>
      <c r="W1785" s="221"/>
      <c r="X1785" s="221"/>
    </row>
    <row r="1786" spans="20:24">
      <c r="T1786" s="221"/>
      <c r="U1786" s="221"/>
      <c r="V1786" s="221"/>
      <c r="W1786" s="221"/>
      <c r="X1786" s="221"/>
    </row>
    <row r="1787" spans="20:24">
      <c r="T1787" s="221"/>
      <c r="U1787" s="221"/>
      <c r="V1787" s="221"/>
      <c r="W1787" s="221"/>
      <c r="X1787" s="221"/>
    </row>
    <row r="1788" spans="20:24">
      <c r="T1788" s="221"/>
      <c r="U1788" s="221"/>
      <c r="V1788" s="221"/>
      <c r="W1788" s="221"/>
      <c r="X1788" s="221"/>
    </row>
    <row r="1789" spans="20:24">
      <c r="T1789" s="221"/>
      <c r="U1789" s="221"/>
      <c r="V1789" s="221"/>
      <c r="W1789" s="221"/>
      <c r="X1789" s="221"/>
    </row>
    <row r="1790" spans="20:24">
      <c r="T1790" s="221"/>
      <c r="U1790" s="221"/>
      <c r="V1790" s="221"/>
      <c r="W1790" s="221"/>
      <c r="X1790" s="221"/>
    </row>
    <row r="1791" spans="20:24">
      <c r="T1791" s="221"/>
      <c r="U1791" s="221"/>
      <c r="V1791" s="221"/>
      <c r="W1791" s="221"/>
      <c r="X1791" s="221"/>
    </row>
    <row r="1792" spans="20:24">
      <c r="T1792" s="221"/>
      <c r="U1792" s="221"/>
      <c r="V1792" s="221"/>
      <c r="W1792" s="221"/>
      <c r="X1792" s="221"/>
    </row>
    <row r="1793" spans="20:24">
      <c r="T1793" s="221"/>
      <c r="U1793" s="221"/>
      <c r="V1793" s="221"/>
      <c r="W1793" s="221"/>
      <c r="X1793" s="221"/>
    </row>
    <row r="1794" spans="20:24">
      <c r="T1794" s="221"/>
      <c r="U1794" s="221"/>
      <c r="V1794" s="221"/>
      <c r="W1794" s="221"/>
      <c r="X1794" s="221"/>
    </row>
    <row r="1795" spans="20:24">
      <c r="T1795" s="221"/>
      <c r="U1795" s="221"/>
      <c r="V1795" s="221"/>
      <c r="W1795" s="221"/>
      <c r="X1795" s="221"/>
    </row>
    <row r="1796" spans="20:24">
      <c r="T1796" s="221"/>
      <c r="U1796" s="221"/>
      <c r="V1796" s="221"/>
      <c r="W1796" s="221"/>
      <c r="X1796" s="221"/>
    </row>
    <row r="1797" spans="20:24">
      <c r="T1797" s="221"/>
      <c r="U1797" s="221"/>
      <c r="V1797" s="221"/>
      <c r="W1797" s="221"/>
      <c r="X1797" s="221"/>
    </row>
    <row r="1798" spans="20:24">
      <c r="T1798" s="221"/>
      <c r="U1798" s="221"/>
      <c r="V1798" s="221"/>
      <c r="W1798" s="221"/>
      <c r="X1798" s="221"/>
    </row>
    <row r="1799" spans="20:24">
      <c r="T1799" s="221"/>
      <c r="U1799" s="221"/>
      <c r="V1799" s="221"/>
      <c r="W1799" s="221"/>
      <c r="X1799" s="221"/>
    </row>
    <row r="1800" spans="20:24">
      <c r="T1800" s="221"/>
      <c r="U1800" s="221"/>
      <c r="V1800" s="221"/>
      <c r="W1800" s="221"/>
      <c r="X1800" s="221"/>
    </row>
    <row r="1801" spans="20:24">
      <c r="T1801" s="221"/>
      <c r="U1801" s="221"/>
      <c r="V1801" s="221"/>
      <c r="W1801" s="221"/>
      <c r="X1801" s="221"/>
    </row>
    <row r="1802" spans="20:24">
      <c r="T1802" s="221"/>
      <c r="U1802" s="221"/>
      <c r="V1802" s="221"/>
      <c r="W1802" s="221"/>
      <c r="X1802" s="221"/>
    </row>
    <row r="1803" spans="20:24">
      <c r="T1803" s="221"/>
      <c r="U1803" s="221"/>
      <c r="V1803" s="221"/>
      <c r="W1803" s="221"/>
      <c r="X1803" s="221"/>
    </row>
    <row r="1804" spans="20:24">
      <c r="T1804" s="221"/>
      <c r="U1804" s="221"/>
      <c r="V1804" s="221"/>
      <c r="W1804" s="221"/>
      <c r="X1804" s="221"/>
    </row>
    <row r="1805" spans="20:24">
      <c r="T1805" s="221"/>
      <c r="U1805" s="221"/>
      <c r="V1805" s="221"/>
      <c r="W1805" s="221"/>
      <c r="X1805" s="221"/>
    </row>
    <row r="1806" spans="20:24">
      <c r="T1806" s="221"/>
      <c r="U1806" s="221"/>
      <c r="V1806" s="221"/>
      <c r="W1806" s="221"/>
      <c r="X1806" s="221"/>
    </row>
    <row r="1807" spans="20:24">
      <c r="T1807" s="221"/>
      <c r="U1807" s="221"/>
      <c r="V1807" s="221"/>
      <c r="W1807" s="221"/>
      <c r="X1807" s="221"/>
    </row>
    <row r="1808" spans="20:24">
      <c r="T1808" s="221"/>
      <c r="U1808" s="221"/>
      <c r="V1808" s="221"/>
      <c r="W1808" s="221"/>
      <c r="X1808" s="221"/>
    </row>
    <row r="1809" spans="20:24">
      <c r="T1809" s="221"/>
      <c r="U1809" s="221"/>
      <c r="V1809" s="221"/>
      <c r="W1809" s="221"/>
      <c r="X1809" s="221"/>
    </row>
    <row r="1810" spans="20:24">
      <c r="T1810" s="221"/>
      <c r="U1810" s="221"/>
      <c r="V1810" s="221"/>
      <c r="W1810" s="221"/>
      <c r="X1810" s="221"/>
    </row>
    <row r="1811" spans="20:24">
      <c r="T1811" s="221"/>
      <c r="U1811" s="221"/>
      <c r="V1811" s="221"/>
      <c r="W1811" s="221"/>
      <c r="X1811" s="221"/>
    </row>
    <row r="1812" spans="20:24">
      <c r="T1812" s="221"/>
      <c r="U1812" s="221"/>
      <c r="V1812" s="221"/>
      <c r="W1812" s="221"/>
      <c r="X1812" s="221"/>
    </row>
    <row r="1813" spans="20:24">
      <c r="T1813" s="221"/>
      <c r="U1813" s="221"/>
      <c r="V1813" s="221"/>
      <c r="W1813" s="221"/>
      <c r="X1813" s="221"/>
    </row>
    <row r="1814" spans="20:24">
      <c r="T1814" s="221"/>
      <c r="U1814" s="221"/>
      <c r="V1814" s="221"/>
      <c r="W1814" s="221"/>
      <c r="X1814" s="221"/>
    </row>
    <row r="1815" spans="20:24">
      <c r="T1815" s="221"/>
      <c r="U1815" s="221"/>
      <c r="V1815" s="221"/>
      <c r="W1815" s="221"/>
      <c r="X1815" s="221"/>
    </row>
    <row r="1816" spans="20:24">
      <c r="T1816" s="221"/>
      <c r="U1816" s="221"/>
      <c r="V1816" s="221"/>
      <c r="W1816" s="221"/>
      <c r="X1816" s="221"/>
    </row>
    <row r="1817" spans="20:24">
      <c r="T1817" s="221"/>
      <c r="U1817" s="221"/>
      <c r="V1817" s="221"/>
      <c r="W1817" s="221"/>
      <c r="X1817" s="221"/>
    </row>
    <row r="1818" spans="20:24">
      <c r="T1818" s="221"/>
      <c r="U1818" s="221"/>
      <c r="V1818" s="221"/>
      <c r="W1818" s="221"/>
      <c r="X1818" s="221"/>
    </row>
    <row r="1819" spans="20:24">
      <c r="T1819" s="221"/>
      <c r="U1819" s="221"/>
      <c r="V1819" s="221"/>
      <c r="W1819" s="221"/>
      <c r="X1819" s="221"/>
    </row>
    <row r="1820" spans="20:24">
      <c r="T1820" s="221"/>
      <c r="U1820" s="221"/>
      <c r="V1820" s="221"/>
      <c r="W1820" s="221"/>
      <c r="X1820" s="221"/>
    </row>
    <row r="1821" spans="20:24">
      <c r="T1821" s="221"/>
      <c r="U1821" s="221"/>
      <c r="V1821" s="221"/>
      <c r="W1821" s="221"/>
      <c r="X1821" s="221"/>
    </row>
    <row r="1822" spans="20:24">
      <c r="T1822" s="221"/>
      <c r="U1822" s="221"/>
      <c r="V1822" s="221"/>
      <c r="W1822" s="221"/>
      <c r="X1822" s="221"/>
    </row>
    <row r="1823" spans="20:24">
      <c r="T1823" s="221"/>
      <c r="U1823" s="221"/>
      <c r="V1823" s="221"/>
      <c r="W1823" s="221"/>
      <c r="X1823" s="221"/>
    </row>
    <row r="1824" spans="20:24">
      <c r="T1824" s="221"/>
      <c r="U1824" s="221"/>
      <c r="V1824" s="221"/>
      <c r="W1824" s="221"/>
      <c r="X1824" s="221"/>
    </row>
    <row r="1825" spans="20:24">
      <c r="T1825" s="221"/>
      <c r="U1825" s="221"/>
      <c r="V1825" s="221"/>
      <c r="W1825" s="221"/>
      <c r="X1825" s="221"/>
    </row>
    <row r="1826" spans="20:24">
      <c r="T1826" s="221"/>
      <c r="U1826" s="221"/>
      <c r="V1826" s="221"/>
      <c r="W1826" s="221"/>
      <c r="X1826" s="221"/>
    </row>
    <row r="1827" spans="20:24">
      <c r="T1827" s="221"/>
      <c r="U1827" s="221"/>
      <c r="V1827" s="221"/>
      <c r="W1827" s="221"/>
      <c r="X1827" s="221"/>
    </row>
    <row r="1828" spans="20:24">
      <c r="T1828" s="221"/>
      <c r="U1828" s="221"/>
      <c r="V1828" s="221"/>
      <c r="W1828" s="221"/>
      <c r="X1828" s="221"/>
    </row>
    <row r="1829" spans="20:24">
      <c r="T1829" s="221"/>
      <c r="U1829" s="221"/>
      <c r="V1829" s="221"/>
      <c r="W1829" s="221"/>
      <c r="X1829" s="221"/>
    </row>
    <row r="1830" spans="20:24">
      <c r="T1830" s="221"/>
      <c r="U1830" s="221"/>
      <c r="V1830" s="221"/>
      <c r="W1830" s="221"/>
      <c r="X1830" s="221"/>
    </row>
    <row r="1831" spans="20:24">
      <c r="T1831" s="221"/>
      <c r="U1831" s="221"/>
      <c r="V1831" s="221"/>
      <c r="W1831" s="221"/>
      <c r="X1831" s="221"/>
    </row>
    <row r="1832" spans="20:24">
      <c r="T1832" s="221"/>
      <c r="U1832" s="221"/>
      <c r="V1832" s="221"/>
      <c r="W1832" s="221"/>
      <c r="X1832" s="221"/>
    </row>
    <row r="1833" spans="20:24">
      <c r="T1833" s="221"/>
      <c r="U1833" s="221"/>
      <c r="V1833" s="221"/>
      <c r="W1833" s="221"/>
      <c r="X1833" s="221"/>
    </row>
    <row r="1834" spans="20:24">
      <c r="T1834" s="221"/>
      <c r="U1834" s="221"/>
      <c r="V1834" s="221"/>
      <c r="W1834" s="221"/>
      <c r="X1834" s="221"/>
    </row>
    <row r="1835" spans="20:24">
      <c r="T1835" s="221"/>
      <c r="U1835" s="221"/>
      <c r="V1835" s="221"/>
      <c r="W1835" s="221"/>
      <c r="X1835" s="221"/>
    </row>
    <row r="1836" spans="20:24">
      <c r="T1836" s="221"/>
      <c r="U1836" s="221"/>
      <c r="V1836" s="221"/>
      <c r="W1836" s="221"/>
      <c r="X1836" s="221"/>
    </row>
    <row r="1837" spans="20:24">
      <c r="T1837" s="221"/>
      <c r="U1837" s="221"/>
      <c r="V1837" s="221"/>
      <c r="W1837" s="221"/>
      <c r="X1837" s="221"/>
    </row>
    <row r="1838" spans="20:24">
      <c r="T1838" s="221"/>
      <c r="U1838" s="221"/>
      <c r="V1838" s="221"/>
      <c r="W1838" s="221"/>
      <c r="X1838" s="221"/>
    </row>
    <row r="1839" spans="20:24">
      <c r="T1839" s="221"/>
      <c r="U1839" s="221"/>
      <c r="V1839" s="221"/>
      <c r="W1839" s="221"/>
      <c r="X1839" s="221"/>
    </row>
    <row r="1840" spans="20:24">
      <c r="T1840" s="221"/>
      <c r="U1840" s="221"/>
      <c r="V1840" s="221"/>
      <c r="W1840" s="221"/>
      <c r="X1840" s="221"/>
    </row>
    <row r="1841" spans="20:24">
      <c r="T1841" s="221"/>
      <c r="U1841" s="221"/>
      <c r="V1841" s="221"/>
      <c r="W1841" s="221"/>
      <c r="X1841" s="221"/>
    </row>
    <row r="1842" spans="20:24">
      <c r="T1842" s="221"/>
      <c r="U1842" s="221"/>
      <c r="V1842" s="221"/>
      <c r="W1842" s="221"/>
      <c r="X1842" s="221"/>
    </row>
    <row r="1843" spans="20:24">
      <c r="T1843" s="221"/>
      <c r="U1843" s="221"/>
      <c r="V1843" s="221"/>
      <c r="W1843" s="221"/>
      <c r="X1843" s="221"/>
    </row>
    <row r="1844" spans="20:24">
      <c r="T1844" s="221"/>
      <c r="U1844" s="221"/>
      <c r="V1844" s="221"/>
      <c r="W1844" s="221"/>
      <c r="X1844" s="221"/>
    </row>
    <row r="1845" spans="20:24">
      <c r="T1845" s="221"/>
      <c r="U1845" s="221"/>
      <c r="V1845" s="221"/>
      <c r="W1845" s="221"/>
      <c r="X1845" s="221"/>
    </row>
    <row r="1846" spans="20:24">
      <c r="T1846" s="221"/>
      <c r="U1846" s="221"/>
      <c r="V1846" s="221"/>
      <c r="W1846" s="221"/>
      <c r="X1846" s="221"/>
    </row>
    <row r="1847" spans="20:24">
      <c r="T1847" s="221"/>
      <c r="U1847" s="221"/>
      <c r="V1847" s="221"/>
      <c r="W1847" s="221"/>
      <c r="X1847" s="221"/>
    </row>
    <row r="1848" spans="20:24">
      <c r="T1848" s="221"/>
      <c r="U1848" s="221"/>
      <c r="V1848" s="221"/>
      <c r="W1848" s="221"/>
      <c r="X1848" s="221"/>
    </row>
    <row r="1849" spans="20:24">
      <c r="T1849" s="221"/>
      <c r="U1849" s="221"/>
      <c r="V1849" s="221"/>
      <c r="W1849" s="221"/>
      <c r="X1849" s="221"/>
    </row>
    <row r="1850" spans="20:24">
      <c r="T1850" s="221"/>
      <c r="U1850" s="221"/>
      <c r="V1850" s="221"/>
      <c r="W1850" s="221"/>
      <c r="X1850" s="221"/>
    </row>
    <row r="1851" spans="20:24">
      <c r="T1851" s="221"/>
      <c r="U1851" s="221"/>
      <c r="V1851" s="221"/>
      <c r="W1851" s="221"/>
      <c r="X1851" s="221"/>
    </row>
    <row r="1852" spans="20:24">
      <c r="T1852" s="221"/>
      <c r="U1852" s="221"/>
      <c r="V1852" s="221"/>
      <c r="W1852" s="221"/>
      <c r="X1852" s="221"/>
    </row>
    <row r="1853" spans="20:24">
      <c r="T1853" s="221"/>
      <c r="U1853" s="221"/>
      <c r="V1853" s="221"/>
      <c r="W1853" s="221"/>
      <c r="X1853" s="221"/>
    </row>
    <row r="1854" spans="20:24">
      <c r="T1854" s="221"/>
      <c r="U1854" s="221"/>
      <c r="V1854" s="221"/>
      <c r="W1854" s="221"/>
      <c r="X1854" s="221"/>
    </row>
    <row r="1855" spans="20:24">
      <c r="T1855" s="221"/>
      <c r="U1855" s="221"/>
      <c r="V1855" s="221"/>
      <c r="W1855" s="221"/>
      <c r="X1855" s="221"/>
    </row>
    <row r="1856" spans="20:24">
      <c r="T1856" s="221"/>
      <c r="U1856" s="221"/>
      <c r="V1856" s="221"/>
      <c r="W1856" s="221"/>
      <c r="X1856" s="221"/>
    </row>
    <row r="1857" spans="20:24">
      <c r="T1857" s="221"/>
      <c r="U1857" s="221"/>
      <c r="V1857" s="221"/>
      <c r="W1857" s="221"/>
      <c r="X1857" s="221"/>
    </row>
    <row r="1858" spans="20:24">
      <c r="T1858" s="221"/>
      <c r="U1858" s="221"/>
      <c r="V1858" s="221"/>
      <c r="W1858" s="221"/>
      <c r="X1858" s="221"/>
    </row>
    <row r="1859" spans="20:24">
      <c r="T1859" s="221"/>
      <c r="U1859" s="221"/>
      <c r="V1859" s="221"/>
      <c r="W1859" s="221"/>
      <c r="X1859" s="221"/>
    </row>
    <row r="1860" spans="20:24">
      <c r="T1860" s="221"/>
      <c r="U1860" s="221"/>
      <c r="V1860" s="221"/>
      <c r="W1860" s="221"/>
      <c r="X1860" s="221"/>
    </row>
    <row r="1861" spans="20:24">
      <c r="T1861" s="221"/>
      <c r="U1861" s="221"/>
      <c r="V1861" s="221"/>
      <c r="W1861" s="221"/>
      <c r="X1861" s="221"/>
    </row>
    <row r="1862" spans="20:24">
      <c r="T1862" s="221"/>
      <c r="U1862" s="221"/>
      <c r="V1862" s="221"/>
      <c r="W1862" s="221"/>
      <c r="X1862" s="221"/>
    </row>
    <row r="1863" spans="20:24">
      <c r="T1863" s="221"/>
      <c r="U1863" s="221"/>
      <c r="V1863" s="221"/>
      <c r="W1863" s="221"/>
      <c r="X1863" s="221"/>
    </row>
    <row r="1864" spans="20:24">
      <c r="T1864" s="221"/>
      <c r="U1864" s="221"/>
      <c r="V1864" s="221"/>
      <c r="W1864" s="221"/>
      <c r="X1864" s="221"/>
    </row>
    <row r="1865" spans="20:24">
      <c r="T1865" s="221"/>
      <c r="U1865" s="221"/>
      <c r="V1865" s="221"/>
      <c r="W1865" s="221"/>
      <c r="X1865" s="221"/>
    </row>
    <row r="1866" spans="20:24">
      <c r="T1866" s="221"/>
      <c r="U1866" s="221"/>
      <c r="V1866" s="221"/>
      <c r="W1866" s="221"/>
      <c r="X1866" s="221"/>
    </row>
    <row r="1867" spans="20:24">
      <c r="T1867" s="221"/>
      <c r="U1867" s="221"/>
      <c r="V1867" s="221"/>
      <c r="W1867" s="221"/>
      <c r="X1867" s="221"/>
    </row>
    <row r="1868" spans="20:24">
      <c r="T1868" s="221"/>
      <c r="U1868" s="221"/>
      <c r="V1868" s="221"/>
      <c r="W1868" s="221"/>
      <c r="X1868" s="221"/>
    </row>
    <row r="1869" spans="20:24">
      <c r="T1869" s="221"/>
      <c r="U1869" s="221"/>
      <c r="V1869" s="221"/>
      <c r="W1869" s="221"/>
      <c r="X1869" s="221"/>
    </row>
    <row r="1870" spans="20:24">
      <c r="T1870" s="221"/>
      <c r="U1870" s="221"/>
      <c r="V1870" s="221"/>
      <c r="W1870" s="221"/>
      <c r="X1870" s="221"/>
    </row>
    <row r="1871" spans="20:24">
      <c r="T1871" s="221"/>
      <c r="U1871" s="221"/>
      <c r="V1871" s="221"/>
      <c r="W1871" s="221"/>
      <c r="X1871" s="221"/>
    </row>
    <row r="1872" spans="20:24">
      <c r="T1872" s="221"/>
      <c r="U1872" s="221"/>
      <c r="V1872" s="221"/>
      <c r="W1872" s="221"/>
      <c r="X1872" s="221"/>
    </row>
    <row r="1873" spans="20:24">
      <c r="T1873" s="221"/>
      <c r="U1873" s="221"/>
      <c r="V1873" s="221"/>
      <c r="W1873" s="221"/>
      <c r="X1873" s="221"/>
    </row>
    <row r="1874" spans="20:24">
      <c r="T1874" s="221"/>
      <c r="U1874" s="221"/>
      <c r="V1874" s="221"/>
      <c r="W1874" s="221"/>
      <c r="X1874" s="221"/>
    </row>
    <row r="1875" spans="20:24">
      <c r="T1875" s="221"/>
      <c r="U1875" s="221"/>
      <c r="V1875" s="221"/>
      <c r="W1875" s="221"/>
      <c r="X1875" s="221"/>
    </row>
    <row r="1876" spans="20:24">
      <c r="T1876" s="221"/>
      <c r="U1876" s="221"/>
      <c r="V1876" s="221"/>
      <c r="W1876" s="221"/>
      <c r="X1876" s="221"/>
    </row>
    <row r="1877" spans="20:24">
      <c r="T1877" s="221"/>
      <c r="U1877" s="221"/>
      <c r="V1877" s="221"/>
      <c r="W1877" s="221"/>
      <c r="X1877" s="221"/>
    </row>
    <row r="1878" spans="20:24">
      <c r="T1878" s="221"/>
      <c r="U1878" s="221"/>
      <c r="V1878" s="221"/>
      <c r="W1878" s="221"/>
      <c r="X1878" s="221"/>
    </row>
    <row r="1879" spans="20:24">
      <c r="T1879" s="221"/>
      <c r="U1879" s="221"/>
      <c r="V1879" s="221"/>
      <c r="W1879" s="221"/>
      <c r="X1879" s="221"/>
    </row>
    <row r="1880" spans="20:24">
      <c r="T1880" s="221"/>
      <c r="U1880" s="221"/>
      <c r="V1880" s="221"/>
      <c r="W1880" s="221"/>
      <c r="X1880" s="221"/>
    </row>
    <row r="1881" spans="20:24">
      <c r="T1881" s="221"/>
      <c r="U1881" s="221"/>
      <c r="V1881" s="221"/>
      <c r="W1881" s="221"/>
      <c r="X1881" s="221"/>
    </row>
    <row r="1882" spans="20:24">
      <c r="T1882" s="221"/>
      <c r="U1882" s="221"/>
      <c r="V1882" s="221"/>
      <c r="W1882" s="221"/>
      <c r="X1882" s="221"/>
    </row>
    <row r="1883" spans="20:24">
      <c r="T1883" s="221"/>
      <c r="U1883" s="221"/>
      <c r="V1883" s="221"/>
      <c r="W1883" s="221"/>
      <c r="X1883" s="221"/>
    </row>
    <row r="1884" spans="20:24">
      <c r="T1884" s="221"/>
      <c r="U1884" s="221"/>
      <c r="V1884" s="221"/>
      <c r="W1884" s="221"/>
      <c r="X1884" s="221"/>
    </row>
    <row r="1885" spans="20:24">
      <c r="T1885" s="221"/>
      <c r="U1885" s="221"/>
      <c r="V1885" s="221"/>
      <c r="W1885" s="221"/>
      <c r="X1885" s="221"/>
    </row>
    <row r="1886" spans="20:24">
      <c r="T1886" s="221"/>
      <c r="U1886" s="221"/>
      <c r="V1886" s="221"/>
      <c r="W1886" s="221"/>
      <c r="X1886" s="221"/>
    </row>
    <row r="1887" spans="20:24">
      <c r="T1887" s="221"/>
      <c r="U1887" s="221"/>
      <c r="V1887" s="221"/>
      <c r="W1887" s="221"/>
      <c r="X1887" s="221"/>
    </row>
    <row r="1888" spans="20:24">
      <c r="T1888" s="221"/>
      <c r="U1888" s="221"/>
      <c r="V1888" s="221"/>
      <c r="W1888" s="221"/>
      <c r="X1888" s="221"/>
    </row>
    <row r="1889" spans="20:24">
      <c r="T1889" s="221"/>
      <c r="U1889" s="221"/>
      <c r="V1889" s="221"/>
      <c r="W1889" s="221"/>
      <c r="X1889" s="221"/>
    </row>
    <row r="1890" spans="20:24">
      <c r="T1890" s="221"/>
      <c r="U1890" s="221"/>
      <c r="V1890" s="221"/>
      <c r="W1890" s="221"/>
      <c r="X1890" s="221"/>
    </row>
    <row r="1891" spans="20:24">
      <c r="T1891" s="221"/>
      <c r="U1891" s="221"/>
      <c r="V1891" s="221"/>
      <c r="W1891" s="221"/>
      <c r="X1891" s="221"/>
    </row>
    <row r="1892" spans="20:24">
      <c r="T1892" s="221"/>
      <c r="U1892" s="221"/>
      <c r="V1892" s="221"/>
      <c r="W1892" s="221"/>
      <c r="X1892" s="221"/>
    </row>
    <row r="1893" spans="20:24">
      <c r="T1893" s="221"/>
      <c r="U1893" s="221"/>
      <c r="V1893" s="221"/>
      <c r="W1893" s="221"/>
      <c r="X1893" s="221"/>
    </row>
    <row r="1894" spans="20:24">
      <c r="T1894" s="221"/>
      <c r="U1894" s="221"/>
      <c r="V1894" s="221"/>
      <c r="W1894" s="221"/>
      <c r="X1894" s="221"/>
    </row>
    <row r="1895" spans="20:24">
      <c r="T1895" s="221"/>
      <c r="U1895" s="221"/>
      <c r="V1895" s="221"/>
      <c r="W1895" s="221"/>
      <c r="X1895" s="221"/>
    </row>
    <row r="1896" spans="20:24">
      <c r="T1896" s="221"/>
      <c r="U1896" s="221"/>
      <c r="V1896" s="221"/>
      <c r="W1896" s="221"/>
      <c r="X1896" s="221"/>
    </row>
    <row r="1897" spans="20:24">
      <c r="T1897" s="221"/>
      <c r="U1897" s="221"/>
      <c r="V1897" s="221"/>
      <c r="W1897" s="221"/>
      <c r="X1897" s="221"/>
    </row>
    <row r="1898" spans="20:24">
      <c r="T1898" s="221"/>
      <c r="U1898" s="221"/>
      <c r="V1898" s="221"/>
      <c r="W1898" s="221"/>
      <c r="X1898" s="221"/>
    </row>
    <row r="1899" spans="20:24">
      <c r="T1899" s="221"/>
      <c r="U1899" s="221"/>
      <c r="V1899" s="221"/>
      <c r="W1899" s="221"/>
      <c r="X1899" s="221"/>
    </row>
    <row r="1900" spans="20:24">
      <c r="T1900" s="221"/>
      <c r="U1900" s="221"/>
      <c r="V1900" s="221"/>
      <c r="W1900" s="221"/>
      <c r="X1900" s="221"/>
    </row>
    <row r="1901" spans="20:24">
      <c r="T1901" s="221"/>
      <c r="U1901" s="221"/>
      <c r="V1901" s="221"/>
      <c r="W1901" s="221"/>
      <c r="X1901" s="221"/>
    </row>
    <row r="1902" spans="20:24">
      <c r="T1902" s="221"/>
      <c r="U1902" s="221"/>
      <c r="V1902" s="221"/>
      <c r="W1902" s="221"/>
      <c r="X1902" s="221"/>
    </row>
    <row r="1903" spans="20:24">
      <c r="T1903" s="221"/>
      <c r="U1903" s="221"/>
      <c r="V1903" s="221"/>
      <c r="W1903" s="221"/>
      <c r="X1903" s="221"/>
    </row>
    <row r="1904" spans="20:24">
      <c r="T1904" s="221"/>
      <c r="U1904" s="221"/>
      <c r="V1904" s="221"/>
      <c r="W1904" s="221"/>
      <c r="X1904" s="221"/>
    </row>
    <row r="1905" spans="20:24">
      <c r="T1905" s="221"/>
      <c r="U1905" s="221"/>
      <c r="V1905" s="221"/>
      <c r="W1905" s="221"/>
      <c r="X1905" s="221"/>
    </row>
    <row r="1906" spans="20:24">
      <c r="T1906" s="221"/>
      <c r="U1906" s="221"/>
      <c r="V1906" s="221"/>
      <c r="W1906" s="221"/>
      <c r="X1906" s="221"/>
    </row>
    <row r="1907" spans="20:24">
      <c r="T1907" s="221"/>
      <c r="U1907" s="221"/>
      <c r="V1907" s="221"/>
      <c r="W1907" s="221"/>
      <c r="X1907" s="221"/>
    </row>
    <row r="1908" spans="20:24">
      <c r="T1908" s="221"/>
      <c r="U1908" s="221"/>
      <c r="V1908" s="221"/>
      <c r="W1908" s="221"/>
      <c r="X1908" s="221"/>
    </row>
    <row r="1909" spans="20:24">
      <c r="T1909" s="221"/>
      <c r="U1909" s="221"/>
      <c r="V1909" s="221"/>
      <c r="W1909" s="221"/>
      <c r="X1909" s="221"/>
    </row>
    <row r="1910" spans="20:24">
      <c r="T1910" s="221"/>
      <c r="U1910" s="221"/>
      <c r="V1910" s="221"/>
      <c r="W1910" s="221"/>
      <c r="X1910" s="221"/>
    </row>
    <row r="1911" spans="20:24">
      <c r="T1911" s="221"/>
      <c r="U1911" s="221"/>
      <c r="V1911" s="221"/>
      <c r="W1911" s="221"/>
      <c r="X1911" s="221"/>
    </row>
    <row r="1912" spans="20:24">
      <c r="T1912" s="221"/>
      <c r="U1912" s="221"/>
      <c r="V1912" s="221"/>
      <c r="W1912" s="221"/>
      <c r="X1912" s="221"/>
    </row>
    <row r="1913" spans="20:24">
      <c r="T1913" s="221"/>
      <c r="U1913" s="221"/>
      <c r="V1913" s="221"/>
      <c r="W1913" s="221"/>
      <c r="X1913" s="221"/>
    </row>
    <row r="1914" spans="20:24">
      <c r="T1914" s="221"/>
      <c r="U1914" s="221"/>
      <c r="V1914" s="221"/>
      <c r="W1914" s="221"/>
      <c r="X1914" s="221"/>
    </row>
    <row r="1915" spans="20:24">
      <c r="T1915" s="221"/>
      <c r="U1915" s="221"/>
      <c r="V1915" s="221"/>
      <c r="W1915" s="221"/>
      <c r="X1915" s="221"/>
    </row>
    <row r="1916" spans="20:24">
      <c r="T1916" s="221"/>
      <c r="U1916" s="221"/>
      <c r="V1916" s="221"/>
      <c r="W1916" s="221"/>
      <c r="X1916" s="221"/>
    </row>
    <row r="1917" spans="20:24">
      <c r="T1917" s="221"/>
      <c r="U1917" s="221"/>
      <c r="V1917" s="221"/>
      <c r="W1917" s="221"/>
      <c r="X1917" s="221"/>
    </row>
    <row r="1918" spans="20:24">
      <c r="T1918" s="221"/>
      <c r="U1918" s="221"/>
      <c r="V1918" s="221"/>
      <c r="W1918" s="221"/>
      <c r="X1918" s="221"/>
    </row>
    <row r="1919" spans="20:24">
      <c r="T1919" s="221"/>
      <c r="U1919" s="221"/>
      <c r="V1919" s="221"/>
      <c r="W1919" s="221"/>
      <c r="X1919" s="221"/>
    </row>
    <row r="1920" spans="20:24">
      <c r="T1920" s="221"/>
      <c r="U1920" s="221"/>
      <c r="V1920" s="221"/>
      <c r="W1920" s="221"/>
      <c r="X1920" s="221"/>
    </row>
    <row r="1921" spans="20:24">
      <c r="T1921" s="221"/>
      <c r="U1921" s="221"/>
      <c r="V1921" s="221"/>
      <c r="W1921" s="221"/>
      <c r="X1921" s="221"/>
    </row>
    <row r="1922" spans="20:24">
      <c r="T1922" s="221"/>
      <c r="U1922" s="221"/>
      <c r="V1922" s="221"/>
      <c r="W1922" s="221"/>
      <c r="X1922" s="221"/>
    </row>
    <row r="1923" spans="20:24">
      <c r="T1923" s="221"/>
      <c r="U1923" s="221"/>
      <c r="V1923" s="221"/>
      <c r="W1923" s="221"/>
      <c r="X1923" s="221"/>
    </row>
    <row r="1924" spans="20:24">
      <c r="T1924" s="221"/>
      <c r="U1924" s="221"/>
      <c r="V1924" s="221"/>
      <c r="W1924" s="221"/>
      <c r="X1924" s="221"/>
    </row>
    <row r="1925" spans="20:24">
      <c r="T1925" s="221"/>
      <c r="U1925" s="221"/>
      <c r="V1925" s="221"/>
      <c r="W1925" s="221"/>
      <c r="X1925" s="221"/>
    </row>
    <row r="1926" spans="20:24">
      <c r="T1926" s="221"/>
      <c r="U1926" s="221"/>
      <c r="V1926" s="221"/>
      <c r="W1926" s="221"/>
      <c r="X1926" s="221"/>
    </row>
    <row r="1927" spans="20:24">
      <c r="T1927" s="221"/>
      <c r="U1927" s="221"/>
      <c r="V1927" s="221"/>
      <c r="W1927" s="221"/>
      <c r="X1927" s="221"/>
    </row>
    <row r="1928" spans="20:24">
      <c r="T1928" s="221"/>
      <c r="U1928" s="221"/>
      <c r="V1928" s="221"/>
      <c r="W1928" s="221"/>
      <c r="X1928" s="221"/>
    </row>
    <row r="1929" spans="20:24">
      <c r="T1929" s="221"/>
      <c r="U1929" s="221"/>
      <c r="V1929" s="221"/>
      <c r="W1929" s="221"/>
      <c r="X1929" s="221"/>
    </row>
    <row r="1930" spans="20:24">
      <c r="T1930" s="221"/>
      <c r="U1930" s="221"/>
      <c r="V1930" s="221"/>
      <c r="W1930" s="221"/>
      <c r="X1930" s="221"/>
    </row>
    <row r="1931" spans="20:24">
      <c r="T1931" s="221"/>
      <c r="U1931" s="221"/>
      <c r="V1931" s="221"/>
      <c r="W1931" s="221"/>
      <c r="X1931" s="221"/>
    </row>
    <row r="1932" spans="20:24">
      <c r="T1932" s="221"/>
      <c r="U1932" s="221"/>
      <c r="V1932" s="221"/>
      <c r="W1932" s="221"/>
      <c r="X1932" s="221"/>
    </row>
    <row r="1933" spans="20:24">
      <c r="T1933" s="221"/>
      <c r="U1933" s="221"/>
      <c r="V1933" s="221"/>
      <c r="W1933" s="221"/>
      <c r="X1933" s="221"/>
    </row>
    <row r="1934" spans="20:24">
      <c r="T1934" s="221"/>
      <c r="U1934" s="221"/>
      <c r="V1934" s="221"/>
      <c r="W1934" s="221"/>
      <c r="X1934" s="221"/>
    </row>
    <row r="1935" spans="20:24">
      <c r="T1935" s="221"/>
      <c r="U1935" s="221"/>
      <c r="V1935" s="221"/>
      <c r="W1935" s="221"/>
      <c r="X1935" s="221"/>
    </row>
    <row r="1936" spans="20:24">
      <c r="T1936" s="221"/>
      <c r="U1936" s="221"/>
      <c r="V1936" s="221"/>
      <c r="W1936" s="221"/>
      <c r="X1936" s="221"/>
    </row>
    <row r="1937" spans="20:24">
      <c r="T1937" s="221"/>
      <c r="U1937" s="221"/>
      <c r="V1937" s="221"/>
      <c r="W1937" s="221"/>
      <c r="X1937" s="221"/>
    </row>
    <row r="1938" spans="20:24">
      <c r="T1938" s="221"/>
      <c r="U1938" s="221"/>
      <c r="V1938" s="221"/>
      <c r="W1938" s="221"/>
      <c r="X1938" s="221"/>
    </row>
    <row r="1939" spans="20:24">
      <c r="T1939" s="221"/>
      <c r="U1939" s="221"/>
      <c r="V1939" s="221"/>
      <c r="W1939" s="221"/>
      <c r="X1939" s="221"/>
    </row>
    <row r="1940" spans="20:24">
      <c r="T1940" s="221"/>
      <c r="U1940" s="221"/>
      <c r="V1940" s="221"/>
      <c r="W1940" s="221"/>
      <c r="X1940" s="221"/>
    </row>
    <row r="1941" spans="20:24">
      <c r="T1941" s="221"/>
      <c r="U1941" s="221"/>
      <c r="V1941" s="221"/>
      <c r="W1941" s="221"/>
      <c r="X1941" s="221"/>
    </row>
    <row r="1942" spans="20:24">
      <c r="T1942" s="221"/>
      <c r="U1942" s="221"/>
      <c r="V1942" s="221"/>
      <c r="W1942" s="221"/>
      <c r="X1942" s="221"/>
    </row>
    <row r="1943" spans="20:24">
      <c r="T1943" s="221"/>
      <c r="U1943" s="221"/>
      <c r="V1943" s="221"/>
      <c r="W1943" s="221"/>
      <c r="X1943" s="221"/>
    </row>
    <row r="1944" spans="20:24">
      <c r="T1944" s="221"/>
      <c r="U1944" s="221"/>
      <c r="V1944" s="221"/>
      <c r="W1944" s="221"/>
      <c r="X1944" s="221"/>
    </row>
    <row r="1945" spans="20:24">
      <c r="T1945" s="221"/>
      <c r="U1945" s="221"/>
      <c r="V1945" s="221"/>
      <c r="W1945" s="221"/>
      <c r="X1945" s="221"/>
    </row>
    <row r="1946" spans="20:24">
      <c r="T1946" s="221"/>
      <c r="U1946" s="221"/>
      <c r="V1946" s="221"/>
      <c r="W1946" s="221"/>
      <c r="X1946" s="221"/>
    </row>
    <row r="1947" spans="20:24">
      <c r="T1947" s="221"/>
      <c r="U1947" s="221"/>
      <c r="V1947" s="221"/>
      <c r="W1947" s="221"/>
      <c r="X1947" s="221"/>
    </row>
    <row r="1948" spans="20:24">
      <c r="T1948" s="221"/>
      <c r="U1948" s="221"/>
      <c r="V1948" s="221"/>
      <c r="W1948" s="221"/>
      <c r="X1948" s="221"/>
    </row>
    <row r="1949" spans="20:24">
      <c r="T1949" s="221"/>
      <c r="U1949" s="221"/>
      <c r="V1949" s="221"/>
      <c r="W1949" s="221"/>
      <c r="X1949" s="221"/>
    </row>
    <row r="1950" spans="20:24">
      <c r="T1950" s="221"/>
      <c r="U1950" s="221"/>
      <c r="V1950" s="221"/>
      <c r="W1950" s="221"/>
      <c r="X1950" s="221"/>
    </row>
    <row r="1951" spans="20:24">
      <c r="T1951" s="221"/>
      <c r="U1951" s="221"/>
      <c r="V1951" s="221"/>
      <c r="W1951" s="221"/>
      <c r="X1951" s="221"/>
    </row>
    <row r="1952" spans="20:24">
      <c r="T1952" s="221"/>
      <c r="U1952" s="221"/>
      <c r="V1952" s="221"/>
      <c r="W1952" s="221"/>
      <c r="X1952" s="221"/>
    </row>
    <row r="1953" spans="20:24">
      <c r="T1953" s="221"/>
      <c r="U1953" s="221"/>
      <c r="V1953" s="221"/>
      <c r="W1953" s="221"/>
      <c r="X1953" s="221"/>
    </row>
    <row r="1954" spans="20:24">
      <c r="T1954" s="221"/>
      <c r="U1954" s="221"/>
      <c r="V1954" s="221"/>
      <c r="W1954" s="221"/>
      <c r="X1954" s="221"/>
    </row>
    <row r="1955" spans="20:24">
      <c r="T1955" s="221"/>
      <c r="U1955" s="221"/>
      <c r="V1955" s="221"/>
      <c r="W1955" s="221"/>
      <c r="X1955" s="221"/>
    </row>
    <row r="1956" spans="20:24">
      <c r="T1956" s="221"/>
      <c r="U1956" s="221"/>
      <c r="V1956" s="221"/>
      <c r="W1956" s="221"/>
      <c r="X1956" s="221"/>
    </row>
    <row r="1957" spans="20:24">
      <c r="T1957" s="221"/>
      <c r="U1957" s="221"/>
      <c r="V1957" s="221"/>
      <c r="W1957" s="221"/>
      <c r="X1957" s="221"/>
    </row>
    <row r="1958" spans="20:24">
      <c r="T1958" s="221"/>
      <c r="U1958" s="221"/>
      <c r="V1958" s="221"/>
      <c r="W1958" s="221"/>
      <c r="X1958" s="221"/>
    </row>
    <row r="1959" spans="20:24">
      <c r="T1959" s="221"/>
      <c r="U1959" s="221"/>
      <c r="V1959" s="221"/>
      <c r="W1959" s="221"/>
      <c r="X1959" s="221"/>
    </row>
    <row r="1960" spans="20:24">
      <c r="T1960" s="221"/>
      <c r="U1960" s="221"/>
      <c r="V1960" s="221"/>
      <c r="W1960" s="221"/>
      <c r="X1960" s="221"/>
    </row>
    <row r="1961" spans="20:24">
      <c r="T1961" s="221"/>
      <c r="U1961" s="221"/>
      <c r="V1961" s="221"/>
      <c r="W1961" s="221"/>
      <c r="X1961" s="221"/>
    </row>
    <row r="1962" spans="20:24">
      <c r="T1962" s="221"/>
      <c r="U1962" s="221"/>
      <c r="V1962" s="221"/>
      <c r="W1962" s="221"/>
      <c r="X1962" s="221"/>
    </row>
    <row r="1963" spans="20:24">
      <c r="T1963" s="221"/>
      <c r="U1963" s="221"/>
      <c r="V1963" s="221"/>
      <c r="W1963" s="221"/>
      <c r="X1963" s="221"/>
    </row>
    <row r="1964" spans="20:24">
      <c r="T1964" s="221"/>
      <c r="U1964" s="221"/>
      <c r="V1964" s="221"/>
      <c r="W1964" s="221"/>
      <c r="X1964" s="221"/>
    </row>
    <row r="1965" spans="20:24">
      <c r="T1965" s="221"/>
      <c r="U1965" s="221"/>
      <c r="V1965" s="221"/>
      <c r="W1965" s="221"/>
      <c r="X1965" s="221"/>
    </row>
    <row r="1966" spans="20:24">
      <c r="T1966" s="221"/>
      <c r="U1966" s="221"/>
      <c r="V1966" s="221"/>
      <c r="W1966" s="221"/>
      <c r="X1966" s="221"/>
    </row>
    <row r="1967" spans="20:24">
      <c r="T1967" s="221"/>
      <c r="U1967" s="221"/>
      <c r="V1967" s="221"/>
      <c r="W1967" s="221"/>
      <c r="X1967" s="221"/>
    </row>
    <row r="1968" spans="20:24">
      <c r="T1968" s="221"/>
      <c r="U1968" s="221"/>
      <c r="V1968" s="221"/>
      <c r="W1968" s="221"/>
      <c r="X1968" s="221"/>
    </row>
    <row r="1969" spans="20:24">
      <c r="T1969" s="221"/>
      <c r="U1969" s="221"/>
      <c r="V1969" s="221"/>
      <c r="W1969" s="221"/>
      <c r="X1969" s="221"/>
    </row>
    <row r="1970" spans="20:24">
      <c r="T1970" s="221"/>
      <c r="U1970" s="221"/>
      <c r="V1970" s="221"/>
      <c r="W1970" s="221"/>
      <c r="X1970" s="221"/>
    </row>
    <row r="1971" spans="20:24">
      <c r="T1971" s="221"/>
      <c r="U1971" s="221"/>
      <c r="V1971" s="221"/>
      <c r="W1971" s="221"/>
      <c r="X1971" s="221"/>
    </row>
    <row r="1972" spans="20:24">
      <c r="T1972" s="221"/>
      <c r="U1972" s="221"/>
      <c r="V1972" s="221"/>
      <c r="W1972" s="221"/>
      <c r="X1972" s="221"/>
    </row>
    <row r="1973" spans="20:24">
      <c r="T1973" s="221"/>
      <c r="U1973" s="221"/>
      <c r="V1973" s="221"/>
      <c r="W1973" s="221"/>
      <c r="X1973" s="221"/>
    </row>
    <row r="1974" spans="20:24">
      <c r="T1974" s="221"/>
      <c r="U1974" s="221"/>
      <c r="V1974" s="221"/>
      <c r="W1974" s="221"/>
      <c r="X1974" s="221"/>
    </row>
    <row r="1975" spans="20:24">
      <c r="T1975" s="221"/>
      <c r="U1975" s="221"/>
      <c r="V1975" s="221"/>
      <c r="W1975" s="221"/>
      <c r="X1975" s="221"/>
    </row>
    <row r="1976" spans="20:24">
      <c r="T1976" s="221"/>
      <c r="U1976" s="221"/>
      <c r="V1976" s="221"/>
      <c r="W1976" s="221"/>
      <c r="X1976" s="221"/>
    </row>
    <row r="1977" spans="20:24">
      <c r="T1977" s="221"/>
      <c r="U1977" s="221"/>
      <c r="V1977" s="221"/>
      <c r="W1977" s="221"/>
      <c r="X1977" s="221"/>
    </row>
    <row r="1978" spans="20:24">
      <c r="T1978" s="221"/>
      <c r="U1978" s="221"/>
      <c r="V1978" s="221"/>
      <c r="W1978" s="221"/>
      <c r="X1978" s="221"/>
    </row>
    <row r="1979" spans="20:24">
      <c r="T1979" s="221"/>
      <c r="U1979" s="221"/>
      <c r="V1979" s="221"/>
      <c r="W1979" s="221"/>
      <c r="X1979" s="221"/>
    </row>
    <row r="1980" spans="20:24">
      <c r="T1980" s="221"/>
      <c r="U1980" s="221"/>
      <c r="V1980" s="221"/>
      <c r="W1980" s="221"/>
      <c r="X1980" s="221"/>
    </row>
    <row r="1981" spans="20:24">
      <c r="T1981" s="221"/>
      <c r="U1981" s="221"/>
      <c r="V1981" s="221"/>
      <c r="W1981" s="221"/>
      <c r="X1981" s="221"/>
    </row>
    <row r="1982" spans="20:24">
      <c r="T1982" s="221"/>
      <c r="U1982" s="221"/>
      <c r="V1982" s="221"/>
      <c r="W1982" s="221"/>
      <c r="X1982" s="221"/>
    </row>
    <row r="1983" spans="20:24">
      <c r="T1983" s="221"/>
      <c r="U1983" s="221"/>
      <c r="V1983" s="221"/>
      <c r="W1983" s="221"/>
      <c r="X1983" s="221"/>
    </row>
    <row r="1984" spans="20:24">
      <c r="T1984" s="221"/>
      <c r="U1984" s="221"/>
      <c r="V1984" s="221"/>
      <c r="W1984" s="221"/>
      <c r="X1984" s="221"/>
    </row>
    <row r="1985" spans="20:24">
      <c r="T1985" s="221"/>
      <c r="U1985" s="221"/>
      <c r="V1985" s="221"/>
      <c r="W1985" s="221"/>
      <c r="X1985" s="221"/>
    </row>
    <row r="1986" spans="20:24">
      <c r="T1986" s="221"/>
      <c r="U1986" s="221"/>
      <c r="V1986" s="221"/>
      <c r="W1986" s="221"/>
      <c r="X1986" s="221"/>
    </row>
    <row r="1987" spans="20:24">
      <c r="T1987" s="221"/>
      <c r="U1987" s="221"/>
      <c r="V1987" s="221"/>
      <c r="W1987" s="221"/>
      <c r="X1987" s="221"/>
    </row>
    <row r="1988" spans="20:24">
      <c r="T1988" s="221"/>
      <c r="U1988" s="221"/>
      <c r="V1988" s="221"/>
      <c r="W1988" s="221"/>
      <c r="X1988" s="221"/>
    </row>
    <row r="1989" spans="20:24">
      <c r="T1989" s="221"/>
      <c r="U1989" s="221"/>
      <c r="V1989" s="221"/>
      <c r="W1989" s="221"/>
      <c r="X1989" s="221"/>
    </row>
    <row r="1990" spans="20:24">
      <c r="T1990" s="221"/>
      <c r="U1990" s="221"/>
      <c r="V1990" s="221"/>
      <c r="W1990" s="221"/>
      <c r="X1990" s="221"/>
    </row>
    <row r="1991" spans="20:24">
      <c r="T1991" s="221"/>
      <c r="U1991" s="221"/>
      <c r="V1991" s="221"/>
      <c r="W1991" s="221"/>
      <c r="X1991" s="221"/>
    </row>
    <row r="1992" spans="20:24">
      <c r="T1992" s="221"/>
      <c r="U1992" s="221"/>
      <c r="V1992" s="221"/>
      <c r="W1992" s="221"/>
      <c r="X1992" s="221"/>
    </row>
    <row r="1993" spans="20:24">
      <c r="T1993" s="221"/>
      <c r="U1993" s="221"/>
      <c r="V1993" s="221"/>
      <c r="W1993" s="221"/>
      <c r="X1993" s="221"/>
    </row>
    <row r="1994" spans="20:24">
      <c r="T1994" s="221"/>
      <c r="U1994" s="221"/>
      <c r="V1994" s="221"/>
      <c r="W1994" s="221"/>
      <c r="X1994" s="221"/>
    </row>
    <row r="1995" spans="20:24">
      <c r="T1995" s="221"/>
      <c r="U1995" s="221"/>
      <c r="V1995" s="221"/>
      <c r="W1995" s="221"/>
      <c r="X1995" s="221"/>
    </row>
    <row r="1996" spans="20:24">
      <c r="T1996" s="221"/>
      <c r="U1996" s="221"/>
      <c r="V1996" s="221"/>
      <c r="W1996" s="221"/>
      <c r="X1996" s="221"/>
    </row>
    <row r="1997" spans="20:24">
      <c r="T1997" s="221"/>
      <c r="U1997" s="221"/>
      <c r="V1997" s="221"/>
      <c r="W1997" s="221"/>
      <c r="X1997" s="221"/>
    </row>
    <row r="1998" spans="20:24">
      <c r="T1998" s="221"/>
      <c r="U1998" s="221"/>
      <c r="V1998" s="221"/>
      <c r="W1998" s="221"/>
      <c r="X1998" s="221"/>
    </row>
    <row r="1999" spans="20:24">
      <c r="T1999" s="221"/>
      <c r="U1999" s="221"/>
      <c r="V1999" s="221"/>
      <c r="W1999" s="221"/>
      <c r="X1999" s="221"/>
    </row>
    <row r="2000" spans="20:24">
      <c r="T2000" s="221"/>
      <c r="U2000" s="221"/>
      <c r="V2000" s="221"/>
      <c r="W2000" s="221"/>
      <c r="X2000" s="221"/>
    </row>
    <row r="2001" spans="20:24">
      <c r="T2001" s="221"/>
      <c r="U2001" s="221"/>
      <c r="V2001" s="221"/>
      <c r="W2001" s="221"/>
      <c r="X2001" s="221"/>
    </row>
    <row r="2002" spans="20:24">
      <c r="T2002" s="221"/>
      <c r="U2002" s="221"/>
      <c r="V2002" s="221"/>
      <c r="W2002" s="221"/>
      <c r="X2002" s="221"/>
    </row>
    <row r="2003" spans="20:24">
      <c r="T2003" s="221"/>
      <c r="U2003" s="221"/>
      <c r="V2003" s="221"/>
      <c r="W2003" s="221"/>
      <c r="X2003" s="221"/>
    </row>
    <row r="2004" spans="20:24">
      <c r="T2004" s="221"/>
      <c r="U2004" s="221"/>
      <c r="V2004" s="221"/>
      <c r="W2004" s="221"/>
      <c r="X2004" s="221"/>
    </row>
    <row r="2005" spans="20:24">
      <c r="T2005" s="221"/>
      <c r="U2005" s="221"/>
      <c r="V2005" s="221"/>
      <c r="W2005" s="221"/>
      <c r="X2005" s="221"/>
    </row>
    <row r="2006" spans="20:24">
      <c r="T2006" s="221"/>
      <c r="U2006" s="221"/>
      <c r="V2006" s="221"/>
      <c r="W2006" s="221"/>
      <c r="X2006" s="221"/>
    </row>
    <row r="2007" spans="20:24">
      <c r="T2007" s="221"/>
      <c r="U2007" s="221"/>
      <c r="V2007" s="221"/>
      <c r="W2007" s="221"/>
      <c r="X2007" s="221"/>
    </row>
    <row r="2008" spans="20:24">
      <c r="T2008" s="221"/>
      <c r="U2008" s="221"/>
      <c r="V2008" s="221"/>
      <c r="W2008" s="221"/>
      <c r="X2008" s="221"/>
    </row>
    <row r="2009" spans="20:24">
      <c r="T2009" s="221"/>
      <c r="U2009" s="221"/>
      <c r="V2009" s="221"/>
      <c r="W2009" s="221"/>
      <c r="X2009" s="221"/>
    </row>
    <row r="2010" spans="20:24">
      <c r="T2010" s="221"/>
      <c r="U2010" s="221"/>
      <c r="V2010" s="221"/>
      <c r="W2010" s="221"/>
      <c r="X2010" s="221"/>
    </row>
    <row r="2011" spans="20:24">
      <c r="T2011" s="221"/>
      <c r="U2011" s="221"/>
      <c r="V2011" s="221"/>
      <c r="W2011" s="221"/>
      <c r="X2011" s="221"/>
    </row>
    <row r="2012" spans="20:24">
      <c r="T2012" s="221"/>
      <c r="U2012" s="221"/>
      <c r="V2012" s="221"/>
      <c r="W2012" s="221"/>
      <c r="X2012" s="221"/>
    </row>
    <row r="2013" spans="20:24">
      <c r="T2013" s="221"/>
      <c r="U2013" s="221"/>
      <c r="V2013" s="221"/>
      <c r="W2013" s="221"/>
      <c r="X2013" s="221"/>
    </row>
    <row r="2014" spans="20:24">
      <c r="T2014" s="221"/>
      <c r="U2014" s="221"/>
      <c r="V2014" s="221"/>
      <c r="W2014" s="221"/>
      <c r="X2014" s="221"/>
    </row>
    <row r="2015" spans="20:24">
      <c r="T2015" s="221"/>
      <c r="U2015" s="221"/>
      <c r="V2015" s="221"/>
      <c r="W2015" s="221"/>
      <c r="X2015" s="221"/>
    </row>
    <row r="2016" spans="20:24">
      <c r="T2016" s="221"/>
      <c r="U2016" s="221"/>
      <c r="V2016" s="221"/>
      <c r="W2016" s="221"/>
      <c r="X2016" s="221"/>
    </row>
    <row r="2017" spans="20:24">
      <c r="T2017" s="221"/>
      <c r="U2017" s="221"/>
      <c r="V2017" s="221"/>
      <c r="W2017" s="221"/>
      <c r="X2017" s="221"/>
    </row>
    <row r="2018" spans="20:24">
      <c r="T2018" s="221"/>
      <c r="U2018" s="221"/>
      <c r="V2018" s="221"/>
      <c r="W2018" s="221"/>
      <c r="X2018" s="221"/>
    </row>
    <row r="2019" spans="20:24">
      <c r="T2019" s="221"/>
      <c r="U2019" s="221"/>
      <c r="V2019" s="221"/>
      <c r="W2019" s="221"/>
      <c r="X2019" s="221"/>
    </row>
    <row r="2020" spans="20:24">
      <c r="T2020" s="221"/>
      <c r="U2020" s="221"/>
      <c r="V2020" s="221"/>
      <c r="W2020" s="221"/>
      <c r="X2020" s="221"/>
    </row>
    <row r="2021" spans="20:24">
      <c r="T2021" s="221"/>
      <c r="U2021" s="221"/>
      <c r="V2021" s="221"/>
      <c r="W2021" s="221"/>
      <c r="X2021" s="221"/>
    </row>
    <row r="2022" spans="20:24">
      <c r="T2022" s="221"/>
      <c r="U2022" s="221"/>
      <c r="V2022" s="221"/>
      <c r="W2022" s="221"/>
      <c r="X2022" s="221"/>
    </row>
    <row r="2023" spans="20:24">
      <c r="T2023" s="221"/>
      <c r="U2023" s="221"/>
      <c r="V2023" s="221"/>
      <c r="W2023" s="221"/>
      <c r="X2023" s="221"/>
    </row>
    <row r="2024" spans="20:24">
      <c r="T2024" s="221"/>
      <c r="U2024" s="221"/>
      <c r="V2024" s="221"/>
      <c r="W2024" s="221"/>
      <c r="X2024" s="221"/>
    </row>
    <row r="2025" spans="20:24">
      <c r="T2025" s="221"/>
      <c r="U2025" s="221"/>
      <c r="V2025" s="221"/>
      <c r="W2025" s="221"/>
      <c r="X2025" s="221"/>
    </row>
    <row r="2026" spans="20:24">
      <c r="T2026" s="221"/>
      <c r="U2026" s="221"/>
      <c r="V2026" s="221"/>
      <c r="W2026" s="221"/>
      <c r="X2026" s="221"/>
    </row>
    <row r="2027" spans="20:24">
      <c r="T2027" s="221"/>
      <c r="U2027" s="221"/>
      <c r="V2027" s="221"/>
      <c r="W2027" s="221"/>
      <c r="X2027" s="221"/>
    </row>
    <row r="2028" spans="20:24">
      <c r="T2028" s="221"/>
      <c r="U2028" s="221"/>
      <c r="V2028" s="221"/>
      <c r="W2028" s="221"/>
      <c r="X2028" s="221"/>
    </row>
    <row r="2029" spans="20:24">
      <c r="T2029" s="221"/>
      <c r="U2029" s="221"/>
      <c r="V2029" s="221"/>
      <c r="W2029" s="221"/>
      <c r="X2029" s="221"/>
    </row>
    <row r="2030" spans="20:24">
      <c r="T2030" s="221"/>
      <c r="U2030" s="221"/>
      <c r="V2030" s="221"/>
      <c r="W2030" s="221"/>
      <c r="X2030" s="221"/>
    </row>
    <row r="2031" spans="20:24">
      <c r="T2031" s="221"/>
      <c r="U2031" s="221"/>
      <c r="V2031" s="221"/>
      <c r="W2031" s="221"/>
      <c r="X2031" s="221"/>
    </row>
    <row r="2032" spans="20:24">
      <c r="T2032" s="221"/>
      <c r="U2032" s="221"/>
      <c r="V2032" s="221"/>
      <c r="W2032" s="221"/>
      <c r="X2032" s="221"/>
    </row>
    <row r="2033" spans="20:24">
      <c r="T2033" s="221"/>
      <c r="U2033" s="221"/>
      <c r="V2033" s="221"/>
      <c r="W2033" s="221"/>
      <c r="X2033" s="221"/>
    </row>
    <row r="2034" spans="20:24">
      <c r="T2034" s="221"/>
      <c r="U2034" s="221"/>
      <c r="V2034" s="221"/>
      <c r="W2034" s="221"/>
      <c r="X2034" s="221"/>
    </row>
    <row r="2035" spans="20:24">
      <c r="T2035" s="221"/>
      <c r="U2035" s="221"/>
      <c r="V2035" s="221"/>
      <c r="W2035" s="221"/>
      <c r="X2035" s="221"/>
    </row>
    <row r="2036" spans="20:24">
      <c r="T2036" s="221"/>
      <c r="U2036" s="221"/>
      <c r="V2036" s="221"/>
      <c r="W2036" s="221"/>
      <c r="X2036" s="221"/>
    </row>
    <row r="2037" spans="20:24">
      <c r="T2037" s="221"/>
      <c r="U2037" s="221"/>
      <c r="V2037" s="221"/>
      <c r="W2037" s="221"/>
      <c r="X2037" s="221"/>
    </row>
    <row r="2038" spans="20:24">
      <c r="T2038" s="221"/>
      <c r="U2038" s="221"/>
      <c r="V2038" s="221"/>
      <c r="W2038" s="221"/>
      <c r="X2038" s="221"/>
    </row>
    <row r="2039" spans="20:24">
      <c r="T2039" s="221"/>
      <c r="U2039" s="221"/>
      <c r="V2039" s="221"/>
      <c r="W2039" s="221"/>
      <c r="X2039" s="221"/>
    </row>
    <row r="2040" spans="20:24">
      <c r="T2040" s="221"/>
      <c r="U2040" s="221"/>
      <c r="V2040" s="221"/>
      <c r="W2040" s="221"/>
      <c r="X2040" s="221"/>
    </row>
    <row r="2041" spans="20:24">
      <c r="T2041" s="221"/>
      <c r="U2041" s="221"/>
      <c r="V2041" s="221"/>
      <c r="W2041" s="221"/>
      <c r="X2041" s="221"/>
    </row>
    <row r="2042" spans="20:24">
      <c r="T2042" s="221"/>
      <c r="U2042" s="221"/>
      <c r="V2042" s="221"/>
      <c r="W2042" s="221"/>
      <c r="X2042" s="221"/>
    </row>
    <row r="2043" spans="20:24">
      <c r="T2043" s="221"/>
      <c r="U2043" s="221"/>
      <c r="V2043" s="221"/>
      <c r="W2043" s="221"/>
      <c r="X2043" s="221"/>
    </row>
    <row r="2044" spans="20:24">
      <c r="T2044" s="221"/>
      <c r="U2044" s="221"/>
      <c r="V2044" s="221"/>
      <c r="W2044" s="221"/>
      <c r="X2044" s="221"/>
    </row>
    <row r="2045" spans="20:24">
      <c r="T2045" s="221"/>
      <c r="U2045" s="221"/>
      <c r="V2045" s="221"/>
      <c r="W2045" s="221"/>
      <c r="X2045" s="221"/>
    </row>
    <row r="2046" spans="20:24">
      <c r="T2046" s="221"/>
      <c r="U2046" s="221"/>
      <c r="V2046" s="221"/>
      <c r="W2046" s="221"/>
      <c r="X2046" s="221"/>
    </row>
    <row r="2047" spans="20:24">
      <c r="T2047" s="221"/>
      <c r="U2047" s="221"/>
      <c r="V2047" s="221"/>
      <c r="W2047" s="221"/>
      <c r="X2047" s="221"/>
    </row>
    <row r="2048" spans="20:24">
      <c r="T2048" s="221"/>
      <c r="U2048" s="221"/>
      <c r="V2048" s="221"/>
      <c r="W2048" s="221"/>
      <c r="X2048" s="221"/>
    </row>
    <row r="2049" spans="20:24">
      <c r="T2049" s="221"/>
      <c r="U2049" s="221"/>
      <c r="V2049" s="221"/>
      <c r="W2049" s="221"/>
      <c r="X2049" s="221"/>
    </row>
    <row r="2050" spans="20:24">
      <c r="T2050" s="221"/>
      <c r="U2050" s="221"/>
      <c r="V2050" s="221"/>
      <c r="W2050" s="221"/>
      <c r="X2050" s="221"/>
    </row>
    <row r="2051" spans="20:24">
      <c r="T2051" s="221"/>
      <c r="U2051" s="221"/>
      <c r="V2051" s="221"/>
      <c r="W2051" s="221"/>
      <c r="X2051" s="221"/>
    </row>
    <row r="2052" spans="20:24">
      <c r="T2052" s="221"/>
      <c r="U2052" s="221"/>
      <c r="V2052" s="221"/>
      <c r="W2052" s="221"/>
      <c r="X2052" s="221"/>
    </row>
    <row r="2053" spans="20:24">
      <c r="T2053" s="221"/>
      <c r="U2053" s="221"/>
      <c r="V2053" s="221"/>
      <c r="W2053" s="221"/>
      <c r="X2053" s="221"/>
    </row>
    <row r="2054" spans="20:24">
      <c r="T2054" s="221"/>
      <c r="U2054" s="221"/>
      <c r="V2054" s="221"/>
      <c r="W2054" s="221"/>
      <c r="X2054" s="221"/>
    </row>
    <row r="2055" spans="20:24">
      <c r="T2055" s="221"/>
      <c r="U2055" s="221"/>
      <c r="V2055" s="221"/>
      <c r="W2055" s="221"/>
      <c r="X2055" s="221"/>
    </row>
    <row r="2056" spans="20:24">
      <c r="T2056" s="221"/>
      <c r="U2056" s="221"/>
      <c r="V2056" s="221"/>
      <c r="W2056" s="221"/>
      <c r="X2056" s="221"/>
    </row>
    <row r="2057" spans="20:24">
      <c r="T2057" s="221"/>
      <c r="U2057" s="221"/>
      <c r="V2057" s="221"/>
      <c r="W2057" s="221"/>
      <c r="X2057" s="221"/>
    </row>
    <row r="2058" spans="20:24">
      <c r="T2058" s="221"/>
      <c r="U2058" s="221"/>
      <c r="V2058" s="221"/>
      <c r="W2058" s="221"/>
      <c r="X2058" s="221"/>
    </row>
    <row r="2059" spans="20:24">
      <c r="T2059" s="221"/>
      <c r="U2059" s="221"/>
      <c r="V2059" s="221"/>
      <c r="W2059" s="221"/>
      <c r="X2059" s="221"/>
    </row>
    <row r="2060" spans="20:24">
      <c r="T2060" s="221"/>
      <c r="U2060" s="221"/>
      <c r="V2060" s="221"/>
      <c r="W2060" s="221"/>
      <c r="X2060" s="221"/>
    </row>
    <row r="2061" spans="20:24">
      <c r="T2061" s="221"/>
      <c r="U2061" s="221"/>
      <c r="V2061" s="221"/>
      <c r="W2061" s="221"/>
      <c r="X2061" s="221"/>
    </row>
    <row r="2062" spans="20:24">
      <c r="T2062" s="221"/>
      <c r="U2062" s="221"/>
      <c r="V2062" s="221"/>
      <c r="W2062" s="221"/>
      <c r="X2062" s="221"/>
    </row>
    <row r="2063" spans="20:24">
      <c r="T2063" s="221"/>
      <c r="U2063" s="221"/>
      <c r="V2063" s="221"/>
      <c r="W2063" s="221"/>
      <c r="X2063" s="221"/>
    </row>
    <row r="2064" spans="20:24">
      <c r="T2064" s="221"/>
      <c r="U2064" s="221"/>
      <c r="V2064" s="221"/>
      <c r="W2064" s="221"/>
      <c r="X2064" s="221"/>
    </row>
    <row r="2065" spans="20:24">
      <c r="T2065" s="221"/>
      <c r="U2065" s="221"/>
      <c r="V2065" s="221"/>
      <c r="W2065" s="221"/>
      <c r="X2065" s="221"/>
    </row>
    <row r="2066" spans="20:24">
      <c r="T2066" s="221"/>
      <c r="U2066" s="221"/>
      <c r="V2066" s="221"/>
      <c r="W2066" s="221"/>
      <c r="X2066" s="221"/>
    </row>
    <row r="2067" spans="20:24">
      <c r="T2067" s="221"/>
      <c r="U2067" s="221"/>
      <c r="V2067" s="221"/>
      <c r="W2067" s="221"/>
      <c r="X2067" s="221"/>
    </row>
    <row r="2068" spans="20:24">
      <c r="T2068" s="221"/>
      <c r="U2068" s="221"/>
      <c r="V2068" s="221"/>
      <c r="W2068" s="221"/>
      <c r="X2068" s="221"/>
    </row>
    <row r="2069" spans="20:24">
      <c r="T2069" s="221"/>
      <c r="U2069" s="221"/>
      <c r="V2069" s="221"/>
      <c r="W2069" s="221"/>
      <c r="X2069" s="221"/>
    </row>
    <row r="2070" spans="20:24">
      <c r="T2070" s="221"/>
      <c r="U2070" s="221"/>
      <c r="V2070" s="221"/>
      <c r="W2070" s="221"/>
      <c r="X2070" s="221"/>
    </row>
    <row r="2071" spans="20:24">
      <c r="T2071" s="221"/>
      <c r="U2071" s="221"/>
      <c r="V2071" s="221"/>
      <c r="W2071" s="221"/>
      <c r="X2071" s="221"/>
    </row>
    <row r="2072" spans="20:24">
      <c r="T2072" s="221"/>
      <c r="U2072" s="221"/>
      <c r="V2072" s="221"/>
      <c r="W2072" s="221"/>
      <c r="X2072" s="221"/>
    </row>
    <row r="2073" spans="20:24">
      <c r="T2073" s="221"/>
      <c r="U2073" s="221"/>
      <c r="V2073" s="221"/>
      <c r="W2073" s="221"/>
      <c r="X2073" s="221"/>
    </row>
    <row r="2074" spans="20:24">
      <c r="T2074" s="221"/>
      <c r="U2074" s="221"/>
      <c r="V2074" s="221"/>
      <c r="W2074" s="221"/>
      <c r="X2074" s="221"/>
    </row>
    <row r="2075" spans="20:24">
      <c r="T2075" s="221"/>
      <c r="U2075" s="221"/>
      <c r="V2075" s="221"/>
      <c r="W2075" s="221"/>
      <c r="X2075" s="221"/>
    </row>
    <row r="2076" spans="20:24">
      <c r="T2076" s="221"/>
      <c r="U2076" s="221"/>
      <c r="V2076" s="221"/>
      <c r="W2076" s="221"/>
      <c r="X2076" s="221"/>
    </row>
    <row r="2077" spans="20:24">
      <c r="T2077" s="221"/>
      <c r="U2077" s="221"/>
      <c r="V2077" s="221"/>
      <c r="W2077" s="221"/>
      <c r="X2077" s="221"/>
    </row>
    <row r="2078" spans="20:24">
      <c r="T2078" s="221"/>
      <c r="U2078" s="221"/>
      <c r="V2078" s="221"/>
      <c r="W2078" s="221"/>
      <c r="X2078" s="221"/>
    </row>
    <row r="2079" spans="20:24">
      <c r="T2079" s="221"/>
      <c r="U2079" s="221"/>
      <c r="V2079" s="221"/>
      <c r="W2079" s="221"/>
      <c r="X2079" s="221"/>
    </row>
    <row r="2080" spans="20:24">
      <c r="T2080" s="221"/>
      <c r="U2080" s="221"/>
      <c r="V2080" s="221"/>
      <c r="W2080" s="221"/>
      <c r="X2080" s="221"/>
    </row>
    <row r="2081" spans="20:24">
      <c r="T2081" s="221"/>
      <c r="U2081" s="221"/>
      <c r="V2081" s="221"/>
      <c r="W2081" s="221"/>
      <c r="X2081" s="221"/>
    </row>
    <row r="2082" spans="20:24">
      <c r="T2082" s="221"/>
      <c r="U2082" s="221"/>
      <c r="V2082" s="221"/>
      <c r="W2082" s="221"/>
      <c r="X2082" s="221"/>
    </row>
    <row r="2083" spans="20:24">
      <c r="T2083" s="221"/>
      <c r="U2083" s="221"/>
      <c r="V2083" s="221"/>
      <c r="W2083" s="221"/>
      <c r="X2083" s="221"/>
    </row>
    <row r="2084" spans="20:24">
      <c r="T2084" s="221"/>
      <c r="U2084" s="221"/>
      <c r="V2084" s="221"/>
      <c r="W2084" s="221"/>
      <c r="X2084" s="221"/>
    </row>
    <row r="2085" spans="20:24">
      <c r="T2085" s="221"/>
      <c r="U2085" s="221"/>
      <c r="V2085" s="221"/>
      <c r="W2085" s="221"/>
      <c r="X2085" s="221"/>
    </row>
    <row r="2086" spans="20:24">
      <c r="T2086" s="221"/>
      <c r="U2086" s="221"/>
      <c r="V2086" s="221"/>
      <c r="W2086" s="221"/>
      <c r="X2086" s="221"/>
    </row>
    <row r="2087" spans="20:24">
      <c r="T2087" s="221"/>
      <c r="U2087" s="221"/>
      <c r="V2087" s="221"/>
      <c r="W2087" s="221"/>
      <c r="X2087" s="221"/>
    </row>
    <row r="2088" spans="20:24">
      <c r="T2088" s="221"/>
      <c r="U2088" s="221"/>
      <c r="V2088" s="221"/>
      <c r="W2088" s="221"/>
      <c r="X2088" s="221"/>
    </row>
    <row r="2089" spans="20:24">
      <c r="T2089" s="221"/>
      <c r="U2089" s="221"/>
      <c r="V2089" s="221"/>
      <c r="W2089" s="221"/>
      <c r="X2089" s="221"/>
    </row>
    <row r="2090" spans="20:24">
      <c r="T2090" s="221"/>
      <c r="U2090" s="221"/>
      <c r="V2090" s="221"/>
      <c r="W2090" s="221"/>
      <c r="X2090" s="221"/>
    </row>
    <row r="2091" spans="20:24">
      <c r="T2091" s="221"/>
      <c r="U2091" s="221"/>
      <c r="V2091" s="221"/>
      <c r="W2091" s="221"/>
      <c r="X2091" s="221"/>
    </row>
    <row r="2092" spans="20:24">
      <c r="T2092" s="221"/>
      <c r="U2092" s="221"/>
      <c r="V2092" s="221"/>
      <c r="W2092" s="221"/>
      <c r="X2092" s="221"/>
    </row>
    <row r="2093" spans="20:24">
      <c r="T2093" s="221"/>
      <c r="U2093" s="221"/>
      <c r="V2093" s="221"/>
      <c r="W2093" s="221"/>
      <c r="X2093" s="221"/>
    </row>
    <row r="2094" spans="20:24">
      <c r="T2094" s="221"/>
      <c r="U2094" s="221"/>
      <c r="V2094" s="221"/>
      <c r="W2094" s="221"/>
      <c r="X2094" s="221"/>
    </row>
    <row r="2095" spans="20:24">
      <c r="T2095" s="221"/>
      <c r="U2095" s="221"/>
      <c r="V2095" s="221"/>
      <c r="W2095" s="221"/>
      <c r="X2095" s="221"/>
    </row>
    <row r="2096" spans="20:24">
      <c r="T2096" s="221"/>
      <c r="U2096" s="221"/>
      <c r="V2096" s="221"/>
      <c r="W2096" s="221"/>
      <c r="X2096" s="221"/>
    </row>
    <row r="2097" spans="20:24">
      <c r="T2097" s="221"/>
      <c r="U2097" s="221"/>
      <c r="V2097" s="221"/>
      <c r="W2097" s="221"/>
      <c r="X2097" s="221"/>
    </row>
    <row r="2098" spans="20:24">
      <c r="T2098" s="221"/>
      <c r="U2098" s="221"/>
      <c r="V2098" s="221"/>
      <c r="W2098" s="221"/>
      <c r="X2098" s="221"/>
    </row>
    <row r="2099" spans="20:24">
      <c r="T2099" s="221"/>
      <c r="U2099" s="221"/>
      <c r="V2099" s="221"/>
      <c r="W2099" s="221"/>
      <c r="X2099" s="221"/>
    </row>
    <row r="2100" spans="20:24">
      <c r="T2100" s="221"/>
      <c r="U2100" s="221"/>
      <c r="V2100" s="221"/>
      <c r="W2100" s="221"/>
      <c r="X2100" s="221"/>
    </row>
    <row r="2101" spans="20:24">
      <c r="T2101" s="221"/>
      <c r="U2101" s="221"/>
      <c r="V2101" s="221"/>
      <c r="W2101" s="221"/>
      <c r="X2101" s="221"/>
    </row>
    <row r="2102" spans="20:24">
      <c r="T2102" s="221"/>
      <c r="U2102" s="221"/>
      <c r="V2102" s="221"/>
      <c r="W2102" s="221"/>
      <c r="X2102" s="221"/>
    </row>
    <row r="2103" spans="20:24">
      <c r="T2103" s="221"/>
      <c r="U2103" s="221"/>
      <c r="V2103" s="221"/>
      <c r="W2103" s="221"/>
      <c r="X2103" s="221"/>
    </row>
    <row r="2104" spans="20:24">
      <c r="T2104" s="221"/>
      <c r="U2104" s="221"/>
      <c r="V2104" s="221"/>
      <c r="W2104" s="221"/>
      <c r="X2104" s="221"/>
    </row>
    <row r="2105" spans="20:24">
      <c r="T2105" s="221"/>
      <c r="U2105" s="221"/>
      <c r="V2105" s="221"/>
      <c r="W2105" s="221"/>
      <c r="X2105" s="221"/>
    </row>
    <row r="2106" spans="20:24">
      <c r="T2106" s="221"/>
      <c r="U2106" s="221"/>
      <c r="V2106" s="221"/>
      <c r="W2106" s="221"/>
      <c r="X2106" s="221"/>
    </row>
    <row r="2107" spans="20:24">
      <c r="T2107" s="221"/>
      <c r="U2107" s="221"/>
      <c r="V2107" s="221"/>
      <c r="W2107" s="221"/>
      <c r="X2107" s="221"/>
    </row>
    <row r="2108" spans="20:24">
      <c r="T2108" s="221"/>
      <c r="U2108" s="221"/>
      <c r="V2108" s="221"/>
      <c r="W2108" s="221"/>
      <c r="X2108" s="221"/>
    </row>
    <row r="2109" spans="20:24">
      <c r="T2109" s="221"/>
      <c r="U2109" s="221"/>
      <c r="V2109" s="221"/>
      <c r="W2109" s="221"/>
      <c r="X2109" s="221"/>
    </row>
    <row r="2110" spans="20:24">
      <c r="T2110" s="221"/>
      <c r="U2110" s="221"/>
      <c r="V2110" s="221"/>
      <c r="W2110" s="221"/>
      <c r="X2110" s="221"/>
    </row>
    <row r="2111" spans="20:24">
      <c r="T2111" s="221"/>
      <c r="U2111" s="221"/>
      <c r="V2111" s="221"/>
      <c r="W2111" s="221"/>
      <c r="X2111" s="221"/>
    </row>
    <row r="2112" spans="20:24">
      <c r="T2112" s="221"/>
      <c r="U2112" s="221"/>
      <c r="V2112" s="221"/>
      <c r="W2112" s="221"/>
      <c r="X2112" s="221"/>
    </row>
    <row r="2113" spans="20:24">
      <c r="T2113" s="221"/>
      <c r="U2113" s="221"/>
      <c r="V2113" s="221"/>
      <c r="W2113" s="221"/>
      <c r="X2113" s="221"/>
    </row>
    <row r="2114" spans="20:24">
      <c r="T2114" s="221"/>
      <c r="U2114" s="221"/>
      <c r="V2114" s="221"/>
      <c r="W2114" s="221"/>
      <c r="X2114" s="221"/>
    </row>
    <row r="2115" spans="20:24">
      <c r="T2115" s="221"/>
      <c r="U2115" s="221"/>
      <c r="V2115" s="221"/>
      <c r="W2115" s="221"/>
      <c r="X2115" s="221"/>
    </row>
    <row r="2116" spans="20:24">
      <c r="T2116" s="221"/>
      <c r="U2116" s="221"/>
      <c r="V2116" s="221"/>
      <c r="W2116" s="221"/>
      <c r="X2116" s="221"/>
    </row>
    <row r="2117" spans="20:24">
      <c r="T2117" s="221"/>
      <c r="U2117" s="221"/>
      <c r="V2117" s="221"/>
      <c r="W2117" s="221"/>
      <c r="X2117" s="221"/>
    </row>
    <row r="2118" spans="20:24">
      <c r="T2118" s="221"/>
      <c r="U2118" s="221"/>
      <c r="V2118" s="221"/>
      <c r="W2118" s="221"/>
      <c r="X2118" s="221"/>
    </row>
    <row r="2119" spans="20:24">
      <c r="T2119" s="221"/>
      <c r="U2119" s="221"/>
      <c r="V2119" s="221"/>
      <c r="W2119" s="221"/>
      <c r="X2119" s="221"/>
    </row>
    <row r="2120" spans="20:24">
      <c r="T2120" s="221"/>
      <c r="U2120" s="221"/>
      <c r="V2120" s="221"/>
      <c r="W2120" s="221"/>
      <c r="X2120" s="221"/>
    </row>
    <row r="2121" spans="20:24">
      <c r="T2121" s="221"/>
      <c r="U2121" s="221"/>
      <c r="V2121" s="221"/>
      <c r="W2121" s="221"/>
      <c r="X2121" s="221"/>
    </row>
    <row r="2122" spans="20:24">
      <c r="T2122" s="221"/>
      <c r="U2122" s="221"/>
      <c r="V2122" s="221"/>
      <c r="W2122" s="221"/>
      <c r="X2122" s="221"/>
    </row>
    <row r="2123" spans="20:24">
      <c r="T2123" s="221"/>
      <c r="U2123" s="221"/>
      <c r="V2123" s="221"/>
      <c r="W2123" s="221"/>
      <c r="X2123" s="221"/>
    </row>
    <row r="2124" spans="20:24">
      <c r="T2124" s="221"/>
      <c r="U2124" s="221"/>
      <c r="V2124" s="221"/>
      <c r="W2124" s="221"/>
      <c r="X2124" s="221"/>
    </row>
    <row r="2125" spans="20:24">
      <c r="T2125" s="221"/>
      <c r="U2125" s="221"/>
      <c r="V2125" s="221"/>
      <c r="W2125" s="221"/>
      <c r="X2125" s="221"/>
    </row>
    <row r="2126" spans="20:24">
      <c r="T2126" s="221"/>
      <c r="U2126" s="221"/>
      <c r="V2126" s="221"/>
      <c r="W2126" s="221"/>
      <c r="X2126" s="221"/>
    </row>
    <row r="2127" spans="20:24">
      <c r="T2127" s="221"/>
      <c r="U2127" s="221"/>
      <c r="V2127" s="221"/>
      <c r="W2127" s="221"/>
      <c r="X2127" s="221"/>
    </row>
    <row r="2128" spans="20:24">
      <c r="T2128" s="221"/>
      <c r="U2128" s="221"/>
      <c r="V2128" s="221"/>
      <c r="W2128" s="221"/>
      <c r="X2128" s="221"/>
    </row>
    <row r="2129" spans="20:24">
      <c r="T2129" s="221"/>
      <c r="U2129" s="221"/>
      <c r="V2129" s="221"/>
      <c r="W2129" s="221"/>
      <c r="X2129" s="221"/>
    </row>
    <row r="2130" spans="20:24">
      <c r="T2130" s="221"/>
      <c r="U2130" s="221"/>
      <c r="V2130" s="221"/>
      <c r="W2130" s="221"/>
      <c r="X2130" s="221"/>
    </row>
    <row r="2131" spans="20:24">
      <c r="T2131" s="221"/>
      <c r="U2131" s="221"/>
      <c r="V2131" s="221"/>
      <c r="W2131" s="221"/>
      <c r="X2131" s="221"/>
    </row>
    <row r="2132" spans="20:24">
      <c r="T2132" s="221"/>
      <c r="U2132" s="221"/>
      <c r="V2132" s="221"/>
      <c r="W2132" s="221"/>
      <c r="X2132" s="221"/>
    </row>
    <row r="2133" spans="20:24">
      <c r="T2133" s="221"/>
      <c r="U2133" s="221"/>
      <c r="V2133" s="221"/>
      <c r="W2133" s="221"/>
      <c r="X2133" s="221"/>
    </row>
    <row r="2134" spans="20:24">
      <c r="T2134" s="221"/>
      <c r="U2134" s="221"/>
      <c r="V2134" s="221"/>
      <c r="W2134" s="221"/>
      <c r="X2134" s="221"/>
    </row>
    <row r="2135" spans="20:24">
      <c r="T2135" s="221"/>
      <c r="U2135" s="221"/>
      <c r="V2135" s="221"/>
      <c r="W2135" s="221"/>
      <c r="X2135" s="221"/>
    </row>
    <row r="2136" spans="20:24">
      <c r="T2136" s="221"/>
      <c r="U2136" s="221"/>
      <c r="V2136" s="221"/>
      <c r="W2136" s="221"/>
      <c r="X2136" s="221"/>
    </row>
    <row r="2137" spans="20:24">
      <c r="T2137" s="221"/>
      <c r="U2137" s="221"/>
      <c r="V2137" s="221"/>
      <c r="W2137" s="221"/>
      <c r="X2137" s="221"/>
    </row>
    <row r="2138" spans="20:24">
      <c r="T2138" s="221"/>
      <c r="U2138" s="221"/>
      <c r="V2138" s="221"/>
      <c r="W2138" s="221"/>
      <c r="X2138" s="221"/>
    </row>
    <row r="2139" spans="20:24">
      <c r="T2139" s="221"/>
      <c r="U2139" s="221"/>
      <c r="V2139" s="221"/>
      <c r="W2139" s="221"/>
      <c r="X2139" s="221"/>
    </row>
    <row r="2140" spans="20:24">
      <c r="T2140" s="221"/>
      <c r="U2140" s="221"/>
      <c r="V2140" s="221"/>
      <c r="W2140" s="221"/>
      <c r="X2140" s="221"/>
    </row>
    <row r="2141" spans="20:24">
      <c r="T2141" s="221"/>
      <c r="U2141" s="221"/>
      <c r="V2141" s="221"/>
      <c r="W2141" s="221"/>
      <c r="X2141" s="221"/>
    </row>
    <row r="2142" spans="20:24">
      <c r="T2142" s="221"/>
      <c r="U2142" s="221"/>
      <c r="V2142" s="221"/>
      <c r="W2142" s="221"/>
      <c r="X2142" s="221"/>
    </row>
    <row r="2143" spans="20:24">
      <c r="T2143" s="221"/>
      <c r="U2143" s="221"/>
      <c r="V2143" s="221"/>
      <c r="W2143" s="221"/>
      <c r="X2143" s="221"/>
    </row>
    <row r="2144" spans="20:24">
      <c r="T2144" s="221"/>
      <c r="U2144" s="221"/>
      <c r="V2144" s="221"/>
      <c r="W2144" s="221"/>
      <c r="X2144" s="221"/>
    </row>
    <row r="2145" spans="20:24">
      <c r="T2145" s="221"/>
      <c r="U2145" s="221"/>
      <c r="V2145" s="221"/>
      <c r="W2145" s="221"/>
      <c r="X2145" s="221"/>
    </row>
    <row r="2146" spans="20:24">
      <c r="T2146" s="221"/>
      <c r="U2146" s="221"/>
      <c r="V2146" s="221"/>
      <c r="W2146" s="221"/>
      <c r="X2146" s="221"/>
    </row>
    <row r="2147" spans="20:24">
      <c r="T2147" s="221"/>
      <c r="U2147" s="221"/>
      <c r="V2147" s="221"/>
      <c r="W2147" s="221"/>
      <c r="X2147" s="221"/>
    </row>
    <row r="2148" spans="20:24">
      <c r="T2148" s="221"/>
      <c r="U2148" s="221"/>
      <c r="V2148" s="221"/>
      <c r="W2148" s="221"/>
      <c r="X2148" s="221"/>
    </row>
    <row r="2149" spans="20:24">
      <c r="T2149" s="221"/>
      <c r="U2149" s="221"/>
      <c r="V2149" s="221"/>
      <c r="W2149" s="221"/>
      <c r="X2149" s="221"/>
    </row>
    <row r="2150" spans="20:24">
      <c r="T2150" s="221"/>
      <c r="U2150" s="221"/>
      <c r="V2150" s="221"/>
      <c r="W2150" s="221"/>
      <c r="X2150" s="221"/>
    </row>
    <row r="2151" spans="20:24">
      <c r="T2151" s="221"/>
      <c r="U2151" s="221"/>
      <c r="V2151" s="221"/>
      <c r="W2151" s="221"/>
      <c r="X2151" s="221"/>
    </row>
    <row r="2152" spans="20:24">
      <c r="T2152" s="221"/>
      <c r="U2152" s="221"/>
      <c r="V2152" s="221"/>
      <c r="W2152" s="221"/>
      <c r="X2152" s="221"/>
    </row>
    <row r="2153" spans="20:24">
      <c r="T2153" s="221"/>
      <c r="U2153" s="221"/>
      <c r="V2153" s="221"/>
      <c r="W2153" s="221"/>
      <c r="X2153" s="221"/>
    </row>
    <row r="2154" spans="20:24">
      <c r="T2154" s="221"/>
      <c r="U2154" s="221"/>
      <c r="V2154" s="221"/>
      <c r="W2154" s="221"/>
      <c r="X2154" s="221"/>
    </row>
    <row r="2155" spans="20:24">
      <c r="T2155" s="221"/>
      <c r="U2155" s="221"/>
      <c r="V2155" s="221"/>
      <c r="W2155" s="221"/>
      <c r="X2155" s="221"/>
    </row>
    <row r="2156" spans="20:24">
      <c r="T2156" s="221"/>
      <c r="U2156" s="221"/>
      <c r="V2156" s="221"/>
      <c r="W2156" s="221"/>
      <c r="X2156" s="221"/>
    </row>
    <row r="2157" spans="20:24">
      <c r="T2157" s="221"/>
      <c r="U2157" s="221"/>
      <c r="V2157" s="221"/>
      <c r="W2157" s="221"/>
      <c r="X2157" s="221"/>
    </row>
    <row r="2158" spans="20:24">
      <c r="T2158" s="221"/>
      <c r="U2158" s="221"/>
      <c r="V2158" s="221"/>
      <c r="W2158" s="221"/>
      <c r="X2158" s="221"/>
    </row>
    <row r="2159" spans="20:24">
      <c r="T2159" s="221"/>
      <c r="U2159" s="221"/>
      <c r="V2159" s="221"/>
      <c r="W2159" s="221"/>
      <c r="X2159" s="221"/>
    </row>
    <row r="2160" spans="20:24">
      <c r="T2160" s="221"/>
      <c r="U2160" s="221"/>
      <c r="V2160" s="221"/>
      <c r="W2160" s="221"/>
      <c r="X2160" s="221"/>
    </row>
    <row r="2161" spans="20:24">
      <c r="T2161" s="221"/>
      <c r="U2161" s="221"/>
      <c r="V2161" s="221"/>
      <c r="W2161" s="221"/>
      <c r="X2161" s="221"/>
    </row>
    <row r="2162" spans="20:24">
      <c r="T2162" s="221"/>
      <c r="U2162" s="221"/>
      <c r="V2162" s="221"/>
      <c r="W2162" s="221"/>
      <c r="X2162" s="221"/>
    </row>
    <row r="2163" spans="20:24">
      <c r="T2163" s="221"/>
      <c r="U2163" s="221"/>
      <c r="V2163" s="221"/>
      <c r="W2163" s="221"/>
      <c r="X2163" s="221"/>
    </row>
    <row r="2164" spans="20:24">
      <c r="T2164" s="221"/>
      <c r="U2164" s="221"/>
      <c r="V2164" s="221"/>
      <c r="W2164" s="221"/>
      <c r="X2164" s="221"/>
    </row>
    <row r="2165" spans="20:24">
      <c r="T2165" s="221"/>
      <c r="U2165" s="221"/>
      <c r="V2165" s="221"/>
      <c r="W2165" s="221"/>
      <c r="X2165" s="221"/>
    </row>
    <row r="2166" spans="20:24">
      <c r="T2166" s="221"/>
      <c r="U2166" s="221"/>
      <c r="V2166" s="221"/>
      <c r="W2166" s="221"/>
      <c r="X2166" s="221"/>
    </row>
    <row r="2167" spans="20:24">
      <c r="T2167" s="221"/>
      <c r="U2167" s="221"/>
      <c r="V2167" s="221"/>
      <c r="W2167" s="221"/>
      <c r="X2167" s="221"/>
    </row>
    <row r="2168" spans="20:24">
      <c r="T2168" s="221"/>
      <c r="U2168" s="221"/>
      <c r="V2168" s="221"/>
      <c r="W2168" s="221"/>
      <c r="X2168" s="221"/>
    </row>
    <row r="2169" spans="20:24">
      <c r="T2169" s="221"/>
      <c r="U2169" s="221"/>
      <c r="V2169" s="221"/>
      <c r="W2169" s="221"/>
      <c r="X2169" s="221"/>
    </row>
    <row r="2170" spans="20:24">
      <c r="T2170" s="221"/>
      <c r="U2170" s="221"/>
      <c r="V2170" s="221"/>
      <c r="W2170" s="221"/>
      <c r="X2170" s="221"/>
    </row>
    <row r="2171" spans="20:24">
      <c r="T2171" s="221"/>
      <c r="U2171" s="221"/>
      <c r="V2171" s="221"/>
      <c r="W2171" s="221"/>
      <c r="X2171" s="221"/>
    </row>
    <row r="2172" spans="20:24">
      <c r="T2172" s="221"/>
      <c r="U2172" s="221"/>
      <c r="V2172" s="221"/>
      <c r="W2172" s="221"/>
      <c r="X2172" s="221"/>
    </row>
    <row r="2173" spans="20:24">
      <c r="T2173" s="221"/>
      <c r="U2173" s="221"/>
      <c r="V2173" s="221"/>
      <c r="W2173" s="221"/>
      <c r="X2173" s="221"/>
    </row>
    <row r="2174" spans="20:24">
      <c r="T2174" s="221"/>
      <c r="U2174" s="221"/>
      <c r="V2174" s="221"/>
      <c r="W2174" s="221"/>
      <c r="X2174" s="221"/>
    </row>
    <row r="2175" spans="20:24">
      <c r="T2175" s="221"/>
      <c r="U2175" s="221"/>
      <c r="V2175" s="221"/>
      <c r="W2175" s="221"/>
      <c r="X2175" s="221"/>
    </row>
    <row r="2176" spans="20:24">
      <c r="T2176" s="221"/>
      <c r="U2176" s="221"/>
      <c r="V2176" s="221"/>
      <c r="W2176" s="221"/>
      <c r="X2176" s="221"/>
    </row>
    <row r="2177" spans="20:24">
      <c r="T2177" s="221"/>
      <c r="U2177" s="221"/>
      <c r="V2177" s="221"/>
      <c r="W2177" s="221"/>
      <c r="X2177" s="221"/>
    </row>
    <row r="2178" spans="20:24">
      <c r="T2178" s="221"/>
      <c r="U2178" s="221"/>
      <c r="V2178" s="221"/>
      <c r="W2178" s="221"/>
      <c r="X2178" s="221"/>
    </row>
    <row r="2179" spans="20:24">
      <c r="T2179" s="221"/>
      <c r="U2179" s="221"/>
      <c r="V2179" s="221"/>
      <c r="W2179" s="221"/>
      <c r="X2179" s="221"/>
    </row>
    <row r="2180" spans="20:24">
      <c r="T2180" s="221"/>
      <c r="U2180" s="221"/>
      <c r="V2180" s="221"/>
      <c r="W2180" s="221"/>
      <c r="X2180" s="221"/>
    </row>
    <row r="2181" spans="20:24">
      <c r="T2181" s="221"/>
      <c r="U2181" s="221"/>
      <c r="V2181" s="221"/>
      <c r="W2181" s="221"/>
      <c r="X2181" s="221"/>
    </row>
    <row r="2182" spans="20:24">
      <c r="T2182" s="221"/>
      <c r="U2182" s="221"/>
      <c r="V2182" s="221"/>
      <c r="W2182" s="221"/>
      <c r="X2182" s="221"/>
    </row>
    <row r="2183" spans="20:24">
      <c r="T2183" s="221"/>
      <c r="U2183" s="221"/>
      <c r="V2183" s="221"/>
      <c r="W2183" s="221"/>
      <c r="X2183" s="221"/>
    </row>
    <row r="2184" spans="20:24">
      <c r="T2184" s="221"/>
      <c r="U2184" s="221"/>
      <c r="V2184" s="221"/>
      <c r="W2184" s="221"/>
      <c r="X2184" s="221"/>
    </row>
    <row r="2185" spans="20:24">
      <c r="T2185" s="221"/>
      <c r="U2185" s="221"/>
      <c r="V2185" s="221"/>
      <c r="W2185" s="221"/>
      <c r="X2185" s="221"/>
    </row>
    <row r="2186" spans="20:24">
      <c r="T2186" s="221"/>
      <c r="U2186" s="221"/>
      <c r="V2186" s="221"/>
      <c r="W2186" s="221"/>
      <c r="X2186" s="221"/>
    </row>
    <row r="2187" spans="20:24">
      <c r="T2187" s="221"/>
      <c r="U2187" s="221"/>
      <c r="V2187" s="221"/>
      <c r="W2187" s="221"/>
      <c r="X2187" s="221"/>
    </row>
    <row r="2188" spans="20:24">
      <c r="T2188" s="221"/>
      <c r="U2188" s="221"/>
      <c r="V2188" s="221"/>
      <c r="W2188" s="221"/>
      <c r="X2188" s="221"/>
    </row>
    <row r="2189" spans="20:24">
      <c r="T2189" s="221"/>
      <c r="U2189" s="221"/>
      <c r="V2189" s="221"/>
      <c r="W2189" s="221"/>
      <c r="X2189" s="221"/>
    </row>
    <row r="2190" spans="20:24">
      <c r="T2190" s="221"/>
      <c r="U2190" s="221"/>
      <c r="V2190" s="221"/>
      <c r="W2190" s="221"/>
      <c r="X2190" s="221"/>
    </row>
    <row r="2191" spans="20:24">
      <c r="T2191" s="221"/>
      <c r="U2191" s="221"/>
      <c r="V2191" s="221"/>
      <c r="W2191" s="221"/>
      <c r="X2191" s="221"/>
    </row>
    <row r="2192" spans="20:24">
      <c r="T2192" s="221"/>
      <c r="U2192" s="221"/>
      <c r="V2192" s="221"/>
      <c r="W2192" s="221"/>
      <c r="X2192" s="221"/>
    </row>
    <row r="2193" spans="20:24">
      <c r="T2193" s="221"/>
      <c r="U2193" s="221"/>
      <c r="V2193" s="221"/>
      <c r="W2193" s="221"/>
      <c r="X2193" s="221"/>
    </row>
    <row r="2194" spans="20:24">
      <c r="T2194" s="221"/>
      <c r="U2194" s="221"/>
      <c r="V2194" s="221"/>
      <c r="W2194" s="221"/>
      <c r="X2194" s="221"/>
    </row>
    <row r="2195" spans="20:24">
      <c r="T2195" s="221"/>
      <c r="U2195" s="221"/>
      <c r="V2195" s="221"/>
      <c r="W2195" s="221"/>
      <c r="X2195" s="221"/>
    </row>
    <row r="2196" spans="20:24">
      <c r="T2196" s="221"/>
      <c r="U2196" s="221"/>
      <c r="V2196" s="221"/>
      <c r="W2196" s="221"/>
      <c r="X2196" s="221"/>
    </row>
    <row r="2197" spans="20:24">
      <c r="T2197" s="221"/>
      <c r="U2197" s="221"/>
      <c r="V2197" s="221"/>
      <c r="W2197" s="221"/>
      <c r="X2197" s="221"/>
    </row>
    <row r="2198" spans="20:24">
      <c r="T2198" s="221"/>
      <c r="U2198" s="221"/>
      <c r="V2198" s="221"/>
      <c r="W2198" s="221"/>
      <c r="X2198" s="221"/>
    </row>
    <row r="2199" spans="20:24">
      <c r="T2199" s="221"/>
      <c r="U2199" s="221"/>
      <c r="V2199" s="221"/>
      <c r="W2199" s="221"/>
      <c r="X2199" s="221"/>
    </row>
    <row r="2200" spans="20:24">
      <c r="T2200" s="221"/>
      <c r="U2200" s="221"/>
      <c r="V2200" s="221"/>
      <c r="W2200" s="221"/>
      <c r="X2200" s="221"/>
    </row>
    <row r="2201" spans="20:24">
      <c r="T2201" s="221"/>
      <c r="U2201" s="221"/>
      <c r="V2201" s="221"/>
      <c r="W2201" s="221"/>
      <c r="X2201" s="221"/>
    </row>
    <row r="2202" spans="20:24">
      <c r="T2202" s="221"/>
      <c r="U2202" s="221"/>
      <c r="V2202" s="221"/>
      <c r="W2202" s="221"/>
      <c r="X2202" s="221"/>
    </row>
    <row r="2203" spans="20:24">
      <c r="T2203" s="221"/>
      <c r="U2203" s="221"/>
      <c r="V2203" s="221"/>
      <c r="W2203" s="221"/>
      <c r="X2203" s="221"/>
    </row>
    <row r="2204" spans="20:24">
      <c r="T2204" s="221"/>
      <c r="U2204" s="221"/>
      <c r="V2204" s="221"/>
      <c r="W2204" s="221"/>
      <c r="X2204" s="221"/>
    </row>
    <row r="2205" spans="20:24">
      <c r="T2205" s="221"/>
      <c r="U2205" s="221"/>
      <c r="V2205" s="221"/>
      <c r="W2205" s="221"/>
      <c r="X2205" s="221"/>
    </row>
    <row r="2206" spans="20:24">
      <c r="T2206" s="221"/>
      <c r="U2206" s="221"/>
      <c r="V2206" s="221"/>
      <c r="W2206" s="221"/>
      <c r="X2206" s="221"/>
    </row>
    <row r="2207" spans="20:24">
      <c r="T2207" s="221"/>
      <c r="U2207" s="221"/>
      <c r="V2207" s="221"/>
      <c r="W2207" s="221"/>
      <c r="X2207" s="221"/>
    </row>
    <row r="2208" spans="20:24">
      <c r="T2208" s="221"/>
      <c r="U2208" s="221"/>
      <c r="V2208" s="221"/>
      <c r="W2208" s="221"/>
      <c r="X2208" s="221"/>
    </row>
    <row r="2209" spans="20:24">
      <c r="T2209" s="221"/>
      <c r="U2209" s="221"/>
      <c r="V2209" s="221"/>
      <c r="W2209" s="221"/>
      <c r="X2209" s="221"/>
    </row>
    <row r="2210" spans="20:24">
      <c r="T2210" s="221"/>
      <c r="U2210" s="221"/>
      <c r="V2210" s="221"/>
      <c r="W2210" s="221"/>
      <c r="X2210" s="221"/>
    </row>
    <row r="2211" spans="20:24">
      <c r="T2211" s="221"/>
      <c r="U2211" s="221"/>
      <c r="V2211" s="221"/>
      <c r="W2211" s="221"/>
      <c r="X2211" s="221"/>
    </row>
    <row r="2212" spans="20:24">
      <c r="T2212" s="221"/>
      <c r="U2212" s="221"/>
      <c r="V2212" s="221"/>
      <c r="W2212" s="221"/>
      <c r="X2212" s="221"/>
    </row>
    <row r="2213" spans="20:24">
      <c r="T2213" s="221"/>
      <c r="U2213" s="221"/>
      <c r="V2213" s="221"/>
      <c r="W2213" s="221"/>
      <c r="X2213" s="221"/>
    </row>
    <row r="2214" spans="20:24">
      <c r="T2214" s="221"/>
      <c r="U2214" s="221"/>
      <c r="V2214" s="221"/>
      <c r="W2214" s="221"/>
      <c r="X2214" s="221"/>
    </row>
    <row r="2215" spans="20:24">
      <c r="T2215" s="221"/>
      <c r="U2215" s="221"/>
      <c r="V2215" s="221"/>
      <c r="W2215" s="221"/>
      <c r="X2215" s="221"/>
    </row>
    <row r="2216" spans="20:24">
      <c r="T2216" s="221"/>
      <c r="U2216" s="221"/>
      <c r="V2216" s="221"/>
      <c r="W2216" s="221"/>
      <c r="X2216" s="221"/>
    </row>
    <row r="2217" spans="20:24">
      <c r="T2217" s="221"/>
      <c r="U2217" s="221"/>
      <c r="V2217" s="221"/>
      <c r="W2217" s="221"/>
      <c r="X2217" s="221"/>
    </row>
    <row r="2218" spans="20:24">
      <c r="T2218" s="221"/>
      <c r="U2218" s="221"/>
      <c r="V2218" s="221"/>
      <c r="W2218" s="221"/>
      <c r="X2218" s="221"/>
    </row>
    <row r="2219" spans="20:24">
      <c r="T2219" s="221"/>
      <c r="U2219" s="221"/>
      <c r="V2219" s="221"/>
      <c r="W2219" s="221"/>
      <c r="X2219" s="221"/>
    </row>
    <row r="2220" spans="20:24">
      <c r="T2220" s="221"/>
      <c r="U2220" s="221"/>
      <c r="V2220" s="221"/>
      <c r="W2220" s="221"/>
      <c r="X2220" s="221"/>
    </row>
    <row r="2221" spans="20:24">
      <c r="T2221" s="221"/>
      <c r="U2221" s="221"/>
      <c r="V2221" s="221"/>
      <c r="W2221" s="221"/>
      <c r="X2221" s="221"/>
    </row>
    <row r="2222" spans="20:24">
      <c r="T2222" s="221"/>
      <c r="U2222" s="221"/>
      <c r="V2222" s="221"/>
      <c r="W2222" s="221"/>
      <c r="X2222" s="221"/>
    </row>
    <row r="2223" spans="20:24">
      <c r="T2223" s="221"/>
      <c r="U2223" s="221"/>
      <c r="V2223" s="221"/>
      <c r="W2223" s="221"/>
      <c r="X2223" s="221"/>
    </row>
    <row r="2224" spans="20:24">
      <c r="T2224" s="221"/>
      <c r="U2224" s="221"/>
      <c r="V2224" s="221"/>
      <c r="W2224" s="221"/>
      <c r="X2224" s="221"/>
    </row>
    <row r="2225" spans="20:24">
      <c r="T2225" s="221"/>
      <c r="U2225" s="221"/>
      <c r="V2225" s="221"/>
      <c r="W2225" s="221"/>
      <c r="X2225" s="221"/>
    </row>
    <row r="2226" spans="20:24">
      <c r="T2226" s="221"/>
      <c r="U2226" s="221"/>
      <c r="V2226" s="221"/>
      <c r="W2226" s="221"/>
      <c r="X2226" s="221"/>
    </row>
    <row r="2227" spans="20:24">
      <c r="T2227" s="221"/>
      <c r="U2227" s="221"/>
      <c r="V2227" s="221"/>
      <c r="W2227" s="221"/>
      <c r="X2227" s="221"/>
    </row>
    <row r="2228" spans="20:24">
      <c r="T2228" s="221"/>
      <c r="U2228" s="221"/>
      <c r="V2228" s="221"/>
      <c r="W2228" s="221"/>
      <c r="X2228" s="221"/>
    </row>
    <row r="2229" spans="20:24">
      <c r="T2229" s="221"/>
      <c r="U2229" s="221"/>
      <c r="V2229" s="221"/>
      <c r="W2229" s="221"/>
      <c r="X2229" s="221"/>
    </row>
    <row r="2230" spans="20:24">
      <c r="T2230" s="221"/>
      <c r="U2230" s="221"/>
      <c r="V2230" s="221"/>
      <c r="W2230" s="221"/>
      <c r="X2230" s="221"/>
    </row>
    <row r="2231" spans="20:24">
      <c r="T2231" s="221"/>
      <c r="U2231" s="221"/>
      <c r="V2231" s="221"/>
      <c r="W2231" s="221"/>
      <c r="X2231" s="221"/>
    </row>
    <row r="2232" spans="20:24">
      <c r="T2232" s="221"/>
      <c r="U2232" s="221"/>
      <c r="V2232" s="221"/>
      <c r="W2232" s="221"/>
      <c r="X2232" s="221"/>
    </row>
    <row r="2233" spans="20:24">
      <c r="T2233" s="221"/>
      <c r="U2233" s="221"/>
      <c r="V2233" s="221"/>
      <c r="W2233" s="221"/>
      <c r="X2233" s="221"/>
    </row>
    <row r="2234" spans="20:24">
      <c r="T2234" s="221"/>
      <c r="U2234" s="221"/>
      <c r="V2234" s="221"/>
      <c r="W2234" s="221"/>
      <c r="X2234" s="221"/>
    </row>
    <row r="2235" spans="20:24">
      <c r="T2235" s="221"/>
      <c r="U2235" s="221"/>
      <c r="V2235" s="221"/>
      <c r="W2235" s="221"/>
      <c r="X2235" s="221"/>
    </row>
    <row r="2236" spans="20:24">
      <c r="T2236" s="221"/>
      <c r="U2236" s="221"/>
      <c r="V2236" s="221"/>
      <c r="W2236" s="221"/>
      <c r="X2236" s="221"/>
    </row>
    <row r="2237" spans="20:24">
      <c r="T2237" s="221"/>
      <c r="U2237" s="221"/>
      <c r="V2237" s="221"/>
      <c r="W2237" s="221"/>
      <c r="X2237" s="221"/>
    </row>
    <row r="2238" spans="20:24">
      <c r="T2238" s="221"/>
      <c r="U2238" s="221"/>
      <c r="V2238" s="221"/>
      <c r="W2238" s="221"/>
      <c r="X2238" s="221"/>
    </row>
    <row r="2239" spans="20:24">
      <c r="T2239" s="221"/>
      <c r="U2239" s="221"/>
      <c r="V2239" s="221"/>
      <c r="W2239" s="221"/>
      <c r="X2239" s="221"/>
    </row>
    <row r="2240" spans="20:24">
      <c r="T2240" s="221"/>
      <c r="U2240" s="221"/>
      <c r="V2240" s="221"/>
      <c r="W2240" s="221"/>
      <c r="X2240" s="221"/>
    </row>
    <row r="2241" spans="20:24">
      <c r="T2241" s="221"/>
      <c r="U2241" s="221"/>
      <c r="V2241" s="221"/>
      <c r="W2241" s="221"/>
      <c r="X2241" s="221"/>
    </row>
    <row r="2242" spans="20:24">
      <c r="T2242" s="221"/>
      <c r="U2242" s="221"/>
      <c r="V2242" s="221"/>
      <c r="W2242" s="221"/>
      <c r="X2242" s="221"/>
    </row>
    <row r="2243" spans="20:24">
      <c r="T2243" s="221"/>
      <c r="U2243" s="221"/>
      <c r="V2243" s="221"/>
      <c r="W2243" s="221"/>
      <c r="X2243" s="221"/>
    </row>
    <row r="2244" spans="20:24">
      <c r="T2244" s="221"/>
      <c r="U2244" s="221"/>
      <c r="V2244" s="221"/>
      <c r="W2244" s="221"/>
      <c r="X2244" s="221"/>
    </row>
    <row r="2245" spans="20:24">
      <c r="T2245" s="221"/>
      <c r="U2245" s="221"/>
      <c r="V2245" s="221"/>
      <c r="W2245" s="221"/>
      <c r="X2245" s="221"/>
    </row>
    <row r="2246" spans="20:24">
      <c r="T2246" s="221"/>
      <c r="U2246" s="221"/>
      <c r="V2246" s="221"/>
      <c r="W2246" s="221"/>
      <c r="X2246" s="221"/>
    </row>
    <row r="2247" spans="20:24">
      <c r="T2247" s="221"/>
      <c r="U2247" s="221"/>
      <c r="V2247" s="221"/>
      <c r="W2247" s="221"/>
      <c r="X2247" s="221"/>
    </row>
    <row r="2248" spans="20:24">
      <c r="T2248" s="221"/>
      <c r="U2248" s="221"/>
      <c r="V2248" s="221"/>
      <c r="W2248" s="221"/>
      <c r="X2248" s="221"/>
    </row>
    <row r="2249" spans="20:24">
      <c r="T2249" s="221"/>
      <c r="U2249" s="221"/>
      <c r="V2249" s="221"/>
      <c r="W2249" s="221"/>
      <c r="X2249" s="221"/>
    </row>
    <row r="2250" spans="20:24">
      <c r="T2250" s="221"/>
      <c r="U2250" s="221"/>
      <c r="V2250" s="221"/>
      <c r="W2250" s="221"/>
      <c r="X2250" s="221"/>
    </row>
    <row r="2251" spans="20:24">
      <c r="T2251" s="221"/>
      <c r="U2251" s="221"/>
      <c r="V2251" s="221"/>
      <c r="W2251" s="221"/>
      <c r="X2251" s="221"/>
    </row>
    <row r="2252" spans="20:24">
      <c r="T2252" s="221"/>
      <c r="U2252" s="221"/>
      <c r="V2252" s="221"/>
      <c r="W2252" s="221"/>
      <c r="X2252" s="221"/>
    </row>
    <row r="2253" spans="20:24">
      <c r="T2253" s="221"/>
      <c r="U2253" s="221"/>
      <c r="V2253" s="221"/>
      <c r="W2253" s="221"/>
      <c r="X2253" s="221"/>
    </row>
    <row r="2254" spans="20:24">
      <c r="T2254" s="221"/>
      <c r="U2254" s="221"/>
      <c r="V2254" s="221"/>
      <c r="W2254" s="221"/>
      <c r="X2254" s="221"/>
    </row>
    <row r="2255" spans="20:24">
      <c r="T2255" s="221"/>
      <c r="U2255" s="221"/>
      <c r="V2255" s="221"/>
      <c r="W2255" s="221"/>
      <c r="X2255" s="221"/>
    </row>
    <row r="2256" spans="20:24">
      <c r="T2256" s="221"/>
      <c r="U2256" s="221"/>
      <c r="V2256" s="221"/>
      <c r="W2256" s="221"/>
      <c r="X2256" s="221"/>
    </row>
    <row r="2257" spans="20:24">
      <c r="T2257" s="221"/>
      <c r="U2257" s="221"/>
      <c r="V2257" s="221"/>
      <c r="W2257" s="221"/>
      <c r="X2257" s="221"/>
    </row>
    <row r="2258" spans="20:24">
      <c r="T2258" s="221"/>
      <c r="U2258" s="221"/>
      <c r="V2258" s="221"/>
      <c r="W2258" s="221"/>
      <c r="X2258" s="221"/>
    </row>
    <row r="2259" spans="20:24">
      <c r="T2259" s="221"/>
      <c r="U2259" s="221"/>
      <c r="V2259" s="221"/>
      <c r="W2259" s="221"/>
      <c r="X2259" s="221"/>
    </row>
    <row r="2260" spans="20:24">
      <c r="T2260" s="221"/>
      <c r="U2260" s="221"/>
      <c r="V2260" s="221"/>
      <c r="W2260" s="221"/>
      <c r="X2260" s="221"/>
    </row>
    <row r="2261" spans="20:24">
      <c r="T2261" s="221"/>
      <c r="U2261" s="221"/>
      <c r="V2261" s="221"/>
      <c r="W2261" s="221"/>
      <c r="X2261" s="221"/>
    </row>
    <row r="2262" spans="20:24">
      <c r="T2262" s="221"/>
      <c r="U2262" s="221"/>
      <c r="V2262" s="221"/>
      <c r="W2262" s="221"/>
      <c r="X2262" s="221"/>
    </row>
    <row r="2263" spans="20:24">
      <c r="T2263" s="221"/>
      <c r="U2263" s="221"/>
      <c r="V2263" s="221"/>
      <c r="W2263" s="221"/>
      <c r="X2263" s="221"/>
    </row>
    <row r="2264" spans="20:24">
      <c r="T2264" s="221"/>
      <c r="U2264" s="221"/>
      <c r="V2264" s="221"/>
      <c r="W2264" s="221"/>
      <c r="X2264" s="221"/>
    </row>
    <row r="2265" spans="20:24">
      <c r="T2265" s="221"/>
      <c r="U2265" s="221"/>
      <c r="V2265" s="221"/>
      <c r="W2265" s="221"/>
      <c r="X2265" s="221"/>
    </row>
    <row r="2266" spans="20:24">
      <c r="T2266" s="221"/>
      <c r="U2266" s="221"/>
      <c r="V2266" s="221"/>
      <c r="W2266" s="221"/>
      <c r="X2266" s="221"/>
    </row>
    <row r="2267" spans="20:24">
      <c r="T2267" s="221"/>
      <c r="U2267" s="221"/>
      <c r="V2267" s="221"/>
      <c r="W2267" s="221"/>
      <c r="X2267" s="221"/>
    </row>
    <row r="2268" spans="20:24">
      <c r="T2268" s="221"/>
      <c r="U2268" s="221"/>
      <c r="V2268" s="221"/>
      <c r="W2268" s="221"/>
      <c r="X2268" s="221"/>
    </row>
    <row r="2269" spans="20:24">
      <c r="T2269" s="221"/>
      <c r="U2269" s="221"/>
      <c r="V2269" s="221"/>
      <c r="W2269" s="221"/>
      <c r="X2269" s="221"/>
    </row>
    <row r="2270" spans="20:24">
      <c r="T2270" s="221"/>
      <c r="U2270" s="221"/>
      <c r="V2270" s="221"/>
      <c r="W2270" s="221"/>
      <c r="X2270" s="221"/>
    </row>
    <row r="2271" spans="20:24">
      <c r="T2271" s="221"/>
      <c r="U2271" s="221"/>
      <c r="V2271" s="221"/>
      <c r="W2271" s="221"/>
      <c r="X2271" s="221"/>
    </row>
    <row r="2272" spans="20:24">
      <c r="T2272" s="221"/>
      <c r="U2272" s="221"/>
      <c r="V2272" s="221"/>
      <c r="W2272" s="221"/>
      <c r="X2272" s="221"/>
    </row>
    <row r="2273" spans="20:24">
      <c r="T2273" s="221"/>
      <c r="U2273" s="221"/>
      <c r="V2273" s="221"/>
      <c r="W2273" s="221"/>
      <c r="X2273" s="221"/>
    </row>
    <row r="2274" spans="20:24">
      <c r="T2274" s="221"/>
      <c r="U2274" s="221"/>
      <c r="V2274" s="221"/>
      <c r="W2274" s="221"/>
      <c r="X2274" s="221"/>
    </row>
    <row r="2275" spans="20:24">
      <c r="T2275" s="221"/>
      <c r="U2275" s="221"/>
      <c r="V2275" s="221"/>
      <c r="W2275" s="221"/>
      <c r="X2275" s="221"/>
    </row>
    <row r="2276" spans="20:24">
      <c r="T2276" s="221"/>
      <c r="U2276" s="221"/>
      <c r="V2276" s="221"/>
      <c r="W2276" s="221"/>
      <c r="X2276" s="221"/>
    </row>
    <row r="2277" spans="20:24">
      <c r="T2277" s="221"/>
      <c r="U2277" s="221"/>
      <c r="V2277" s="221"/>
      <c r="W2277" s="221"/>
      <c r="X2277" s="221"/>
    </row>
    <row r="2278" spans="20:24">
      <c r="T2278" s="221"/>
      <c r="U2278" s="221"/>
      <c r="V2278" s="221"/>
      <c r="W2278" s="221"/>
      <c r="X2278" s="221"/>
    </row>
    <row r="2279" spans="20:24">
      <c r="T2279" s="221"/>
      <c r="U2279" s="221"/>
      <c r="V2279" s="221"/>
      <c r="W2279" s="221"/>
      <c r="X2279" s="221"/>
    </row>
    <row r="2280" spans="20:24">
      <c r="T2280" s="221"/>
      <c r="U2280" s="221"/>
      <c r="V2280" s="221"/>
      <c r="W2280" s="221"/>
      <c r="X2280" s="221"/>
    </row>
    <row r="2281" spans="20:24">
      <c r="T2281" s="221"/>
      <c r="U2281" s="221"/>
      <c r="V2281" s="221"/>
      <c r="W2281" s="221"/>
      <c r="X2281" s="221"/>
    </row>
    <row r="2282" spans="20:24">
      <c r="T2282" s="221"/>
      <c r="U2282" s="221"/>
      <c r="V2282" s="221"/>
      <c r="W2282" s="221"/>
      <c r="X2282" s="221"/>
    </row>
    <row r="2283" spans="20:24">
      <c r="T2283" s="221"/>
      <c r="U2283" s="221"/>
      <c r="V2283" s="221"/>
      <c r="W2283" s="221"/>
      <c r="X2283" s="221"/>
    </row>
    <row r="2284" spans="20:24">
      <c r="T2284" s="221"/>
      <c r="U2284" s="221"/>
      <c r="V2284" s="221"/>
      <c r="W2284" s="221"/>
      <c r="X2284" s="221"/>
    </row>
    <row r="2285" spans="20:24">
      <c r="T2285" s="221"/>
      <c r="U2285" s="221"/>
      <c r="V2285" s="221"/>
      <c r="W2285" s="221"/>
      <c r="X2285" s="221"/>
    </row>
    <row r="2286" spans="20:24">
      <c r="T2286" s="221"/>
      <c r="U2286" s="221"/>
      <c r="V2286" s="221"/>
      <c r="W2286" s="221"/>
      <c r="X2286" s="221"/>
    </row>
    <row r="2287" spans="20:24">
      <c r="T2287" s="221"/>
      <c r="U2287" s="221"/>
      <c r="V2287" s="221"/>
      <c r="W2287" s="221"/>
      <c r="X2287" s="221"/>
    </row>
    <row r="2288" spans="20:24">
      <c r="T2288" s="221"/>
      <c r="U2288" s="221"/>
      <c r="V2288" s="221"/>
      <c r="W2288" s="221"/>
      <c r="X2288" s="221"/>
    </row>
    <row r="2289" spans="20:24">
      <c r="T2289" s="221"/>
      <c r="U2289" s="221"/>
      <c r="V2289" s="221"/>
      <c r="W2289" s="221"/>
      <c r="X2289" s="221"/>
    </row>
    <row r="2290" spans="20:24">
      <c r="T2290" s="221"/>
      <c r="U2290" s="221"/>
      <c r="V2290" s="221"/>
      <c r="W2290" s="221"/>
      <c r="X2290" s="221"/>
    </row>
    <row r="2291" spans="20:24">
      <c r="T2291" s="221"/>
      <c r="U2291" s="221"/>
      <c r="V2291" s="221"/>
      <c r="W2291" s="221"/>
      <c r="X2291" s="221"/>
    </row>
    <row r="2292" spans="20:24">
      <c r="T2292" s="221"/>
      <c r="U2292" s="221"/>
      <c r="V2292" s="221"/>
      <c r="W2292" s="221"/>
      <c r="X2292" s="221"/>
    </row>
    <row r="2293" spans="20:24">
      <c r="T2293" s="221"/>
      <c r="U2293" s="221"/>
      <c r="V2293" s="221"/>
      <c r="W2293" s="221"/>
      <c r="X2293" s="221"/>
    </row>
    <row r="2294" spans="20:24">
      <c r="T2294" s="221"/>
      <c r="U2294" s="221"/>
      <c r="V2294" s="221"/>
      <c r="W2294" s="221"/>
      <c r="X2294" s="221"/>
    </row>
    <row r="2295" spans="20:24">
      <c r="T2295" s="221"/>
      <c r="U2295" s="221"/>
      <c r="V2295" s="221"/>
      <c r="W2295" s="221"/>
      <c r="X2295" s="221"/>
    </row>
    <row r="2296" spans="20:24">
      <c r="T2296" s="221"/>
      <c r="U2296" s="221"/>
      <c r="V2296" s="221"/>
      <c r="W2296" s="221"/>
      <c r="X2296" s="221"/>
    </row>
    <row r="2297" spans="20:24">
      <c r="T2297" s="221"/>
      <c r="U2297" s="221"/>
      <c r="V2297" s="221"/>
      <c r="W2297" s="221"/>
      <c r="X2297" s="221"/>
    </row>
    <row r="2298" spans="20:24">
      <c r="T2298" s="221"/>
      <c r="U2298" s="221"/>
      <c r="V2298" s="221"/>
      <c r="W2298" s="221"/>
      <c r="X2298" s="221"/>
    </row>
    <row r="2299" spans="20:24">
      <c r="T2299" s="221"/>
      <c r="U2299" s="221"/>
      <c r="V2299" s="221"/>
      <c r="W2299" s="221"/>
      <c r="X2299" s="221"/>
    </row>
    <row r="2300" spans="20:24">
      <c r="T2300" s="221"/>
      <c r="U2300" s="221"/>
      <c r="V2300" s="221"/>
      <c r="W2300" s="221"/>
      <c r="X2300" s="221"/>
    </row>
    <row r="2301" spans="20:24">
      <c r="T2301" s="221"/>
      <c r="U2301" s="221"/>
      <c r="V2301" s="221"/>
      <c r="W2301" s="221"/>
      <c r="X2301" s="221"/>
    </row>
    <row r="2302" spans="20:24">
      <c r="T2302" s="221"/>
      <c r="U2302" s="221"/>
      <c r="V2302" s="221"/>
      <c r="W2302" s="221"/>
      <c r="X2302" s="221"/>
    </row>
    <row r="2303" spans="20:24">
      <c r="T2303" s="221"/>
      <c r="U2303" s="221"/>
      <c r="V2303" s="221"/>
      <c r="W2303" s="221"/>
      <c r="X2303" s="221"/>
    </row>
    <row r="2304" spans="20:24">
      <c r="T2304" s="221"/>
      <c r="U2304" s="221"/>
      <c r="V2304" s="221"/>
      <c r="W2304" s="221"/>
      <c r="X2304" s="221"/>
    </row>
    <row r="2305" spans="20:24">
      <c r="T2305" s="221"/>
      <c r="U2305" s="221"/>
      <c r="V2305" s="221"/>
      <c r="W2305" s="221"/>
      <c r="X2305" s="221"/>
    </row>
    <row r="2306" spans="20:24">
      <c r="T2306" s="221"/>
      <c r="U2306" s="221"/>
      <c r="V2306" s="221"/>
      <c r="W2306" s="221"/>
      <c r="X2306" s="221"/>
    </row>
    <row r="2307" spans="20:24">
      <c r="T2307" s="221"/>
      <c r="U2307" s="221"/>
      <c r="V2307" s="221"/>
      <c r="W2307" s="221"/>
      <c r="X2307" s="221"/>
    </row>
    <row r="2308" spans="20:24">
      <c r="T2308" s="221"/>
      <c r="U2308" s="221"/>
      <c r="V2308" s="221"/>
      <c r="W2308" s="221"/>
      <c r="X2308" s="221"/>
    </row>
    <row r="2309" spans="20:24">
      <c r="T2309" s="221"/>
      <c r="U2309" s="221"/>
      <c r="V2309" s="221"/>
      <c r="W2309" s="221"/>
      <c r="X2309" s="221"/>
    </row>
    <row r="2310" spans="20:24">
      <c r="T2310" s="221"/>
      <c r="U2310" s="221"/>
      <c r="V2310" s="221"/>
      <c r="W2310" s="221"/>
      <c r="X2310" s="221"/>
    </row>
    <row r="2311" spans="20:24">
      <c r="T2311" s="221"/>
      <c r="U2311" s="221"/>
      <c r="V2311" s="221"/>
      <c r="W2311" s="221"/>
      <c r="X2311" s="221"/>
    </row>
    <row r="2312" spans="20:24">
      <c r="T2312" s="221"/>
      <c r="U2312" s="221"/>
      <c r="V2312" s="221"/>
      <c r="W2312" s="221"/>
      <c r="X2312" s="221"/>
    </row>
    <row r="2313" spans="20:24">
      <c r="T2313" s="221"/>
      <c r="U2313" s="221"/>
      <c r="V2313" s="221"/>
      <c r="W2313" s="221"/>
      <c r="X2313" s="221"/>
    </row>
    <row r="2314" spans="20:24">
      <c r="T2314" s="221"/>
      <c r="U2314" s="221"/>
      <c r="V2314" s="221"/>
      <c r="W2314" s="221"/>
      <c r="X2314" s="221"/>
    </row>
    <row r="2315" spans="20:24">
      <c r="T2315" s="221"/>
      <c r="U2315" s="221"/>
      <c r="V2315" s="221"/>
      <c r="W2315" s="221"/>
      <c r="X2315" s="221"/>
    </row>
    <row r="2316" spans="20:24">
      <c r="T2316" s="221"/>
      <c r="U2316" s="221"/>
      <c r="V2316" s="221"/>
      <c r="W2316" s="221"/>
      <c r="X2316" s="221"/>
    </row>
    <row r="2317" spans="20:24">
      <c r="T2317" s="221"/>
      <c r="U2317" s="221"/>
      <c r="V2317" s="221"/>
      <c r="W2317" s="221"/>
      <c r="X2317" s="221"/>
    </row>
    <row r="2318" spans="20:24">
      <c r="T2318" s="221"/>
      <c r="U2318" s="221"/>
      <c r="V2318" s="221"/>
      <c r="W2318" s="221"/>
      <c r="X2318" s="221"/>
    </row>
    <row r="2319" spans="20:24">
      <c r="T2319" s="221"/>
      <c r="U2319" s="221"/>
      <c r="V2319" s="221"/>
      <c r="W2319" s="221"/>
      <c r="X2319" s="221"/>
    </row>
    <row r="2320" spans="20:24">
      <c r="T2320" s="221"/>
      <c r="U2320" s="221"/>
      <c r="V2320" s="221"/>
      <c r="W2320" s="221"/>
      <c r="X2320" s="221"/>
    </row>
    <row r="2321" spans="20:24">
      <c r="T2321" s="221"/>
      <c r="U2321" s="221"/>
      <c r="V2321" s="221"/>
      <c r="W2321" s="221"/>
      <c r="X2321" s="221"/>
    </row>
    <row r="2322" spans="20:24">
      <c r="T2322" s="221"/>
      <c r="U2322" s="221"/>
      <c r="V2322" s="221"/>
      <c r="W2322" s="221"/>
      <c r="X2322" s="221"/>
    </row>
    <row r="2323" spans="20:24">
      <c r="T2323" s="221"/>
      <c r="U2323" s="221"/>
      <c r="V2323" s="221"/>
      <c r="W2323" s="221"/>
      <c r="X2323" s="221"/>
    </row>
    <row r="2324" spans="20:24">
      <c r="T2324" s="221"/>
      <c r="U2324" s="221"/>
      <c r="V2324" s="221"/>
      <c r="W2324" s="221"/>
      <c r="X2324" s="221"/>
    </row>
    <row r="2325" spans="20:24">
      <c r="T2325" s="221"/>
      <c r="U2325" s="221"/>
      <c r="V2325" s="221"/>
      <c r="W2325" s="221"/>
      <c r="X2325" s="221"/>
    </row>
    <row r="2326" spans="20:24">
      <c r="T2326" s="221"/>
      <c r="U2326" s="221"/>
      <c r="V2326" s="221"/>
      <c r="W2326" s="221"/>
      <c r="X2326" s="221"/>
    </row>
    <row r="2327" spans="20:24">
      <c r="T2327" s="221"/>
      <c r="U2327" s="221"/>
      <c r="V2327" s="221"/>
      <c r="W2327" s="221"/>
      <c r="X2327" s="221"/>
    </row>
    <row r="2328" spans="20:24">
      <c r="T2328" s="221"/>
      <c r="U2328" s="221"/>
      <c r="V2328" s="221"/>
      <c r="W2328" s="221"/>
      <c r="X2328" s="221"/>
    </row>
    <row r="2329" spans="20:24">
      <c r="T2329" s="221"/>
      <c r="U2329" s="221"/>
      <c r="V2329" s="221"/>
      <c r="W2329" s="221"/>
      <c r="X2329" s="221"/>
    </row>
    <row r="2330" spans="20:24">
      <c r="T2330" s="221"/>
      <c r="U2330" s="221"/>
      <c r="V2330" s="221"/>
      <c r="W2330" s="221"/>
      <c r="X2330" s="221"/>
    </row>
    <row r="2331" spans="20:24">
      <c r="T2331" s="221"/>
      <c r="U2331" s="221"/>
      <c r="V2331" s="221"/>
      <c r="W2331" s="221"/>
      <c r="X2331" s="221"/>
    </row>
    <row r="2332" spans="20:24">
      <c r="T2332" s="221"/>
      <c r="U2332" s="221"/>
      <c r="V2332" s="221"/>
      <c r="W2332" s="221"/>
      <c r="X2332" s="221"/>
    </row>
    <row r="2333" spans="20:24">
      <c r="T2333" s="221"/>
      <c r="U2333" s="221"/>
      <c r="V2333" s="221"/>
      <c r="W2333" s="221"/>
      <c r="X2333" s="221"/>
    </row>
    <row r="2334" spans="20:24">
      <c r="T2334" s="221"/>
      <c r="U2334" s="221"/>
      <c r="V2334" s="221"/>
      <c r="W2334" s="221"/>
      <c r="X2334" s="221"/>
    </row>
    <row r="2335" spans="20:24">
      <c r="T2335" s="221"/>
      <c r="U2335" s="221"/>
      <c r="V2335" s="221"/>
      <c r="W2335" s="221"/>
      <c r="X2335" s="221"/>
    </row>
    <row r="2336" spans="20:24">
      <c r="T2336" s="221"/>
      <c r="U2336" s="221"/>
      <c r="V2336" s="221"/>
      <c r="W2336" s="221"/>
      <c r="X2336" s="221"/>
    </row>
    <row r="2337" spans="20:24">
      <c r="T2337" s="221"/>
      <c r="U2337" s="221"/>
      <c r="V2337" s="221"/>
      <c r="W2337" s="221"/>
      <c r="X2337" s="221"/>
    </row>
    <row r="2338" spans="20:24">
      <c r="T2338" s="221"/>
      <c r="U2338" s="221"/>
      <c r="V2338" s="221"/>
      <c r="W2338" s="221"/>
      <c r="X2338" s="221"/>
    </row>
    <row r="2339" spans="20:24">
      <c r="T2339" s="221"/>
      <c r="U2339" s="221"/>
      <c r="V2339" s="221"/>
      <c r="W2339" s="221"/>
      <c r="X2339" s="221"/>
    </row>
    <row r="2340" spans="20:24">
      <c r="T2340" s="221"/>
      <c r="U2340" s="221"/>
      <c r="V2340" s="221"/>
      <c r="W2340" s="221"/>
      <c r="X2340" s="221"/>
    </row>
    <row r="2341" spans="20:24">
      <c r="T2341" s="221"/>
      <c r="U2341" s="221"/>
      <c r="V2341" s="221"/>
      <c r="W2341" s="221"/>
      <c r="X2341" s="221"/>
    </row>
    <row r="2342" spans="20:24">
      <c r="T2342" s="221"/>
      <c r="U2342" s="221"/>
      <c r="V2342" s="221"/>
      <c r="W2342" s="221"/>
      <c r="X2342" s="221"/>
    </row>
    <row r="2343" spans="20:24">
      <c r="T2343" s="221"/>
      <c r="U2343" s="221"/>
      <c r="V2343" s="221"/>
      <c r="W2343" s="221"/>
      <c r="X2343" s="221"/>
    </row>
    <row r="2344" spans="20:24">
      <c r="T2344" s="221"/>
      <c r="U2344" s="221"/>
      <c r="V2344" s="221"/>
      <c r="W2344" s="221"/>
      <c r="X2344" s="221"/>
    </row>
    <row r="2345" spans="20:24">
      <c r="T2345" s="221"/>
      <c r="U2345" s="221"/>
      <c r="V2345" s="221"/>
      <c r="W2345" s="221"/>
      <c r="X2345" s="221"/>
    </row>
    <row r="2346" spans="20:24">
      <c r="T2346" s="221"/>
      <c r="U2346" s="221"/>
      <c r="V2346" s="221"/>
      <c r="W2346" s="221"/>
      <c r="X2346" s="221"/>
    </row>
    <row r="2347" spans="20:24">
      <c r="T2347" s="221"/>
      <c r="U2347" s="221"/>
      <c r="V2347" s="221"/>
      <c r="W2347" s="221"/>
      <c r="X2347" s="221"/>
    </row>
    <row r="2348" spans="20:24">
      <c r="T2348" s="221"/>
      <c r="U2348" s="221"/>
      <c r="V2348" s="221"/>
      <c r="W2348" s="221"/>
      <c r="X2348" s="221"/>
    </row>
    <row r="2349" spans="20:24">
      <c r="T2349" s="221"/>
      <c r="U2349" s="221"/>
      <c r="V2349" s="221"/>
      <c r="W2349" s="221"/>
      <c r="X2349" s="221"/>
    </row>
    <row r="2350" spans="20:24">
      <c r="T2350" s="221"/>
      <c r="U2350" s="221"/>
      <c r="V2350" s="221"/>
      <c r="W2350" s="221"/>
      <c r="X2350" s="221"/>
    </row>
    <row r="2351" spans="20:24">
      <c r="T2351" s="221"/>
      <c r="U2351" s="221"/>
      <c r="V2351" s="221"/>
      <c r="W2351" s="221"/>
      <c r="X2351" s="221"/>
    </row>
    <row r="2352" spans="20:24">
      <c r="T2352" s="221"/>
      <c r="U2352" s="221"/>
      <c r="V2352" s="221"/>
      <c r="W2352" s="221"/>
      <c r="X2352" s="221"/>
    </row>
    <row r="2353" spans="20:24">
      <c r="T2353" s="221"/>
      <c r="U2353" s="221"/>
      <c r="V2353" s="221"/>
      <c r="W2353" s="221"/>
      <c r="X2353" s="221"/>
    </row>
    <row r="2354" spans="20:24">
      <c r="T2354" s="221"/>
      <c r="U2354" s="221"/>
      <c r="V2354" s="221"/>
      <c r="W2354" s="221"/>
      <c r="X2354" s="221"/>
    </row>
    <row r="2355" spans="20:24">
      <c r="T2355" s="221"/>
      <c r="U2355" s="221"/>
      <c r="V2355" s="221"/>
      <c r="W2355" s="221"/>
      <c r="X2355" s="221"/>
    </row>
    <row r="2356" spans="20:24">
      <c r="T2356" s="221"/>
      <c r="U2356" s="221"/>
      <c r="V2356" s="221"/>
      <c r="W2356" s="221"/>
      <c r="X2356" s="221"/>
    </row>
    <row r="2357" spans="20:24">
      <c r="T2357" s="221"/>
      <c r="U2357" s="221"/>
      <c r="V2357" s="221"/>
      <c r="W2357" s="221"/>
      <c r="X2357" s="221"/>
    </row>
    <row r="2358" spans="20:24">
      <c r="T2358" s="221"/>
      <c r="U2358" s="221"/>
      <c r="V2358" s="221"/>
      <c r="W2358" s="221"/>
      <c r="X2358" s="221"/>
    </row>
    <row r="2359" spans="20:24">
      <c r="T2359" s="221"/>
      <c r="U2359" s="221"/>
      <c r="V2359" s="221"/>
      <c r="W2359" s="221"/>
      <c r="X2359" s="221"/>
    </row>
    <row r="2360" spans="20:24">
      <c r="T2360" s="221"/>
      <c r="U2360" s="221"/>
      <c r="V2360" s="221"/>
      <c r="W2360" s="221"/>
      <c r="X2360" s="221"/>
    </row>
    <row r="2361" spans="20:24">
      <c r="T2361" s="221"/>
      <c r="U2361" s="221"/>
      <c r="V2361" s="221"/>
      <c r="W2361" s="221"/>
      <c r="X2361" s="221"/>
    </row>
    <row r="2362" spans="20:24">
      <c r="T2362" s="221"/>
      <c r="U2362" s="221"/>
      <c r="V2362" s="221"/>
      <c r="W2362" s="221"/>
      <c r="X2362" s="221"/>
    </row>
    <row r="2363" spans="20:24">
      <c r="T2363" s="221"/>
      <c r="U2363" s="221"/>
      <c r="V2363" s="221"/>
      <c r="W2363" s="221"/>
      <c r="X2363" s="221"/>
    </row>
    <row r="2364" spans="20:24">
      <c r="T2364" s="221"/>
      <c r="U2364" s="221"/>
      <c r="V2364" s="221"/>
      <c r="W2364" s="221"/>
      <c r="X2364" s="221"/>
    </row>
    <row r="2365" spans="20:24">
      <c r="T2365" s="221"/>
      <c r="U2365" s="221"/>
      <c r="V2365" s="221"/>
      <c r="W2365" s="221"/>
      <c r="X2365" s="221"/>
    </row>
    <row r="2366" spans="20:24">
      <c r="T2366" s="221"/>
      <c r="U2366" s="221"/>
      <c r="V2366" s="221"/>
      <c r="W2366" s="221"/>
      <c r="X2366" s="221"/>
    </row>
    <row r="2367" spans="20:24">
      <c r="T2367" s="221"/>
      <c r="U2367" s="221"/>
      <c r="V2367" s="221"/>
      <c r="W2367" s="221"/>
      <c r="X2367" s="221"/>
    </row>
    <row r="2368" spans="20:24">
      <c r="T2368" s="221"/>
      <c r="U2368" s="221"/>
      <c r="V2368" s="221"/>
      <c r="W2368" s="221"/>
      <c r="X2368" s="221"/>
    </row>
    <row r="2369" spans="20:24">
      <c r="T2369" s="221"/>
      <c r="U2369" s="221"/>
      <c r="V2369" s="221"/>
      <c r="W2369" s="221"/>
      <c r="X2369" s="221"/>
    </row>
    <row r="2370" spans="20:24">
      <c r="T2370" s="221"/>
      <c r="U2370" s="221"/>
      <c r="V2370" s="221"/>
      <c r="W2370" s="221"/>
      <c r="X2370" s="221"/>
    </row>
    <row r="2371" spans="20:24">
      <c r="T2371" s="221"/>
      <c r="U2371" s="221"/>
      <c r="V2371" s="221"/>
      <c r="W2371" s="221"/>
      <c r="X2371" s="221"/>
    </row>
    <row r="2372" spans="20:24">
      <c r="T2372" s="221"/>
      <c r="U2372" s="221"/>
      <c r="V2372" s="221"/>
      <c r="W2372" s="221"/>
      <c r="X2372" s="221"/>
    </row>
    <row r="2373" spans="20:24">
      <c r="T2373" s="221"/>
      <c r="U2373" s="221"/>
      <c r="V2373" s="221"/>
      <c r="W2373" s="221"/>
      <c r="X2373" s="221"/>
    </row>
    <row r="2374" spans="20:24">
      <c r="T2374" s="221"/>
      <c r="U2374" s="221"/>
      <c r="V2374" s="221"/>
      <c r="W2374" s="221"/>
      <c r="X2374" s="221"/>
    </row>
    <row r="2375" spans="20:24">
      <c r="T2375" s="221"/>
      <c r="U2375" s="221"/>
      <c r="V2375" s="221"/>
      <c r="W2375" s="221"/>
      <c r="X2375" s="221"/>
    </row>
    <row r="2376" spans="20:24">
      <c r="T2376" s="221"/>
      <c r="U2376" s="221"/>
      <c r="V2376" s="221"/>
      <c r="W2376" s="221"/>
      <c r="X2376" s="221"/>
    </row>
    <row r="2377" spans="20:24">
      <c r="T2377" s="221"/>
      <c r="U2377" s="221"/>
      <c r="V2377" s="221"/>
      <c r="W2377" s="221"/>
      <c r="X2377" s="221"/>
    </row>
    <row r="2378" spans="20:24">
      <c r="T2378" s="221"/>
      <c r="U2378" s="221"/>
      <c r="V2378" s="221"/>
      <c r="W2378" s="221"/>
      <c r="X2378" s="221"/>
    </row>
    <row r="2379" spans="20:24">
      <c r="T2379" s="221"/>
      <c r="U2379" s="221"/>
      <c r="V2379" s="221"/>
      <c r="W2379" s="221"/>
      <c r="X2379" s="221"/>
    </row>
    <row r="2380" spans="20:24">
      <c r="T2380" s="221"/>
      <c r="U2380" s="221"/>
      <c r="V2380" s="221"/>
      <c r="W2380" s="221"/>
      <c r="X2380" s="221"/>
    </row>
    <row r="2381" spans="20:24">
      <c r="T2381" s="221"/>
      <c r="U2381" s="221"/>
      <c r="V2381" s="221"/>
      <c r="W2381" s="221"/>
      <c r="X2381" s="221"/>
    </row>
    <row r="2382" spans="20:24">
      <c r="T2382" s="221"/>
      <c r="U2382" s="221"/>
      <c r="V2382" s="221"/>
      <c r="W2382" s="221"/>
      <c r="X2382" s="221"/>
    </row>
    <row r="2383" spans="20:24">
      <c r="T2383" s="221"/>
      <c r="U2383" s="221"/>
      <c r="V2383" s="221"/>
      <c r="W2383" s="221"/>
      <c r="X2383" s="221"/>
    </row>
    <row r="2384" spans="20:24">
      <c r="T2384" s="221"/>
      <c r="U2384" s="221"/>
      <c r="V2384" s="221"/>
      <c r="W2384" s="221"/>
      <c r="X2384" s="221"/>
    </row>
    <row r="2385" spans="20:24">
      <c r="T2385" s="221"/>
      <c r="U2385" s="221"/>
      <c r="V2385" s="221"/>
      <c r="W2385" s="221"/>
      <c r="X2385" s="221"/>
    </row>
    <row r="2386" spans="20:24">
      <c r="T2386" s="221"/>
      <c r="U2386" s="221"/>
      <c r="V2386" s="221"/>
      <c r="W2386" s="221"/>
      <c r="X2386" s="221"/>
    </row>
    <row r="2387" spans="20:24">
      <c r="T2387" s="221"/>
      <c r="U2387" s="221"/>
      <c r="V2387" s="221"/>
      <c r="W2387" s="221"/>
      <c r="X2387" s="221"/>
    </row>
    <row r="2388" spans="20:24">
      <c r="T2388" s="221"/>
      <c r="U2388" s="221"/>
      <c r="V2388" s="221"/>
      <c r="W2388" s="221"/>
      <c r="X2388" s="221"/>
    </row>
    <row r="2389" spans="20:24">
      <c r="T2389" s="221"/>
      <c r="U2389" s="221"/>
      <c r="V2389" s="221"/>
      <c r="W2389" s="221"/>
      <c r="X2389" s="221"/>
    </row>
    <row r="2390" spans="20:24">
      <c r="T2390" s="221"/>
      <c r="U2390" s="221"/>
      <c r="V2390" s="221"/>
      <c r="W2390" s="221"/>
      <c r="X2390" s="221"/>
    </row>
    <row r="2391" spans="20:24">
      <c r="T2391" s="221"/>
      <c r="U2391" s="221"/>
      <c r="V2391" s="221"/>
      <c r="W2391" s="221"/>
      <c r="X2391" s="221"/>
    </row>
    <row r="2392" spans="20:24">
      <c r="T2392" s="221"/>
      <c r="U2392" s="221"/>
      <c r="V2392" s="221"/>
      <c r="W2392" s="221"/>
      <c r="X2392" s="221"/>
    </row>
    <row r="2393" spans="20:24">
      <c r="T2393" s="221"/>
      <c r="U2393" s="221"/>
      <c r="V2393" s="221"/>
      <c r="W2393" s="221"/>
      <c r="X2393" s="221"/>
    </row>
    <row r="2394" spans="20:24">
      <c r="T2394" s="221"/>
      <c r="U2394" s="221"/>
      <c r="V2394" s="221"/>
      <c r="W2394" s="221"/>
      <c r="X2394" s="221"/>
    </row>
    <row r="2395" spans="20:24">
      <c r="T2395" s="221"/>
      <c r="U2395" s="221"/>
      <c r="V2395" s="221"/>
      <c r="W2395" s="221"/>
      <c r="X2395" s="221"/>
    </row>
    <row r="2396" spans="20:24">
      <c r="T2396" s="221"/>
      <c r="U2396" s="221"/>
      <c r="V2396" s="221"/>
      <c r="W2396" s="221"/>
      <c r="X2396" s="221"/>
    </row>
    <row r="2397" spans="20:24">
      <c r="T2397" s="221"/>
      <c r="U2397" s="221"/>
      <c r="V2397" s="221"/>
      <c r="W2397" s="221"/>
      <c r="X2397" s="221"/>
    </row>
    <row r="2398" spans="20:24">
      <c r="T2398" s="221"/>
      <c r="U2398" s="221"/>
      <c r="V2398" s="221"/>
      <c r="W2398" s="221"/>
      <c r="X2398" s="221"/>
    </row>
    <row r="2399" spans="20:24">
      <c r="T2399" s="221"/>
      <c r="U2399" s="221"/>
      <c r="V2399" s="221"/>
      <c r="W2399" s="221"/>
      <c r="X2399" s="221"/>
    </row>
    <row r="2400" spans="20:24">
      <c r="T2400" s="221"/>
      <c r="U2400" s="221"/>
      <c r="V2400" s="221"/>
      <c r="W2400" s="221"/>
      <c r="X2400" s="221"/>
    </row>
    <row r="2401" spans="20:24">
      <c r="T2401" s="221"/>
      <c r="U2401" s="221"/>
      <c r="V2401" s="221"/>
      <c r="W2401" s="221"/>
      <c r="X2401" s="221"/>
    </row>
    <row r="2402" spans="20:24">
      <c r="T2402" s="221"/>
      <c r="U2402" s="221"/>
      <c r="V2402" s="221"/>
      <c r="W2402" s="221"/>
      <c r="X2402" s="221"/>
    </row>
    <row r="2403" spans="20:24">
      <c r="T2403" s="221"/>
      <c r="U2403" s="221"/>
      <c r="V2403" s="221"/>
      <c r="W2403" s="221"/>
      <c r="X2403" s="221"/>
    </row>
    <row r="2404" spans="20:24">
      <c r="T2404" s="221"/>
      <c r="U2404" s="221"/>
      <c r="V2404" s="221"/>
      <c r="W2404" s="221"/>
      <c r="X2404" s="221"/>
    </row>
    <row r="2405" spans="20:24">
      <c r="T2405" s="221"/>
      <c r="U2405" s="221"/>
      <c r="V2405" s="221"/>
      <c r="W2405" s="221"/>
      <c r="X2405" s="221"/>
    </row>
    <row r="2406" spans="20:24">
      <c r="T2406" s="221"/>
      <c r="U2406" s="221"/>
      <c r="V2406" s="221"/>
      <c r="W2406" s="221"/>
      <c r="X2406" s="221"/>
    </row>
    <row r="2407" spans="20:24">
      <c r="T2407" s="221"/>
      <c r="U2407" s="221"/>
      <c r="V2407" s="221"/>
      <c r="W2407" s="221"/>
      <c r="X2407" s="221"/>
    </row>
    <row r="2408" spans="20:24">
      <c r="T2408" s="221"/>
      <c r="U2408" s="221"/>
      <c r="V2408" s="221"/>
      <c r="W2408" s="221"/>
      <c r="X2408" s="221"/>
    </row>
    <row r="2409" spans="20:24">
      <c r="T2409" s="221"/>
      <c r="U2409" s="221"/>
      <c r="V2409" s="221"/>
      <c r="W2409" s="221"/>
      <c r="X2409" s="221"/>
    </row>
    <row r="2410" spans="20:24">
      <c r="T2410" s="221"/>
      <c r="U2410" s="221"/>
      <c r="V2410" s="221"/>
      <c r="W2410" s="221"/>
      <c r="X2410" s="221"/>
    </row>
    <row r="2411" spans="20:24">
      <c r="T2411" s="221"/>
      <c r="U2411" s="221"/>
      <c r="V2411" s="221"/>
      <c r="W2411" s="221"/>
      <c r="X2411" s="221"/>
    </row>
    <row r="2412" spans="20:24">
      <c r="T2412" s="221"/>
      <c r="U2412" s="221"/>
      <c r="V2412" s="221"/>
      <c r="W2412" s="221"/>
      <c r="X2412" s="221"/>
    </row>
    <row r="2413" spans="20:24">
      <c r="T2413" s="221"/>
      <c r="U2413" s="221"/>
      <c r="V2413" s="221"/>
      <c r="W2413" s="221"/>
      <c r="X2413" s="221"/>
    </row>
    <row r="2414" spans="20:24">
      <c r="T2414" s="221"/>
      <c r="U2414" s="221"/>
      <c r="V2414" s="221"/>
      <c r="W2414" s="221"/>
      <c r="X2414" s="221"/>
    </row>
    <row r="2415" spans="20:24">
      <c r="T2415" s="221"/>
      <c r="U2415" s="221"/>
      <c r="V2415" s="221"/>
      <c r="W2415" s="221"/>
      <c r="X2415" s="221"/>
    </row>
    <row r="2416" spans="20:24">
      <c r="T2416" s="221"/>
      <c r="U2416" s="221"/>
      <c r="V2416" s="221"/>
      <c r="W2416" s="221"/>
      <c r="X2416" s="221"/>
    </row>
    <row r="2417" spans="20:24">
      <c r="T2417" s="221"/>
      <c r="U2417" s="221"/>
      <c r="V2417" s="221"/>
      <c r="W2417" s="221"/>
      <c r="X2417" s="221"/>
    </row>
    <row r="2418" spans="20:24">
      <c r="T2418" s="221"/>
      <c r="U2418" s="221"/>
      <c r="V2418" s="221"/>
      <c r="W2418" s="221"/>
      <c r="X2418" s="221"/>
    </row>
    <row r="2419" spans="20:24">
      <c r="T2419" s="221"/>
      <c r="U2419" s="221"/>
      <c r="V2419" s="221"/>
      <c r="W2419" s="221"/>
      <c r="X2419" s="221"/>
    </row>
    <row r="2420" spans="20:24">
      <c r="T2420" s="221"/>
      <c r="U2420" s="221"/>
      <c r="V2420" s="221"/>
      <c r="W2420" s="221"/>
      <c r="X2420" s="221"/>
    </row>
    <row r="2421" spans="20:24">
      <c r="T2421" s="221"/>
      <c r="U2421" s="221"/>
      <c r="V2421" s="221"/>
      <c r="W2421" s="221"/>
      <c r="X2421" s="221"/>
    </row>
    <row r="2422" spans="20:24">
      <c r="T2422" s="221"/>
      <c r="U2422" s="221"/>
      <c r="V2422" s="221"/>
      <c r="W2422" s="221"/>
      <c r="X2422" s="221"/>
    </row>
    <row r="2423" spans="20:24">
      <c r="T2423" s="221"/>
      <c r="U2423" s="221"/>
      <c r="V2423" s="221"/>
      <c r="W2423" s="221"/>
      <c r="X2423" s="221"/>
    </row>
    <row r="2424" spans="20:24">
      <c r="T2424" s="221"/>
      <c r="U2424" s="221"/>
      <c r="V2424" s="221"/>
      <c r="W2424" s="221"/>
      <c r="X2424" s="221"/>
    </row>
    <row r="2425" spans="20:24">
      <c r="T2425" s="221"/>
      <c r="U2425" s="221"/>
      <c r="V2425" s="221"/>
      <c r="W2425" s="221"/>
      <c r="X2425" s="221"/>
    </row>
    <row r="2426" spans="20:24">
      <c r="T2426" s="221"/>
      <c r="U2426" s="221"/>
      <c r="V2426" s="221"/>
      <c r="W2426" s="221"/>
      <c r="X2426" s="221"/>
    </row>
    <row r="2427" spans="20:24">
      <c r="T2427" s="221"/>
      <c r="U2427" s="221"/>
      <c r="V2427" s="221"/>
      <c r="W2427" s="221"/>
      <c r="X2427" s="221"/>
    </row>
    <row r="2428" spans="20:24">
      <c r="T2428" s="221"/>
      <c r="U2428" s="221"/>
      <c r="V2428" s="221"/>
      <c r="W2428" s="221"/>
      <c r="X2428" s="221"/>
    </row>
    <row r="2429" spans="20:24">
      <c r="T2429" s="221"/>
      <c r="U2429" s="221"/>
      <c r="V2429" s="221"/>
      <c r="W2429" s="221"/>
      <c r="X2429" s="221"/>
    </row>
    <row r="2430" spans="20:24">
      <c r="T2430" s="221"/>
      <c r="U2430" s="221"/>
      <c r="V2430" s="221"/>
      <c r="W2430" s="221"/>
      <c r="X2430" s="221"/>
    </row>
    <row r="2431" spans="20:24">
      <c r="T2431" s="221"/>
      <c r="U2431" s="221"/>
      <c r="V2431" s="221"/>
      <c r="W2431" s="221"/>
      <c r="X2431" s="221"/>
    </row>
    <row r="2432" spans="20:24">
      <c r="T2432" s="221"/>
      <c r="U2432" s="221"/>
      <c r="V2432" s="221"/>
      <c r="W2432" s="221"/>
      <c r="X2432" s="221"/>
    </row>
    <row r="2433" spans="20:24">
      <c r="T2433" s="221"/>
      <c r="U2433" s="221"/>
      <c r="V2433" s="221"/>
      <c r="W2433" s="221"/>
      <c r="X2433" s="221"/>
    </row>
    <row r="2434" spans="20:24">
      <c r="T2434" s="221"/>
      <c r="U2434" s="221"/>
      <c r="V2434" s="221"/>
      <c r="W2434" s="221"/>
      <c r="X2434" s="221"/>
    </row>
    <row r="2435" spans="20:24">
      <c r="T2435" s="221"/>
      <c r="U2435" s="221"/>
      <c r="V2435" s="221"/>
      <c r="W2435" s="221"/>
      <c r="X2435" s="221"/>
    </row>
    <row r="2436" spans="20:24">
      <c r="T2436" s="221"/>
      <c r="U2436" s="221"/>
      <c r="V2436" s="221"/>
      <c r="W2436" s="221"/>
      <c r="X2436" s="221"/>
    </row>
    <row r="2437" spans="20:24">
      <c r="T2437" s="221"/>
      <c r="U2437" s="221"/>
      <c r="V2437" s="221"/>
      <c r="W2437" s="221"/>
      <c r="X2437" s="221"/>
    </row>
    <row r="2438" spans="20:24">
      <c r="T2438" s="221"/>
      <c r="U2438" s="221"/>
      <c r="V2438" s="221"/>
      <c r="W2438" s="221"/>
      <c r="X2438" s="221"/>
    </row>
    <row r="2439" spans="20:24">
      <c r="T2439" s="221"/>
      <c r="U2439" s="221"/>
      <c r="V2439" s="221"/>
      <c r="W2439" s="221"/>
      <c r="X2439" s="221"/>
    </row>
    <row r="2440" spans="20:24">
      <c r="T2440" s="221"/>
      <c r="U2440" s="221"/>
      <c r="V2440" s="221"/>
      <c r="W2440" s="221"/>
      <c r="X2440" s="221"/>
    </row>
    <row r="2441" spans="20:24">
      <c r="T2441" s="221"/>
      <c r="U2441" s="221"/>
      <c r="V2441" s="221"/>
      <c r="W2441" s="221"/>
      <c r="X2441" s="221"/>
    </row>
    <row r="2442" spans="20:24">
      <c r="T2442" s="221"/>
      <c r="U2442" s="221"/>
      <c r="V2442" s="221"/>
      <c r="W2442" s="221"/>
      <c r="X2442" s="221"/>
    </row>
    <row r="2443" spans="20:24">
      <c r="T2443" s="221"/>
      <c r="U2443" s="221"/>
      <c r="V2443" s="221"/>
      <c r="W2443" s="221"/>
      <c r="X2443" s="221"/>
    </row>
    <row r="2444" spans="20:24">
      <c r="T2444" s="221"/>
      <c r="U2444" s="221"/>
      <c r="V2444" s="221"/>
      <c r="W2444" s="221"/>
      <c r="X2444" s="221"/>
    </row>
    <row r="2445" spans="20:24">
      <c r="T2445" s="221"/>
      <c r="U2445" s="221"/>
      <c r="V2445" s="221"/>
      <c r="W2445" s="221"/>
      <c r="X2445" s="221"/>
    </row>
    <row r="2446" spans="20:24">
      <c r="T2446" s="221"/>
      <c r="U2446" s="221"/>
      <c r="V2446" s="221"/>
      <c r="W2446" s="221"/>
      <c r="X2446" s="221"/>
    </row>
    <row r="2447" spans="20:24">
      <c r="T2447" s="221"/>
      <c r="U2447" s="221"/>
      <c r="V2447" s="221"/>
      <c r="W2447" s="221"/>
      <c r="X2447" s="221"/>
    </row>
    <row r="2448" spans="20:24">
      <c r="T2448" s="221"/>
      <c r="U2448" s="221"/>
      <c r="V2448" s="221"/>
      <c r="W2448" s="221"/>
      <c r="X2448" s="221"/>
    </row>
    <row r="2449" spans="20:24">
      <c r="T2449" s="221"/>
      <c r="U2449" s="221"/>
      <c r="V2449" s="221"/>
      <c r="W2449" s="221"/>
      <c r="X2449" s="221"/>
    </row>
    <row r="2450" spans="20:24">
      <c r="T2450" s="221"/>
      <c r="U2450" s="221"/>
      <c r="V2450" s="221"/>
      <c r="W2450" s="221"/>
      <c r="X2450" s="221"/>
    </row>
    <row r="2451" spans="20:24">
      <c r="T2451" s="221"/>
      <c r="U2451" s="221"/>
      <c r="V2451" s="221"/>
      <c r="W2451" s="221"/>
      <c r="X2451" s="221"/>
    </row>
    <row r="2452" spans="20:24">
      <c r="T2452" s="221"/>
      <c r="U2452" s="221"/>
      <c r="V2452" s="221"/>
      <c r="W2452" s="221"/>
      <c r="X2452" s="221"/>
    </row>
    <row r="2453" spans="20:24">
      <c r="T2453" s="221"/>
      <c r="U2453" s="221"/>
      <c r="V2453" s="221"/>
      <c r="W2453" s="221"/>
      <c r="X2453" s="221"/>
    </row>
    <row r="2454" spans="20:24">
      <c r="T2454" s="221"/>
      <c r="U2454" s="221"/>
      <c r="V2454" s="221"/>
      <c r="W2454" s="221"/>
      <c r="X2454" s="221"/>
    </row>
    <row r="2455" spans="20:24">
      <c r="T2455" s="221"/>
      <c r="U2455" s="221"/>
      <c r="V2455" s="221"/>
      <c r="W2455" s="221"/>
      <c r="X2455" s="221"/>
    </row>
    <row r="2456" spans="20:24">
      <c r="T2456" s="221"/>
      <c r="U2456" s="221"/>
      <c r="V2456" s="221"/>
      <c r="W2456" s="221"/>
      <c r="X2456" s="221"/>
    </row>
    <row r="2457" spans="20:24">
      <c r="T2457" s="221"/>
      <c r="U2457" s="221"/>
      <c r="V2457" s="221"/>
      <c r="W2457" s="221"/>
      <c r="X2457" s="221"/>
    </row>
    <row r="2458" spans="20:24">
      <c r="T2458" s="221"/>
      <c r="U2458" s="221"/>
      <c r="V2458" s="221"/>
      <c r="W2458" s="221"/>
      <c r="X2458" s="221"/>
    </row>
    <row r="2459" spans="20:24">
      <c r="T2459" s="221"/>
      <c r="U2459" s="221"/>
      <c r="V2459" s="221"/>
      <c r="W2459" s="221"/>
      <c r="X2459" s="221"/>
    </row>
    <row r="2460" spans="20:24">
      <c r="T2460" s="221"/>
      <c r="U2460" s="221"/>
      <c r="V2460" s="221"/>
      <c r="W2460" s="221"/>
      <c r="X2460" s="221"/>
    </row>
    <row r="2461" spans="20:24">
      <c r="T2461" s="221"/>
      <c r="U2461" s="221"/>
      <c r="V2461" s="221"/>
      <c r="W2461" s="221"/>
      <c r="X2461" s="221"/>
    </row>
    <row r="2462" spans="20:24">
      <c r="T2462" s="221"/>
      <c r="U2462" s="221"/>
      <c r="V2462" s="221"/>
      <c r="W2462" s="221"/>
      <c r="X2462" s="221"/>
    </row>
    <row r="2463" spans="20:24">
      <c r="T2463" s="221"/>
      <c r="U2463" s="221"/>
      <c r="V2463" s="221"/>
      <c r="W2463" s="221"/>
      <c r="X2463" s="221"/>
    </row>
    <row r="2464" spans="20:24">
      <c r="T2464" s="221"/>
      <c r="U2464" s="221"/>
      <c r="V2464" s="221"/>
      <c r="W2464" s="221"/>
      <c r="X2464" s="221"/>
    </row>
    <row r="2465" spans="20:24">
      <c r="T2465" s="221"/>
      <c r="U2465" s="221"/>
      <c r="V2465" s="221"/>
      <c r="W2465" s="221"/>
      <c r="X2465" s="221"/>
    </row>
    <row r="2466" spans="20:24">
      <c r="T2466" s="221"/>
      <c r="U2466" s="221"/>
      <c r="V2466" s="221"/>
      <c r="W2466" s="221"/>
      <c r="X2466" s="221"/>
    </row>
    <row r="2467" spans="20:24">
      <c r="T2467" s="221"/>
      <c r="U2467" s="221"/>
      <c r="V2467" s="221"/>
      <c r="W2467" s="221"/>
      <c r="X2467" s="221"/>
    </row>
    <row r="2468" spans="20:24">
      <c r="T2468" s="221"/>
      <c r="U2468" s="221"/>
      <c r="V2468" s="221"/>
      <c r="W2468" s="221"/>
      <c r="X2468" s="221"/>
    </row>
    <row r="2469" spans="20:24">
      <c r="T2469" s="221"/>
      <c r="U2469" s="221"/>
      <c r="V2469" s="221"/>
      <c r="W2469" s="221"/>
      <c r="X2469" s="221"/>
    </row>
    <row r="2470" spans="20:24">
      <c r="T2470" s="221"/>
      <c r="U2470" s="221"/>
      <c r="V2470" s="221"/>
      <c r="W2470" s="221"/>
      <c r="X2470" s="221"/>
    </row>
    <row r="2471" spans="20:24">
      <c r="T2471" s="221"/>
      <c r="U2471" s="221"/>
      <c r="V2471" s="221"/>
      <c r="W2471" s="221"/>
      <c r="X2471" s="221"/>
    </row>
    <row r="2472" spans="20:24">
      <c r="T2472" s="221"/>
      <c r="U2472" s="221"/>
      <c r="V2472" s="221"/>
      <c r="W2472" s="221"/>
      <c r="X2472" s="221"/>
    </row>
    <row r="2473" spans="20:24">
      <c r="T2473" s="221"/>
      <c r="U2473" s="221"/>
      <c r="V2473" s="221"/>
      <c r="W2473" s="221"/>
      <c r="X2473" s="221"/>
    </row>
    <row r="2474" spans="20:24">
      <c r="T2474" s="221"/>
      <c r="U2474" s="221"/>
      <c r="V2474" s="221"/>
      <c r="W2474" s="221"/>
      <c r="X2474" s="221"/>
    </row>
    <row r="2475" spans="20:24">
      <c r="T2475" s="221"/>
      <c r="U2475" s="221"/>
      <c r="V2475" s="221"/>
      <c r="W2475" s="221"/>
      <c r="X2475" s="221"/>
    </row>
    <row r="2476" spans="20:24">
      <c r="T2476" s="221"/>
      <c r="U2476" s="221"/>
      <c r="V2476" s="221"/>
      <c r="W2476" s="221"/>
      <c r="X2476" s="221"/>
    </row>
    <row r="2477" spans="20:24">
      <c r="T2477" s="221"/>
      <c r="U2477" s="221"/>
      <c r="V2477" s="221"/>
      <c r="W2477" s="221"/>
      <c r="X2477" s="221"/>
    </row>
    <row r="2478" spans="20:24">
      <c r="T2478" s="221"/>
      <c r="U2478" s="221"/>
      <c r="V2478" s="221"/>
      <c r="W2478" s="221"/>
      <c r="X2478" s="221"/>
    </row>
    <row r="2479" spans="20:24">
      <c r="T2479" s="221"/>
      <c r="U2479" s="221"/>
      <c r="V2479" s="221"/>
      <c r="W2479" s="221"/>
      <c r="X2479" s="221"/>
    </row>
    <row r="2480" spans="20:24">
      <c r="T2480" s="221"/>
      <c r="U2480" s="221"/>
      <c r="V2480" s="221"/>
      <c r="W2480" s="221"/>
      <c r="X2480" s="221"/>
    </row>
    <row r="2481" spans="20:24">
      <c r="T2481" s="221"/>
      <c r="U2481" s="221"/>
      <c r="V2481" s="221"/>
      <c r="W2481" s="221"/>
      <c r="X2481" s="221"/>
    </row>
    <row r="2482" spans="20:24">
      <c r="T2482" s="221"/>
      <c r="U2482" s="221"/>
      <c r="V2482" s="221"/>
      <c r="W2482" s="221"/>
      <c r="X2482" s="221"/>
    </row>
    <row r="2483" spans="20:24">
      <c r="T2483" s="221"/>
      <c r="U2483" s="221"/>
      <c r="V2483" s="221"/>
      <c r="W2483" s="221"/>
      <c r="X2483" s="221"/>
    </row>
    <row r="2484" spans="20:24">
      <c r="T2484" s="221"/>
      <c r="U2484" s="221"/>
      <c r="V2484" s="221"/>
      <c r="W2484" s="221"/>
      <c r="X2484" s="221"/>
    </row>
    <row r="2485" spans="20:24">
      <c r="T2485" s="221"/>
      <c r="U2485" s="221"/>
      <c r="V2485" s="221"/>
      <c r="W2485" s="221"/>
      <c r="X2485" s="221"/>
    </row>
    <row r="2486" spans="20:24">
      <c r="T2486" s="221"/>
      <c r="U2486" s="221"/>
      <c r="V2486" s="221"/>
      <c r="W2486" s="221"/>
      <c r="X2486" s="221"/>
    </row>
    <row r="2487" spans="20:24">
      <c r="T2487" s="221"/>
      <c r="U2487" s="221"/>
      <c r="V2487" s="221"/>
      <c r="W2487" s="221"/>
      <c r="X2487" s="221"/>
    </row>
    <row r="2488" spans="20:24">
      <c r="T2488" s="221"/>
      <c r="U2488" s="221"/>
      <c r="V2488" s="221"/>
      <c r="W2488" s="221"/>
      <c r="X2488" s="221"/>
    </row>
    <row r="2489" spans="20:24">
      <c r="T2489" s="221"/>
      <c r="U2489" s="221"/>
      <c r="V2489" s="221"/>
      <c r="W2489" s="221"/>
      <c r="X2489" s="221"/>
    </row>
    <row r="2490" spans="20:24">
      <c r="T2490" s="221"/>
      <c r="U2490" s="221"/>
      <c r="V2490" s="221"/>
      <c r="W2490" s="221"/>
      <c r="X2490" s="221"/>
    </row>
    <row r="2491" spans="20:24">
      <c r="T2491" s="221"/>
      <c r="U2491" s="221"/>
      <c r="V2491" s="221"/>
      <c r="W2491" s="221"/>
      <c r="X2491" s="221"/>
    </row>
    <row r="2492" spans="20:24">
      <c r="T2492" s="221"/>
      <c r="U2492" s="221"/>
      <c r="V2492" s="221"/>
      <c r="W2492" s="221"/>
      <c r="X2492" s="221"/>
    </row>
    <row r="2493" spans="20:24">
      <c r="T2493" s="221"/>
      <c r="U2493" s="221"/>
      <c r="V2493" s="221"/>
      <c r="W2493" s="221"/>
      <c r="X2493" s="221"/>
    </row>
    <row r="2494" spans="20:24">
      <c r="T2494" s="221"/>
      <c r="U2494" s="221"/>
      <c r="V2494" s="221"/>
      <c r="W2494" s="221"/>
      <c r="X2494" s="221"/>
    </row>
    <row r="2495" spans="20:24">
      <c r="T2495" s="221"/>
      <c r="U2495" s="221"/>
      <c r="V2495" s="221"/>
      <c r="W2495" s="221"/>
      <c r="X2495" s="221"/>
    </row>
    <row r="2496" spans="20:24">
      <c r="T2496" s="221"/>
      <c r="U2496" s="221"/>
      <c r="V2496" s="221"/>
      <c r="W2496" s="221"/>
      <c r="X2496" s="221"/>
    </row>
    <row r="2497" spans="20:24">
      <c r="T2497" s="221"/>
      <c r="U2497" s="221"/>
      <c r="V2497" s="221"/>
      <c r="W2497" s="221"/>
      <c r="X2497" s="221"/>
    </row>
    <row r="2498" spans="20:24">
      <c r="T2498" s="221"/>
      <c r="U2498" s="221"/>
      <c r="V2498" s="221"/>
      <c r="W2498" s="221"/>
      <c r="X2498" s="221"/>
    </row>
    <row r="2499" spans="20:24">
      <c r="T2499" s="221"/>
      <c r="U2499" s="221"/>
      <c r="V2499" s="221"/>
      <c r="W2499" s="221"/>
      <c r="X2499" s="221"/>
    </row>
    <row r="2500" spans="20:24">
      <c r="T2500" s="221"/>
      <c r="U2500" s="221"/>
      <c r="V2500" s="221"/>
      <c r="W2500" s="221"/>
      <c r="X2500" s="221"/>
    </row>
    <row r="2501" spans="20:24">
      <c r="T2501" s="221"/>
      <c r="U2501" s="221"/>
      <c r="V2501" s="221"/>
      <c r="W2501" s="221"/>
      <c r="X2501" s="221"/>
    </row>
    <row r="2502" spans="20:24">
      <c r="T2502" s="221"/>
      <c r="U2502" s="221"/>
      <c r="V2502" s="221"/>
      <c r="W2502" s="221"/>
      <c r="X2502" s="221"/>
    </row>
    <row r="2503" spans="20:24">
      <c r="T2503" s="221"/>
      <c r="U2503" s="221"/>
      <c r="V2503" s="221"/>
      <c r="W2503" s="221"/>
      <c r="X2503" s="221"/>
    </row>
    <row r="2504" spans="20:24">
      <c r="T2504" s="221"/>
      <c r="U2504" s="221"/>
      <c r="V2504" s="221"/>
      <c r="W2504" s="221"/>
      <c r="X2504" s="221"/>
    </row>
    <row r="2505" spans="20:24">
      <c r="T2505" s="221"/>
      <c r="U2505" s="221"/>
      <c r="V2505" s="221"/>
      <c r="W2505" s="221"/>
      <c r="X2505" s="221"/>
    </row>
    <row r="2506" spans="20:24">
      <c r="T2506" s="221"/>
      <c r="U2506" s="221"/>
      <c r="V2506" s="221"/>
      <c r="W2506" s="221"/>
      <c r="X2506" s="221"/>
    </row>
    <row r="2507" spans="20:24">
      <c r="T2507" s="221"/>
      <c r="U2507" s="221"/>
      <c r="V2507" s="221"/>
      <c r="W2507" s="221"/>
      <c r="X2507" s="221"/>
    </row>
    <row r="2508" spans="20:24">
      <c r="T2508" s="221"/>
      <c r="U2508" s="221"/>
      <c r="V2508" s="221"/>
      <c r="W2508" s="221"/>
      <c r="X2508" s="221"/>
    </row>
    <row r="2509" spans="20:24">
      <c r="T2509" s="221"/>
      <c r="U2509" s="221"/>
      <c r="V2509" s="221"/>
      <c r="W2509" s="221"/>
      <c r="X2509" s="221"/>
    </row>
    <row r="2510" spans="20:24">
      <c r="T2510" s="221"/>
      <c r="U2510" s="221"/>
      <c r="V2510" s="221"/>
      <c r="W2510" s="221"/>
      <c r="X2510" s="221"/>
    </row>
    <row r="2511" spans="20:24">
      <c r="T2511" s="221"/>
      <c r="U2511" s="221"/>
      <c r="V2511" s="221"/>
      <c r="W2511" s="221"/>
      <c r="X2511" s="221"/>
    </row>
    <row r="2512" spans="20:24">
      <c r="T2512" s="221"/>
      <c r="U2512" s="221"/>
      <c r="V2512" s="221"/>
      <c r="W2512" s="221"/>
      <c r="X2512" s="221"/>
    </row>
    <row r="2513" spans="20:24">
      <c r="T2513" s="221"/>
      <c r="U2513" s="221"/>
      <c r="V2513" s="221"/>
      <c r="W2513" s="221"/>
      <c r="X2513" s="221"/>
    </row>
    <row r="2514" spans="20:24">
      <c r="T2514" s="221"/>
      <c r="U2514" s="221"/>
      <c r="V2514" s="221"/>
      <c r="W2514" s="221"/>
      <c r="X2514" s="221"/>
    </row>
    <row r="2515" spans="20:24">
      <c r="T2515" s="221"/>
      <c r="U2515" s="221"/>
      <c r="V2515" s="221"/>
      <c r="W2515" s="221"/>
      <c r="X2515" s="221"/>
    </row>
    <row r="2516" spans="20:24">
      <c r="T2516" s="221"/>
      <c r="U2516" s="221"/>
      <c r="V2516" s="221"/>
      <c r="W2516" s="221"/>
      <c r="X2516" s="221"/>
    </row>
    <row r="2517" spans="20:24">
      <c r="T2517" s="221"/>
      <c r="U2517" s="221"/>
      <c r="V2517" s="221"/>
      <c r="W2517" s="221"/>
      <c r="X2517" s="221"/>
    </row>
    <row r="2518" spans="20:24">
      <c r="T2518" s="221"/>
      <c r="U2518" s="221"/>
      <c r="V2518" s="221"/>
      <c r="W2518" s="221"/>
      <c r="X2518" s="221"/>
    </row>
    <row r="2519" spans="20:24">
      <c r="T2519" s="221"/>
      <c r="U2519" s="221"/>
      <c r="V2519" s="221"/>
      <c r="W2519" s="221"/>
      <c r="X2519" s="221"/>
    </row>
    <row r="2520" spans="20:24">
      <c r="T2520" s="221"/>
      <c r="U2520" s="221"/>
      <c r="V2520" s="221"/>
      <c r="W2520" s="221"/>
      <c r="X2520" s="221"/>
    </row>
    <row r="2521" spans="20:24">
      <c r="T2521" s="221"/>
      <c r="U2521" s="221"/>
      <c r="V2521" s="221"/>
      <c r="W2521" s="221"/>
      <c r="X2521" s="221"/>
    </row>
    <row r="2522" spans="20:24">
      <c r="T2522" s="221"/>
      <c r="U2522" s="221"/>
      <c r="V2522" s="221"/>
      <c r="W2522" s="221"/>
      <c r="X2522" s="221"/>
    </row>
    <row r="2523" spans="20:24">
      <c r="T2523" s="221"/>
      <c r="U2523" s="221"/>
      <c r="V2523" s="221"/>
      <c r="W2523" s="221"/>
      <c r="X2523" s="221"/>
    </row>
    <row r="2524" spans="20:24">
      <c r="T2524" s="221"/>
      <c r="U2524" s="221"/>
      <c r="V2524" s="221"/>
      <c r="W2524" s="221"/>
      <c r="X2524" s="221"/>
    </row>
    <row r="2525" spans="20:24">
      <c r="T2525" s="221"/>
      <c r="U2525" s="221"/>
      <c r="V2525" s="221"/>
      <c r="W2525" s="221"/>
      <c r="X2525" s="221"/>
    </row>
    <row r="2526" spans="20:24">
      <c r="T2526" s="221"/>
      <c r="U2526" s="221"/>
      <c r="V2526" s="221"/>
      <c r="W2526" s="221"/>
      <c r="X2526" s="221"/>
    </row>
    <row r="2527" spans="20:24">
      <c r="T2527" s="221"/>
      <c r="U2527" s="221"/>
      <c r="V2527" s="221"/>
      <c r="W2527" s="221"/>
      <c r="X2527" s="221"/>
    </row>
    <row r="2528" spans="20:24">
      <c r="T2528" s="221"/>
      <c r="U2528" s="221"/>
      <c r="V2528" s="221"/>
      <c r="W2528" s="221"/>
      <c r="X2528" s="221"/>
    </row>
    <row r="2529" spans="20:24">
      <c r="T2529" s="221"/>
      <c r="U2529" s="221"/>
      <c r="V2529" s="221"/>
      <c r="W2529" s="221"/>
      <c r="X2529" s="221"/>
    </row>
    <row r="2530" spans="20:24">
      <c r="T2530" s="221"/>
      <c r="U2530" s="221"/>
      <c r="V2530" s="221"/>
      <c r="W2530" s="221"/>
      <c r="X2530" s="221"/>
    </row>
    <row r="2531" spans="20:24">
      <c r="T2531" s="221"/>
      <c r="U2531" s="221"/>
      <c r="V2531" s="221"/>
      <c r="W2531" s="221"/>
      <c r="X2531" s="221"/>
    </row>
    <row r="2532" spans="20:24">
      <c r="T2532" s="221"/>
      <c r="U2532" s="221"/>
      <c r="V2532" s="221"/>
      <c r="W2532" s="221"/>
      <c r="X2532" s="221"/>
    </row>
    <row r="2533" spans="20:24">
      <c r="T2533" s="221"/>
      <c r="U2533" s="221"/>
      <c r="V2533" s="221"/>
      <c r="W2533" s="221"/>
      <c r="X2533" s="221"/>
    </row>
    <row r="2534" spans="20:24">
      <c r="T2534" s="221"/>
      <c r="U2534" s="221"/>
      <c r="V2534" s="221"/>
      <c r="W2534" s="221"/>
      <c r="X2534" s="221"/>
    </row>
    <row r="2535" spans="20:24">
      <c r="T2535" s="221"/>
      <c r="U2535" s="221"/>
      <c r="V2535" s="221"/>
      <c r="W2535" s="221"/>
      <c r="X2535" s="221"/>
    </row>
    <row r="2536" spans="20:24">
      <c r="T2536" s="221"/>
      <c r="U2536" s="221"/>
      <c r="V2536" s="221"/>
      <c r="W2536" s="221"/>
      <c r="X2536" s="221"/>
    </row>
    <row r="2537" spans="20:24">
      <c r="T2537" s="221"/>
      <c r="U2537" s="221"/>
      <c r="V2537" s="221"/>
      <c r="W2537" s="221"/>
      <c r="X2537" s="221"/>
    </row>
    <row r="2538" spans="20:24">
      <c r="T2538" s="221"/>
      <c r="U2538" s="221"/>
      <c r="V2538" s="221"/>
      <c r="W2538" s="221"/>
      <c r="X2538" s="221"/>
    </row>
    <row r="2539" spans="20:24">
      <c r="T2539" s="221"/>
      <c r="U2539" s="221"/>
      <c r="V2539" s="221"/>
      <c r="W2539" s="221"/>
      <c r="X2539" s="221"/>
    </row>
    <row r="2540" spans="20:24">
      <c r="T2540" s="221"/>
      <c r="U2540" s="221"/>
      <c r="V2540" s="221"/>
      <c r="W2540" s="221"/>
      <c r="X2540" s="221"/>
    </row>
    <row r="2541" spans="20:24">
      <c r="T2541" s="221"/>
      <c r="U2541" s="221"/>
      <c r="V2541" s="221"/>
      <c r="W2541" s="221"/>
      <c r="X2541" s="221"/>
    </row>
    <row r="2542" spans="20:24">
      <c r="T2542" s="221"/>
      <c r="U2542" s="221"/>
      <c r="V2542" s="221"/>
      <c r="W2542" s="221"/>
      <c r="X2542" s="221"/>
    </row>
    <row r="2543" spans="20:24">
      <c r="T2543" s="221"/>
      <c r="U2543" s="221"/>
      <c r="V2543" s="221"/>
      <c r="W2543" s="221"/>
      <c r="X2543" s="221"/>
    </row>
    <row r="2544" spans="20:24">
      <c r="T2544" s="221"/>
      <c r="U2544" s="221"/>
      <c r="V2544" s="221"/>
      <c r="W2544" s="221"/>
      <c r="X2544" s="221"/>
    </row>
    <row r="2545" spans="20:24">
      <c r="T2545" s="221"/>
      <c r="U2545" s="221"/>
      <c r="V2545" s="221"/>
      <c r="W2545" s="221"/>
      <c r="X2545" s="221"/>
    </row>
    <row r="2546" spans="20:24">
      <c r="T2546" s="221"/>
      <c r="U2546" s="221"/>
      <c r="V2546" s="221"/>
      <c r="W2546" s="221"/>
      <c r="X2546" s="221"/>
    </row>
    <row r="2547" spans="20:24">
      <c r="T2547" s="221"/>
      <c r="U2547" s="221"/>
      <c r="V2547" s="221"/>
      <c r="W2547" s="221"/>
      <c r="X2547" s="221"/>
    </row>
    <row r="2548" spans="20:24">
      <c r="T2548" s="221"/>
      <c r="U2548" s="221"/>
      <c r="V2548" s="221"/>
      <c r="W2548" s="221"/>
      <c r="X2548" s="221"/>
    </row>
    <row r="2549" spans="20:24">
      <c r="T2549" s="221"/>
      <c r="U2549" s="221"/>
      <c r="V2549" s="221"/>
      <c r="W2549" s="221"/>
      <c r="X2549" s="221"/>
    </row>
    <row r="2550" spans="20:24">
      <c r="T2550" s="221"/>
      <c r="U2550" s="221"/>
      <c r="V2550" s="221"/>
      <c r="W2550" s="221"/>
      <c r="X2550" s="221"/>
    </row>
    <row r="2551" spans="20:24">
      <c r="T2551" s="221"/>
      <c r="U2551" s="221"/>
      <c r="V2551" s="221"/>
      <c r="W2551" s="221"/>
      <c r="X2551" s="221"/>
    </row>
    <row r="2552" spans="20:24">
      <c r="T2552" s="221"/>
      <c r="U2552" s="221"/>
      <c r="V2552" s="221"/>
      <c r="W2552" s="221"/>
      <c r="X2552" s="221"/>
    </row>
    <row r="2553" spans="20:24">
      <c r="T2553" s="221"/>
      <c r="U2553" s="221"/>
      <c r="V2553" s="221"/>
      <c r="W2553" s="221"/>
      <c r="X2553" s="221"/>
    </row>
    <row r="2554" spans="20:24">
      <c r="T2554" s="221"/>
      <c r="U2554" s="221"/>
      <c r="V2554" s="221"/>
      <c r="W2554" s="221"/>
      <c r="X2554" s="221"/>
    </row>
    <row r="2555" spans="20:24">
      <c r="T2555" s="221"/>
      <c r="U2555" s="221"/>
      <c r="V2555" s="221"/>
      <c r="W2555" s="221"/>
      <c r="X2555" s="221"/>
    </row>
    <row r="2556" spans="20:24">
      <c r="T2556" s="221"/>
      <c r="U2556" s="221"/>
      <c r="V2556" s="221"/>
      <c r="W2556" s="221"/>
      <c r="X2556" s="221"/>
    </row>
    <row r="2557" spans="20:24">
      <c r="T2557" s="221"/>
      <c r="U2557" s="221"/>
      <c r="V2557" s="221"/>
      <c r="W2557" s="221"/>
      <c r="X2557" s="221"/>
    </row>
    <row r="2558" spans="20:24">
      <c r="T2558" s="221"/>
      <c r="U2558" s="221"/>
      <c r="V2558" s="221"/>
      <c r="W2558" s="221"/>
      <c r="X2558" s="221"/>
    </row>
    <row r="2559" spans="20:24">
      <c r="T2559" s="221"/>
      <c r="U2559" s="221"/>
      <c r="V2559" s="221"/>
      <c r="W2559" s="221"/>
      <c r="X2559" s="221"/>
    </row>
    <row r="2560" spans="20:24">
      <c r="T2560" s="221"/>
      <c r="U2560" s="221"/>
      <c r="V2560" s="221"/>
      <c r="W2560" s="221"/>
      <c r="X2560" s="221"/>
    </row>
    <row r="2561" spans="20:24">
      <c r="T2561" s="221"/>
      <c r="U2561" s="221"/>
      <c r="V2561" s="221"/>
      <c r="W2561" s="221"/>
      <c r="X2561" s="221"/>
    </row>
    <row r="2562" spans="20:24">
      <c r="T2562" s="221"/>
      <c r="U2562" s="221"/>
      <c r="V2562" s="221"/>
      <c r="W2562" s="221"/>
      <c r="X2562" s="221"/>
    </row>
    <row r="2563" spans="20:24">
      <c r="T2563" s="221"/>
      <c r="U2563" s="221"/>
      <c r="V2563" s="221"/>
      <c r="W2563" s="221"/>
      <c r="X2563" s="221"/>
    </row>
    <row r="2564" spans="20:24">
      <c r="T2564" s="221"/>
      <c r="U2564" s="221"/>
      <c r="V2564" s="221"/>
      <c r="W2564" s="221"/>
      <c r="X2564" s="221"/>
    </row>
    <row r="2565" spans="20:24">
      <c r="T2565" s="221"/>
      <c r="U2565" s="221"/>
      <c r="V2565" s="221"/>
      <c r="W2565" s="221"/>
      <c r="X2565" s="221"/>
    </row>
    <row r="2566" spans="20:24">
      <c r="T2566" s="221"/>
      <c r="U2566" s="221"/>
      <c r="V2566" s="221"/>
      <c r="W2566" s="221"/>
      <c r="X2566" s="221"/>
    </row>
    <row r="2567" spans="20:24">
      <c r="T2567" s="221"/>
      <c r="U2567" s="221"/>
      <c r="V2567" s="221"/>
      <c r="W2567" s="221"/>
      <c r="X2567" s="221"/>
    </row>
    <row r="2568" spans="20:24">
      <c r="T2568" s="221"/>
      <c r="U2568" s="221"/>
      <c r="V2568" s="221"/>
      <c r="W2568" s="221"/>
      <c r="X2568" s="221"/>
    </row>
    <row r="2569" spans="20:24">
      <c r="T2569" s="221"/>
      <c r="U2569" s="221"/>
      <c r="V2569" s="221"/>
      <c r="W2569" s="221"/>
      <c r="X2569" s="221"/>
    </row>
    <row r="2570" spans="20:24">
      <c r="T2570" s="221"/>
      <c r="U2570" s="221"/>
      <c r="V2570" s="221"/>
      <c r="W2570" s="221"/>
      <c r="X2570" s="221"/>
    </row>
    <row r="2571" spans="20:24">
      <c r="T2571" s="221"/>
      <c r="U2571" s="221"/>
      <c r="V2571" s="221"/>
      <c r="W2571" s="221"/>
      <c r="X2571" s="221"/>
    </row>
    <row r="2572" spans="20:24">
      <c r="T2572" s="221"/>
      <c r="U2572" s="221"/>
      <c r="V2572" s="221"/>
      <c r="W2572" s="221"/>
      <c r="X2572" s="221"/>
    </row>
    <row r="2573" spans="20:24">
      <c r="T2573" s="221"/>
      <c r="U2573" s="221"/>
      <c r="V2573" s="221"/>
      <c r="W2573" s="221"/>
      <c r="X2573" s="221"/>
    </row>
    <row r="2574" spans="20:24">
      <c r="T2574" s="221"/>
      <c r="U2574" s="221"/>
      <c r="V2574" s="221"/>
      <c r="W2574" s="221"/>
      <c r="X2574" s="221"/>
    </row>
    <row r="2575" spans="20:24">
      <c r="T2575" s="221"/>
      <c r="U2575" s="221"/>
      <c r="V2575" s="221"/>
      <c r="W2575" s="221"/>
      <c r="X2575" s="221"/>
    </row>
    <row r="2576" spans="20:24">
      <c r="T2576" s="221"/>
      <c r="U2576" s="221"/>
      <c r="V2576" s="221"/>
      <c r="W2576" s="221"/>
      <c r="X2576" s="221"/>
    </row>
    <row r="2577" spans="20:24">
      <c r="T2577" s="221"/>
      <c r="U2577" s="221"/>
      <c r="V2577" s="221"/>
      <c r="W2577" s="221"/>
      <c r="X2577" s="221"/>
    </row>
    <row r="2578" spans="20:24">
      <c r="T2578" s="221"/>
      <c r="U2578" s="221"/>
      <c r="V2578" s="221"/>
      <c r="W2578" s="221"/>
      <c r="X2578" s="221"/>
    </row>
    <row r="2579" spans="20:24">
      <c r="T2579" s="221"/>
      <c r="U2579" s="221"/>
      <c r="V2579" s="221"/>
      <c r="W2579" s="221"/>
      <c r="X2579" s="221"/>
    </row>
    <row r="2580" spans="20:24">
      <c r="T2580" s="221"/>
      <c r="U2580" s="221"/>
      <c r="V2580" s="221"/>
      <c r="W2580" s="221"/>
      <c r="X2580" s="221"/>
    </row>
    <row r="2581" spans="20:24">
      <c r="T2581" s="221"/>
      <c r="U2581" s="221"/>
      <c r="V2581" s="221"/>
      <c r="W2581" s="221"/>
      <c r="X2581" s="221"/>
    </row>
    <row r="2582" spans="20:24">
      <c r="T2582" s="221"/>
      <c r="U2582" s="221"/>
      <c r="V2582" s="221"/>
      <c r="W2582" s="221"/>
      <c r="X2582" s="221"/>
    </row>
    <row r="2583" spans="20:24">
      <c r="T2583" s="221"/>
      <c r="U2583" s="221"/>
      <c r="V2583" s="221"/>
      <c r="W2583" s="221"/>
      <c r="X2583" s="221"/>
    </row>
    <row r="2584" spans="20:24">
      <c r="T2584" s="221"/>
      <c r="U2584" s="221"/>
      <c r="V2584" s="221"/>
      <c r="W2584" s="221"/>
      <c r="X2584" s="221"/>
    </row>
    <row r="2585" spans="20:24">
      <c r="T2585" s="221"/>
      <c r="U2585" s="221"/>
      <c r="V2585" s="221"/>
      <c r="W2585" s="221"/>
      <c r="X2585" s="221"/>
    </row>
    <row r="2586" spans="20:24">
      <c r="T2586" s="221"/>
      <c r="U2586" s="221"/>
      <c r="V2586" s="221"/>
      <c r="W2586" s="221"/>
      <c r="X2586" s="221"/>
    </row>
    <row r="2587" spans="20:24">
      <c r="T2587" s="221"/>
      <c r="U2587" s="221"/>
      <c r="V2587" s="221"/>
      <c r="W2587" s="221"/>
      <c r="X2587" s="221"/>
    </row>
    <row r="2588" spans="20:24">
      <c r="T2588" s="221"/>
      <c r="U2588" s="221"/>
      <c r="V2588" s="221"/>
      <c r="W2588" s="221"/>
      <c r="X2588" s="221"/>
    </row>
    <row r="2589" spans="20:24">
      <c r="T2589" s="221"/>
      <c r="U2589" s="221"/>
      <c r="V2589" s="221"/>
      <c r="W2589" s="221"/>
      <c r="X2589" s="221"/>
    </row>
    <row r="2590" spans="20:24">
      <c r="T2590" s="221"/>
      <c r="U2590" s="221"/>
      <c r="V2590" s="221"/>
      <c r="W2590" s="221"/>
      <c r="X2590" s="221"/>
    </row>
    <row r="2591" spans="20:24">
      <c r="T2591" s="221"/>
      <c r="U2591" s="221"/>
      <c r="V2591" s="221"/>
      <c r="W2591" s="221"/>
      <c r="X2591" s="221"/>
    </row>
    <row r="2592" spans="20:24">
      <c r="T2592" s="221"/>
      <c r="U2592" s="221"/>
      <c r="V2592" s="221"/>
      <c r="W2592" s="221"/>
      <c r="X2592" s="221"/>
    </row>
    <row r="2593" spans="20:24">
      <c r="T2593" s="221"/>
      <c r="U2593" s="221"/>
      <c r="V2593" s="221"/>
      <c r="W2593" s="221"/>
      <c r="X2593" s="221"/>
    </row>
    <row r="2594" spans="20:24">
      <c r="T2594" s="221"/>
      <c r="U2594" s="221"/>
      <c r="V2594" s="221"/>
      <c r="W2594" s="221"/>
      <c r="X2594" s="221"/>
    </row>
    <row r="2595" spans="20:24">
      <c r="T2595" s="221"/>
      <c r="U2595" s="221"/>
      <c r="V2595" s="221"/>
      <c r="W2595" s="221"/>
      <c r="X2595" s="221"/>
    </row>
    <row r="2596" spans="20:24">
      <c r="T2596" s="221"/>
      <c r="U2596" s="221"/>
      <c r="V2596" s="221"/>
      <c r="W2596" s="221"/>
      <c r="X2596" s="221"/>
    </row>
    <row r="2597" spans="20:24">
      <c r="T2597" s="221"/>
      <c r="U2597" s="221"/>
      <c r="V2597" s="221"/>
      <c r="W2597" s="221"/>
      <c r="X2597" s="221"/>
    </row>
    <row r="2598" spans="20:24">
      <c r="T2598" s="221"/>
      <c r="U2598" s="221"/>
      <c r="V2598" s="221"/>
      <c r="W2598" s="221"/>
      <c r="X2598" s="221"/>
    </row>
    <row r="2599" spans="20:24">
      <c r="T2599" s="221"/>
      <c r="U2599" s="221"/>
      <c r="V2599" s="221"/>
      <c r="W2599" s="221"/>
      <c r="X2599" s="221"/>
    </row>
    <row r="2600" spans="20:24">
      <c r="T2600" s="221"/>
      <c r="U2600" s="221"/>
      <c r="V2600" s="221"/>
      <c r="W2600" s="221"/>
      <c r="X2600" s="221"/>
    </row>
    <row r="2601" spans="20:24">
      <c r="T2601" s="221"/>
      <c r="U2601" s="221"/>
      <c r="V2601" s="221"/>
      <c r="W2601" s="221"/>
      <c r="X2601" s="221"/>
    </row>
    <row r="2602" spans="20:24">
      <c r="T2602" s="221"/>
      <c r="U2602" s="221"/>
      <c r="V2602" s="221"/>
      <c r="W2602" s="221"/>
      <c r="X2602" s="221"/>
    </row>
    <row r="2603" spans="20:24">
      <c r="T2603" s="221"/>
      <c r="U2603" s="221"/>
      <c r="V2603" s="221"/>
      <c r="W2603" s="221"/>
      <c r="X2603" s="221"/>
    </row>
    <row r="2604" spans="20:24">
      <c r="T2604" s="221"/>
      <c r="U2604" s="221"/>
      <c r="V2604" s="221"/>
      <c r="W2604" s="221"/>
      <c r="X2604" s="221"/>
    </row>
    <row r="2605" spans="20:24">
      <c r="T2605" s="221"/>
      <c r="U2605" s="221"/>
      <c r="V2605" s="221"/>
      <c r="W2605" s="221"/>
      <c r="X2605" s="221"/>
    </row>
    <row r="2606" spans="20:24">
      <c r="T2606" s="221"/>
      <c r="U2606" s="221"/>
      <c r="V2606" s="221"/>
      <c r="W2606" s="221"/>
      <c r="X2606" s="221"/>
    </row>
    <row r="2607" spans="20:24">
      <c r="T2607" s="221"/>
      <c r="U2607" s="221"/>
      <c r="V2607" s="221"/>
      <c r="W2607" s="221"/>
      <c r="X2607" s="221"/>
    </row>
    <row r="2608" spans="20:24">
      <c r="T2608" s="221"/>
      <c r="U2608" s="221"/>
      <c r="V2608" s="221"/>
      <c r="W2608" s="221"/>
      <c r="X2608" s="221"/>
    </row>
    <row r="2609" spans="20:24">
      <c r="T2609" s="221"/>
      <c r="U2609" s="221"/>
      <c r="V2609" s="221"/>
      <c r="W2609" s="221"/>
      <c r="X2609" s="221"/>
    </row>
    <row r="2610" spans="20:24">
      <c r="T2610" s="221"/>
      <c r="U2610" s="221"/>
      <c r="V2610" s="221"/>
      <c r="W2610" s="221"/>
      <c r="X2610" s="221"/>
    </row>
    <row r="2611" spans="20:24">
      <c r="T2611" s="221"/>
      <c r="U2611" s="221"/>
      <c r="V2611" s="221"/>
      <c r="W2611" s="221"/>
      <c r="X2611" s="221"/>
    </row>
    <row r="2612" spans="20:24">
      <c r="T2612" s="221"/>
      <c r="U2612" s="221"/>
      <c r="V2612" s="221"/>
      <c r="W2612" s="221"/>
      <c r="X2612" s="221"/>
    </row>
    <row r="2613" spans="20:24">
      <c r="T2613" s="221"/>
      <c r="U2613" s="221"/>
      <c r="V2613" s="221"/>
      <c r="W2613" s="221"/>
      <c r="X2613" s="221"/>
    </row>
    <row r="2614" spans="20:24">
      <c r="T2614" s="221"/>
      <c r="U2614" s="221"/>
      <c r="V2614" s="221"/>
      <c r="W2614" s="221"/>
      <c r="X2614" s="221"/>
    </row>
    <row r="2615" spans="20:24">
      <c r="T2615" s="221"/>
      <c r="U2615" s="221"/>
      <c r="V2615" s="221"/>
      <c r="W2615" s="221"/>
      <c r="X2615" s="221"/>
    </row>
    <row r="2616" spans="20:24">
      <c r="T2616" s="221"/>
      <c r="U2616" s="221"/>
      <c r="V2616" s="221"/>
      <c r="W2616" s="221"/>
      <c r="X2616" s="221"/>
    </row>
    <row r="2617" spans="20:24">
      <c r="T2617" s="221"/>
      <c r="U2617" s="221"/>
      <c r="V2617" s="221"/>
      <c r="W2617" s="221"/>
      <c r="X2617" s="221"/>
    </row>
    <row r="2618" spans="20:24">
      <c r="T2618" s="221"/>
      <c r="U2618" s="221"/>
      <c r="V2618" s="221"/>
      <c r="W2618" s="221"/>
      <c r="X2618" s="221"/>
    </row>
    <row r="2619" spans="20:24">
      <c r="T2619" s="221"/>
      <c r="U2619" s="221"/>
      <c r="V2619" s="221"/>
      <c r="W2619" s="221"/>
      <c r="X2619" s="221"/>
    </row>
    <row r="2620" spans="20:24">
      <c r="T2620" s="221"/>
      <c r="U2620" s="221"/>
      <c r="V2620" s="221"/>
      <c r="W2620" s="221"/>
      <c r="X2620" s="221"/>
    </row>
    <row r="2621" spans="20:24">
      <c r="T2621" s="221"/>
      <c r="U2621" s="221"/>
      <c r="V2621" s="221"/>
      <c r="W2621" s="221"/>
      <c r="X2621" s="221"/>
    </row>
    <row r="2622" spans="20:24">
      <c r="T2622" s="221"/>
      <c r="U2622" s="221"/>
      <c r="V2622" s="221"/>
      <c r="W2622" s="221"/>
      <c r="X2622" s="221"/>
    </row>
    <row r="2623" spans="20:24">
      <c r="T2623" s="221"/>
      <c r="U2623" s="221"/>
      <c r="V2623" s="221"/>
      <c r="W2623" s="221"/>
      <c r="X2623" s="221"/>
    </row>
    <row r="2624" spans="20:24">
      <c r="T2624" s="221"/>
      <c r="U2624" s="221"/>
      <c r="V2624" s="221"/>
      <c r="W2624" s="221"/>
      <c r="X2624" s="221"/>
    </row>
    <row r="2625" spans="20:24">
      <c r="T2625" s="221"/>
      <c r="U2625" s="221"/>
      <c r="V2625" s="221"/>
      <c r="W2625" s="221"/>
      <c r="X2625" s="221"/>
    </row>
    <row r="2626" spans="20:24">
      <c r="T2626" s="221"/>
      <c r="U2626" s="221"/>
      <c r="V2626" s="221"/>
      <c r="W2626" s="221"/>
      <c r="X2626" s="221"/>
    </row>
    <row r="2627" spans="20:24">
      <c r="T2627" s="221"/>
      <c r="U2627" s="221"/>
      <c r="V2627" s="221"/>
      <c r="W2627" s="221"/>
      <c r="X2627" s="221"/>
    </row>
    <row r="2628" spans="20:24">
      <c r="T2628" s="221"/>
      <c r="U2628" s="221"/>
      <c r="V2628" s="221"/>
      <c r="W2628" s="221"/>
      <c r="X2628" s="221"/>
    </row>
    <row r="2629" spans="20:24">
      <c r="T2629" s="221"/>
      <c r="U2629" s="221"/>
      <c r="V2629" s="221"/>
      <c r="W2629" s="221"/>
      <c r="X2629" s="221"/>
    </row>
    <row r="2630" spans="20:24">
      <c r="T2630" s="221"/>
      <c r="U2630" s="221"/>
      <c r="V2630" s="221"/>
      <c r="W2630" s="221"/>
      <c r="X2630" s="221"/>
    </row>
    <row r="2631" spans="20:24">
      <c r="T2631" s="221"/>
      <c r="U2631" s="221"/>
      <c r="V2631" s="221"/>
      <c r="W2631" s="221"/>
      <c r="X2631" s="221"/>
    </row>
    <row r="2632" spans="20:24">
      <c r="T2632" s="221"/>
      <c r="U2632" s="221"/>
      <c r="V2632" s="221"/>
      <c r="W2632" s="221"/>
      <c r="X2632" s="221"/>
    </row>
    <row r="2633" spans="20:24">
      <c r="T2633" s="221"/>
      <c r="U2633" s="221"/>
      <c r="V2633" s="221"/>
      <c r="W2633" s="221"/>
      <c r="X2633" s="221"/>
    </row>
    <row r="2634" spans="20:24">
      <c r="T2634" s="221"/>
      <c r="U2634" s="221"/>
      <c r="V2634" s="221"/>
      <c r="W2634" s="221"/>
      <c r="X2634" s="221"/>
    </row>
    <row r="2635" spans="20:24">
      <c r="T2635" s="221"/>
      <c r="U2635" s="221"/>
      <c r="V2635" s="221"/>
      <c r="W2635" s="221"/>
      <c r="X2635" s="221"/>
    </row>
    <row r="2636" spans="20:24">
      <c r="T2636" s="221"/>
      <c r="U2636" s="221"/>
      <c r="V2636" s="221"/>
      <c r="W2636" s="221"/>
      <c r="X2636" s="221"/>
    </row>
    <row r="2637" spans="20:24">
      <c r="T2637" s="221"/>
      <c r="U2637" s="221"/>
      <c r="V2637" s="221"/>
      <c r="W2637" s="221"/>
      <c r="X2637" s="221"/>
    </row>
    <row r="2638" spans="20:24">
      <c r="T2638" s="221"/>
      <c r="U2638" s="221"/>
      <c r="V2638" s="221"/>
      <c r="W2638" s="221"/>
      <c r="X2638" s="221"/>
    </row>
    <row r="2639" spans="20:24">
      <c r="T2639" s="221"/>
      <c r="U2639" s="221"/>
      <c r="V2639" s="221"/>
      <c r="W2639" s="221"/>
      <c r="X2639" s="221"/>
    </row>
    <row r="2640" spans="20:24">
      <c r="T2640" s="221"/>
      <c r="U2640" s="221"/>
      <c r="V2640" s="221"/>
      <c r="W2640" s="221"/>
      <c r="X2640" s="221"/>
    </row>
    <row r="2641" spans="20:24">
      <c r="T2641" s="221"/>
      <c r="U2641" s="221"/>
      <c r="V2641" s="221"/>
      <c r="W2641" s="221"/>
      <c r="X2641" s="221"/>
    </row>
    <row r="2642" spans="20:24">
      <c r="T2642" s="221"/>
      <c r="U2642" s="221"/>
      <c r="V2642" s="221"/>
      <c r="W2642" s="221"/>
      <c r="X2642" s="221"/>
    </row>
    <row r="2643" spans="20:24">
      <c r="T2643" s="221"/>
      <c r="U2643" s="221"/>
      <c r="V2643" s="221"/>
      <c r="W2643" s="221"/>
      <c r="X2643" s="221"/>
    </row>
    <row r="2644" spans="20:24">
      <c r="T2644" s="221"/>
      <c r="U2644" s="221"/>
      <c r="V2644" s="221"/>
      <c r="W2644" s="221"/>
      <c r="X2644" s="221"/>
    </row>
    <row r="2645" spans="20:24">
      <c r="T2645" s="221"/>
      <c r="U2645" s="221"/>
      <c r="V2645" s="221"/>
      <c r="W2645" s="221"/>
      <c r="X2645" s="221"/>
    </row>
    <row r="2646" spans="20:24">
      <c r="T2646" s="221"/>
      <c r="U2646" s="221"/>
      <c r="V2646" s="221"/>
      <c r="W2646" s="221"/>
      <c r="X2646" s="221"/>
    </row>
    <row r="2647" spans="20:24">
      <c r="T2647" s="221"/>
      <c r="U2647" s="221"/>
      <c r="V2647" s="221"/>
      <c r="W2647" s="221"/>
      <c r="X2647" s="221"/>
    </row>
    <row r="2648" spans="20:24">
      <c r="T2648" s="221"/>
      <c r="U2648" s="221"/>
      <c r="V2648" s="221"/>
      <c r="W2648" s="221"/>
      <c r="X2648" s="221"/>
    </row>
    <row r="2649" spans="20:24">
      <c r="T2649" s="221"/>
      <c r="U2649" s="221"/>
      <c r="V2649" s="221"/>
      <c r="W2649" s="221"/>
      <c r="X2649" s="221"/>
    </row>
    <row r="2650" spans="20:24">
      <c r="T2650" s="221"/>
      <c r="U2650" s="221"/>
      <c r="V2650" s="221"/>
      <c r="W2650" s="221"/>
      <c r="X2650" s="221"/>
    </row>
    <row r="2651" spans="20:24">
      <c r="T2651" s="221"/>
      <c r="U2651" s="221"/>
      <c r="V2651" s="221"/>
      <c r="W2651" s="221"/>
      <c r="X2651" s="221"/>
    </row>
    <row r="2652" spans="20:24">
      <c r="T2652" s="221"/>
      <c r="U2652" s="221"/>
      <c r="V2652" s="221"/>
      <c r="W2652" s="221"/>
      <c r="X2652" s="221"/>
    </row>
    <row r="2653" spans="20:24">
      <c r="T2653" s="221"/>
      <c r="U2653" s="221"/>
      <c r="V2653" s="221"/>
      <c r="W2653" s="221"/>
      <c r="X2653" s="221"/>
    </row>
    <row r="2654" spans="20:24">
      <c r="T2654" s="221"/>
      <c r="U2654" s="221"/>
      <c r="V2654" s="221"/>
      <c r="W2654" s="221"/>
      <c r="X2654" s="221"/>
    </row>
    <row r="2655" spans="20:24">
      <c r="T2655" s="221"/>
      <c r="U2655" s="221"/>
      <c r="V2655" s="221"/>
      <c r="W2655" s="221"/>
      <c r="X2655" s="221"/>
    </row>
    <row r="2656" spans="20:24">
      <c r="T2656" s="221"/>
      <c r="U2656" s="221"/>
      <c r="V2656" s="221"/>
      <c r="W2656" s="221"/>
      <c r="X2656" s="221"/>
    </row>
    <row r="2657" spans="20:24">
      <c r="T2657" s="221"/>
      <c r="U2657" s="221"/>
      <c r="V2657" s="221"/>
      <c r="W2657" s="221"/>
      <c r="X2657" s="221"/>
    </row>
    <row r="2658" spans="20:24">
      <c r="T2658" s="221"/>
      <c r="U2658" s="221"/>
      <c r="V2658" s="221"/>
      <c r="W2658" s="221"/>
      <c r="X2658" s="221"/>
    </row>
    <row r="2659" spans="20:24">
      <c r="T2659" s="221"/>
      <c r="U2659" s="221"/>
      <c r="V2659" s="221"/>
      <c r="W2659" s="221"/>
      <c r="X2659" s="221"/>
    </row>
    <row r="2660" spans="20:24">
      <c r="T2660" s="221"/>
      <c r="U2660" s="221"/>
      <c r="V2660" s="221"/>
      <c r="W2660" s="221"/>
      <c r="X2660" s="221"/>
    </row>
    <row r="2661" spans="20:24">
      <c r="T2661" s="221"/>
      <c r="U2661" s="221"/>
      <c r="V2661" s="221"/>
      <c r="W2661" s="221"/>
      <c r="X2661" s="221"/>
    </row>
    <row r="2662" spans="20:24">
      <c r="T2662" s="221"/>
      <c r="U2662" s="221"/>
      <c r="V2662" s="221"/>
      <c r="W2662" s="221"/>
      <c r="X2662" s="221"/>
    </row>
    <row r="2663" spans="20:24">
      <c r="T2663" s="221"/>
      <c r="U2663" s="221"/>
      <c r="V2663" s="221"/>
      <c r="W2663" s="221"/>
      <c r="X2663" s="221"/>
    </row>
    <row r="2664" spans="20:24">
      <c r="T2664" s="221"/>
      <c r="U2664" s="221"/>
      <c r="V2664" s="221"/>
      <c r="W2664" s="221"/>
      <c r="X2664" s="221"/>
    </row>
    <row r="2665" spans="20:24">
      <c r="T2665" s="221"/>
      <c r="U2665" s="221"/>
      <c r="V2665" s="221"/>
      <c r="W2665" s="221"/>
      <c r="X2665" s="221"/>
    </row>
    <row r="2666" spans="20:24">
      <c r="T2666" s="221"/>
      <c r="U2666" s="221"/>
      <c r="V2666" s="221"/>
      <c r="W2666" s="221"/>
      <c r="X2666" s="221"/>
    </row>
    <row r="2667" spans="20:24">
      <c r="T2667" s="221"/>
      <c r="U2667" s="221"/>
      <c r="V2667" s="221"/>
      <c r="W2667" s="221"/>
      <c r="X2667" s="221"/>
    </row>
    <row r="2668" spans="20:24">
      <c r="T2668" s="221"/>
      <c r="U2668" s="221"/>
      <c r="V2668" s="221"/>
      <c r="W2668" s="221"/>
      <c r="X2668" s="221"/>
    </row>
    <row r="2669" spans="20:24">
      <c r="T2669" s="221"/>
      <c r="U2669" s="221"/>
      <c r="V2669" s="221"/>
      <c r="W2669" s="221"/>
      <c r="X2669" s="221"/>
    </row>
    <row r="2670" spans="20:24">
      <c r="T2670" s="221"/>
      <c r="U2670" s="221"/>
      <c r="V2670" s="221"/>
      <c r="W2670" s="221"/>
      <c r="X2670" s="221"/>
    </row>
    <row r="2671" spans="20:24">
      <c r="T2671" s="221"/>
      <c r="U2671" s="221"/>
      <c r="V2671" s="221"/>
      <c r="W2671" s="221"/>
      <c r="X2671" s="221"/>
    </row>
    <row r="2672" spans="20:24">
      <c r="T2672" s="221"/>
      <c r="U2672" s="221"/>
      <c r="V2672" s="221"/>
      <c r="W2672" s="221"/>
      <c r="X2672" s="221"/>
    </row>
    <row r="2673" spans="20:24">
      <c r="T2673" s="221"/>
      <c r="U2673" s="221"/>
      <c r="V2673" s="221"/>
      <c r="W2673" s="221"/>
      <c r="X2673" s="221"/>
    </row>
    <row r="2674" spans="20:24">
      <c r="T2674" s="221"/>
      <c r="U2674" s="221"/>
      <c r="V2674" s="221"/>
      <c r="W2674" s="221"/>
      <c r="X2674" s="221"/>
    </row>
    <row r="2675" spans="20:24">
      <c r="T2675" s="221"/>
      <c r="U2675" s="221"/>
      <c r="V2675" s="221"/>
      <c r="W2675" s="221"/>
      <c r="X2675" s="221"/>
    </row>
    <row r="2676" spans="20:24">
      <c r="T2676" s="221"/>
      <c r="U2676" s="221"/>
      <c r="V2676" s="221"/>
      <c r="W2676" s="221"/>
      <c r="X2676" s="221"/>
    </row>
    <row r="2677" spans="20:24">
      <c r="T2677" s="221"/>
      <c r="U2677" s="221"/>
      <c r="V2677" s="221"/>
      <c r="W2677" s="221"/>
      <c r="X2677" s="221"/>
    </row>
    <row r="2678" spans="20:24">
      <c r="T2678" s="221"/>
      <c r="U2678" s="221"/>
      <c r="V2678" s="221"/>
      <c r="W2678" s="221"/>
      <c r="X2678" s="221"/>
    </row>
    <row r="2679" spans="20:24">
      <c r="T2679" s="221"/>
      <c r="U2679" s="221"/>
      <c r="V2679" s="221"/>
      <c r="W2679" s="221"/>
      <c r="X2679" s="221"/>
    </row>
    <row r="2680" spans="20:24">
      <c r="T2680" s="221"/>
      <c r="U2680" s="221"/>
      <c r="V2680" s="221"/>
      <c r="W2680" s="221"/>
      <c r="X2680" s="221"/>
    </row>
    <row r="2681" spans="20:24">
      <c r="T2681" s="221"/>
      <c r="U2681" s="221"/>
      <c r="V2681" s="221"/>
      <c r="W2681" s="221"/>
      <c r="X2681" s="221"/>
    </row>
    <row r="2682" spans="20:24">
      <c r="T2682" s="221"/>
      <c r="U2682" s="221"/>
      <c r="V2682" s="221"/>
      <c r="W2682" s="221"/>
      <c r="X2682" s="221"/>
    </row>
    <row r="2683" spans="20:24">
      <c r="T2683" s="221"/>
      <c r="U2683" s="221"/>
      <c r="V2683" s="221"/>
      <c r="W2683" s="221"/>
      <c r="X2683" s="221"/>
    </row>
    <row r="2684" spans="20:24">
      <c r="T2684" s="221"/>
      <c r="U2684" s="221"/>
      <c r="V2684" s="221"/>
      <c r="W2684" s="221"/>
      <c r="X2684" s="221"/>
    </row>
    <row r="2685" spans="20:24">
      <c r="T2685" s="221"/>
      <c r="U2685" s="221"/>
      <c r="V2685" s="221"/>
      <c r="W2685" s="221"/>
      <c r="X2685" s="221"/>
    </row>
    <row r="2686" spans="20:24">
      <c r="T2686" s="221"/>
      <c r="U2686" s="221"/>
      <c r="V2686" s="221"/>
      <c r="W2686" s="221"/>
      <c r="X2686" s="221"/>
    </row>
    <row r="2687" spans="20:24">
      <c r="T2687" s="221"/>
      <c r="U2687" s="221"/>
      <c r="V2687" s="221"/>
      <c r="W2687" s="221"/>
      <c r="X2687" s="221"/>
    </row>
    <row r="2688" spans="20:24">
      <c r="T2688" s="221"/>
      <c r="U2688" s="221"/>
      <c r="V2688" s="221"/>
      <c r="W2688" s="221"/>
      <c r="X2688" s="221"/>
    </row>
    <row r="2689" spans="20:24">
      <c r="T2689" s="221"/>
      <c r="U2689" s="221"/>
      <c r="V2689" s="221"/>
      <c r="W2689" s="221"/>
      <c r="X2689" s="221"/>
    </row>
    <row r="2690" spans="20:24">
      <c r="T2690" s="221"/>
      <c r="U2690" s="221"/>
      <c r="V2690" s="221"/>
      <c r="W2690" s="221"/>
      <c r="X2690" s="221"/>
    </row>
    <row r="2691" spans="20:24">
      <c r="T2691" s="221"/>
      <c r="U2691" s="221"/>
      <c r="V2691" s="221"/>
      <c r="W2691" s="221"/>
      <c r="X2691" s="221"/>
    </row>
    <row r="2692" spans="20:24">
      <c r="T2692" s="221"/>
      <c r="U2692" s="221"/>
      <c r="V2692" s="221"/>
      <c r="W2692" s="221"/>
      <c r="X2692" s="221"/>
    </row>
    <row r="2693" spans="20:24">
      <c r="T2693" s="221"/>
      <c r="U2693" s="221"/>
      <c r="V2693" s="221"/>
      <c r="W2693" s="221"/>
      <c r="X2693" s="221"/>
    </row>
    <row r="2694" spans="20:24">
      <c r="T2694" s="221"/>
      <c r="U2694" s="221"/>
      <c r="V2694" s="221"/>
      <c r="W2694" s="221"/>
      <c r="X2694" s="221"/>
    </row>
    <row r="2695" spans="20:24">
      <c r="T2695" s="221"/>
      <c r="U2695" s="221"/>
      <c r="V2695" s="221"/>
      <c r="W2695" s="221"/>
      <c r="X2695" s="221"/>
    </row>
    <row r="2696" spans="20:24">
      <c r="T2696" s="221"/>
      <c r="U2696" s="221"/>
      <c r="V2696" s="221"/>
      <c r="W2696" s="221"/>
      <c r="X2696" s="221"/>
    </row>
    <row r="2697" spans="20:24">
      <c r="T2697" s="221"/>
      <c r="U2697" s="221"/>
      <c r="V2697" s="221"/>
      <c r="W2697" s="221"/>
      <c r="X2697" s="221"/>
    </row>
    <row r="2698" spans="20:24">
      <c r="T2698" s="221"/>
      <c r="U2698" s="221"/>
      <c r="V2698" s="221"/>
      <c r="W2698" s="221"/>
      <c r="X2698" s="221"/>
    </row>
    <row r="2699" spans="20:24">
      <c r="T2699" s="221"/>
      <c r="U2699" s="221"/>
      <c r="V2699" s="221"/>
      <c r="W2699" s="221"/>
      <c r="X2699" s="221"/>
    </row>
    <row r="2700" spans="20:24">
      <c r="T2700" s="221"/>
      <c r="U2700" s="221"/>
      <c r="V2700" s="221"/>
      <c r="W2700" s="221"/>
      <c r="X2700" s="221"/>
    </row>
    <row r="2701" spans="20:24">
      <c r="T2701" s="221"/>
      <c r="U2701" s="221"/>
      <c r="V2701" s="221"/>
      <c r="W2701" s="221"/>
      <c r="X2701" s="221"/>
    </row>
    <row r="2702" spans="20:24">
      <c r="T2702" s="221"/>
      <c r="U2702" s="221"/>
      <c r="V2702" s="221"/>
      <c r="W2702" s="221"/>
      <c r="X2702" s="221"/>
    </row>
    <row r="2703" spans="20:24">
      <c r="T2703" s="221"/>
      <c r="U2703" s="221"/>
      <c r="V2703" s="221"/>
      <c r="W2703" s="221"/>
      <c r="X2703" s="221"/>
    </row>
    <row r="2704" spans="20:24">
      <c r="T2704" s="221"/>
      <c r="U2704" s="221"/>
      <c r="V2704" s="221"/>
      <c r="W2704" s="221"/>
      <c r="X2704" s="221"/>
    </row>
    <row r="2705" spans="20:24">
      <c r="T2705" s="221"/>
      <c r="U2705" s="221"/>
      <c r="V2705" s="221"/>
      <c r="W2705" s="221"/>
      <c r="X2705" s="221"/>
    </row>
    <row r="2706" spans="20:24">
      <c r="T2706" s="221"/>
      <c r="U2706" s="221"/>
      <c r="V2706" s="221"/>
      <c r="W2706" s="221"/>
      <c r="X2706" s="221"/>
    </row>
    <row r="2707" spans="20:24">
      <c r="T2707" s="221"/>
      <c r="U2707" s="221"/>
      <c r="V2707" s="221"/>
      <c r="W2707" s="221"/>
      <c r="X2707" s="221"/>
    </row>
    <row r="2708" spans="20:24">
      <c r="T2708" s="221"/>
      <c r="U2708" s="221"/>
      <c r="V2708" s="221"/>
      <c r="W2708" s="221"/>
      <c r="X2708" s="221"/>
    </row>
    <row r="2709" spans="20:24">
      <c r="T2709" s="221"/>
      <c r="U2709" s="221"/>
      <c r="V2709" s="221"/>
      <c r="W2709" s="221"/>
      <c r="X2709" s="221"/>
    </row>
    <row r="2710" spans="20:24">
      <c r="T2710" s="221"/>
      <c r="U2710" s="221"/>
      <c r="V2710" s="221"/>
      <c r="W2710" s="221"/>
      <c r="X2710" s="221"/>
    </row>
    <row r="2711" spans="20:24">
      <c r="T2711" s="221"/>
      <c r="U2711" s="221"/>
      <c r="V2711" s="221"/>
      <c r="W2711" s="221"/>
      <c r="X2711" s="221"/>
    </row>
    <row r="2712" spans="20:24">
      <c r="T2712" s="221"/>
      <c r="U2712" s="221"/>
      <c r="V2712" s="221"/>
      <c r="W2712" s="221"/>
      <c r="X2712" s="221"/>
    </row>
    <row r="2713" spans="20:24">
      <c r="T2713" s="221"/>
      <c r="U2713" s="221"/>
      <c r="V2713" s="221"/>
      <c r="W2713" s="221"/>
      <c r="X2713" s="221"/>
    </row>
    <row r="2714" spans="20:24">
      <c r="T2714" s="221"/>
      <c r="U2714" s="221"/>
      <c r="V2714" s="221"/>
      <c r="W2714" s="221"/>
      <c r="X2714" s="221"/>
    </row>
    <row r="2715" spans="20:24">
      <c r="T2715" s="221"/>
      <c r="U2715" s="221"/>
      <c r="V2715" s="221"/>
      <c r="W2715" s="221"/>
      <c r="X2715" s="221"/>
    </row>
    <row r="2716" spans="20:24">
      <c r="T2716" s="221"/>
      <c r="U2716" s="221"/>
      <c r="V2716" s="221"/>
      <c r="W2716" s="221"/>
      <c r="X2716" s="221"/>
    </row>
    <row r="2717" spans="20:24">
      <c r="T2717" s="221"/>
      <c r="U2717" s="221"/>
      <c r="V2717" s="221"/>
      <c r="W2717" s="221"/>
      <c r="X2717" s="221"/>
    </row>
    <row r="2718" spans="20:24">
      <c r="T2718" s="221"/>
      <c r="U2718" s="221"/>
      <c r="V2718" s="221"/>
      <c r="W2718" s="221"/>
      <c r="X2718" s="221"/>
    </row>
    <row r="2719" spans="20:24">
      <c r="T2719" s="221"/>
      <c r="U2719" s="221"/>
      <c r="V2719" s="221"/>
      <c r="W2719" s="221"/>
      <c r="X2719" s="221"/>
    </row>
    <row r="2720" spans="20:24">
      <c r="T2720" s="221"/>
      <c r="U2720" s="221"/>
      <c r="V2720" s="221"/>
      <c r="W2720" s="221"/>
      <c r="X2720" s="221"/>
    </row>
    <row r="2721" spans="20:24">
      <c r="T2721" s="221"/>
      <c r="U2721" s="221"/>
      <c r="V2721" s="221"/>
      <c r="W2721" s="221"/>
      <c r="X2721" s="221"/>
    </row>
    <row r="2722" spans="20:24">
      <c r="T2722" s="221"/>
      <c r="U2722" s="221"/>
      <c r="V2722" s="221"/>
      <c r="W2722" s="221"/>
      <c r="X2722" s="221"/>
    </row>
    <row r="2723" spans="20:24">
      <c r="T2723" s="221"/>
      <c r="U2723" s="221"/>
      <c r="V2723" s="221"/>
      <c r="W2723" s="221"/>
      <c r="X2723" s="221"/>
    </row>
    <row r="2724" spans="20:24">
      <c r="T2724" s="221"/>
      <c r="U2724" s="221"/>
      <c r="V2724" s="221"/>
      <c r="W2724" s="221"/>
      <c r="X2724" s="221"/>
    </row>
    <row r="2725" spans="20:24">
      <c r="T2725" s="221"/>
      <c r="U2725" s="221"/>
      <c r="V2725" s="221"/>
      <c r="W2725" s="221"/>
      <c r="X2725" s="221"/>
    </row>
    <row r="2726" spans="20:24">
      <c r="T2726" s="221"/>
      <c r="U2726" s="221"/>
      <c r="V2726" s="221"/>
      <c r="W2726" s="221"/>
      <c r="X2726" s="221"/>
    </row>
    <row r="2727" spans="20:24">
      <c r="T2727" s="221"/>
      <c r="U2727" s="221"/>
      <c r="V2727" s="221"/>
      <c r="W2727" s="221"/>
      <c r="X2727" s="221"/>
    </row>
    <row r="2728" spans="20:24">
      <c r="T2728" s="221"/>
      <c r="U2728" s="221"/>
      <c r="V2728" s="221"/>
      <c r="W2728" s="221"/>
      <c r="X2728" s="221"/>
    </row>
    <row r="2729" spans="20:24">
      <c r="T2729" s="221"/>
      <c r="U2729" s="221"/>
      <c r="V2729" s="221"/>
      <c r="W2729" s="221"/>
      <c r="X2729" s="221"/>
    </row>
    <row r="2730" spans="20:24">
      <c r="T2730" s="221"/>
      <c r="U2730" s="221"/>
      <c r="V2730" s="221"/>
      <c r="W2730" s="221"/>
      <c r="X2730" s="221"/>
    </row>
    <row r="2731" spans="20:24">
      <c r="T2731" s="221"/>
      <c r="U2731" s="221"/>
      <c r="V2731" s="221"/>
      <c r="W2731" s="221"/>
      <c r="X2731" s="221"/>
    </row>
    <row r="2732" spans="20:24">
      <c r="T2732" s="221"/>
      <c r="U2732" s="221"/>
      <c r="V2732" s="221"/>
      <c r="W2732" s="221"/>
      <c r="X2732" s="221"/>
    </row>
    <row r="2733" spans="20:24">
      <c r="T2733" s="221"/>
      <c r="U2733" s="221"/>
      <c r="V2733" s="221"/>
      <c r="W2733" s="221"/>
      <c r="X2733" s="221"/>
    </row>
    <row r="2734" spans="20:24">
      <c r="T2734" s="221"/>
      <c r="U2734" s="221"/>
      <c r="V2734" s="221"/>
      <c r="W2734" s="221"/>
      <c r="X2734" s="221"/>
    </row>
    <row r="2735" spans="20:24">
      <c r="T2735" s="221"/>
      <c r="U2735" s="221"/>
      <c r="V2735" s="221"/>
      <c r="W2735" s="221"/>
      <c r="X2735" s="221"/>
    </row>
    <row r="2736" spans="20:24">
      <c r="T2736" s="221"/>
      <c r="U2736" s="221"/>
      <c r="V2736" s="221"/>
      <c r="W2736" s="221"/>
      <c r="X2736" s="221"/>
    </row>
    <row r="2737" spans="20:24">
      <c r="T2737" s="221"/>
      <c r="U2737" s="221"/>
      <c r="V2737" s="221"/>
      <c r="W2737" s="221"/>
      <c r="X2737" s="221"/>
    </row>
    <row r="2738" spans="20:24">
      <c r="T2738" s="221"/>
      <c r="U2738" s="221"/>
      <c r="V2738" s="221"/>
      <c r="W2738" s="221"/>
      <c r="X2738" s="221"/>
    </row>
    <row r="2739" spans="20:24">
      <c r="T2739" s="221"/>
      <c r="U2739" s="221"/>
      <c r="V2739" s="221"/>
      <c r="W2739" s="221"/>
      <c r="X2739" s="221"/>
    </row>
    <row r="2740" spans="20:24">
      <c r="T2740" s="221"/>
      <c r="U2740" s="221"/>
      <c r="V2740" s="221"/>
      <c r="W2740" s="221"/>
      <c r="X2740" s="221"/>
    </row>
    <row r="2741" spans="20:24">
      <c r="T2741" s="221"/>
      <c r="U2741" s="221"/>
      <c r="V2741" s="221"/>
      <c r="W2741" s="221"/>
      <c r="X2741" s="221"/>
    </row>
    <row r="2742" spans="20:24">
      <c r="T2742" s="221"/>
      <c r="U2742" s="221"/>
      <c r="V2742" s="221"/>
      <c r="W2742" s="221"/>
      <c r="X2742" s="221"/>
    </row>
    <row r="2743" spans="20:24">
      <c r="T2743" s="221"/>
      <c r="U2743" s="221"/>
      <c r="V2743" s="221"/>
      <c r="W2743" s="221"/>
      <c r="X2743" s="221"/>
    </row>
    <row r="2744" spans="20:24">
      <c r="T2744" s="221"/>
      <c r="U2744" s="221"/>
      <c r="V2744" s="221"/>
      <c r="W2744" s="221"/>
      <c r="X2744" s="221"/>
    </row>
    <row r="2745" spans="20:24">
      <c r="T2745" s="221"/>
      <c r="U2745" s="221"/>
      <c r="V2745" s="221"/>
      <c r="W2745" s="221"/>
      <c r="X2745" s="221"/>
    </row>
    <row r="2746" spans="20:24">
      <c r="T2746" s="221"/>
      <c r="U2746" s="221"/>
      <c r="V2746" s="221"/>
      <c r="W2746" s="221"/>
      <c r="X2746" s="221"/>
    </row>
    <row r="2747" spans="20:24">
      <c r="T2747" s="221"/>
      <c r="U2747" s="221"/>
      <c r="V2747" s="221"/>
      <c r="W2747" s="221"/>
      <c r="X2747" s="221"/>
    </row>
    <row r="2748" spans="20:24">
      <c r="T2748" s="221"/>
      <c r="U2748" s="221"/>
      <c r="V2748" s="221"/>
      <c r="W2748" s="221"/>
      <c r="X2748" s="221"/>
    </row>
    <row r="2749" spans="20:24">
      <c r="T2749" s="221"/>
      <c r="U2749" s="221"/>
      <c r="V2749" s="221"/>
      <c r="W2749" s="221"/>
      <c r="X2749" s="221"/>
    </row>
    <row r="2750" spans="20:24">
      <c r="T2750" s="221"/>
      <c r="U2750" s="221"/>
      <c r="V2750" s="221"/>
      <c r="W2750" s="221"/>
      <c r="X2750" s="221"/>
    </row>
    <row r="2751" spans="20:24">
      <c r="T2751" s="221"/>
      <c r="U2751" s="221"/>
      <c r="V2751" s="221"/>
      <c r="W2751" s="221"/>
      <c r="X2751" s="221"/>
    </row>
    <row r="2752" spans="20:24">
      <c r="T2752" s="221"/>
      <c r="U2752" s="221"/>
      <c r="V2752" s="221"/>
      <c r="W2752" s="221"/>
      <c r="X2752" s="221"/>
    </row>
    <row r="2753" spans="20:24">
      <c r="T2753" s="221"/>
      <c r="U2753" s="221"/>
      <c r="V2753" s="221"/>
      <c r="W2753" s="221"/>
      <c r="X2753" s="221"/>
    </row>
    <row r="2754" spans="20:24">
      <c r="T2754" s="221"/>
      <c r="U2754" s="221"/>
      <c r="V2754" s="221"/>
      <c r="W2754" s="221"/>
      <c r="X2754" s="221"/>
    </row>
    <row r="2755" spans="20:24">
      <c r="T2755" s="221"/>
      <c r="U2755" s="221"/>
      <c r="V2755" s="221"/>
      <c r="W2755" s="221"/>
      <c r="X2755" s="221"/>
    </row>
    <row r="2756" spans="20:24">
      <c r="T2756" s="221"/>
      <c r="U2756" s="221"/>
      <c r="V2756" s="221"/>
      <c r="W2756" s="221"/>
      <c r="X2756" s="221"/>
    </row>
    <row r="2757" spans="20:24">
      <c r="T2757" s="221"/>
      <c r="U2757" s="221"/>
      <c r="V2757" s="221"/>
      <c r="W2757" s="221"/>
      <c r="X2757" s="221"/>
    </row>
    <row r="2758" spans="20:24">
      <c r="T2758" s="221"/>
      <c r="U2758" s="221"/>
      <c r="V2758" s="221"/>
      <c r="W2758" s="221"/>
      <c r="X2758" s="221"/>
    </row>
    <row r="2759" spans="20:24">
      <c r="T2759" s="221"/>
      <c r="U2759" s="221"/>
      <c r="V2759" s="221"/>
      <c r="W2759" s="221"/>
      <c r="X2759" s="221"/>
    </row>
    <row r="2760" spans="20:24">
      <c r="T2760" s="221"/>
      <c r="U2760" s="221"/>
      <c r="V2760" s="221"/>
      <c r="W2760" s="221"/>
      <c r="X2760" s="221"/>
    </row>
    <row r="2761" spans="20:24">
      <c r="T2761" s="221"/>
      <c r="U2761" s="221"/>
      <c r="V2761" s="221"/>
      <c r="W2761" s="221"/>
      <c r="X2761" s="221"/>
    </row>
    <row r="2762" spans="20:24">
      <c r="T2762" s="221"/>
      <c r="U2762" s="221"/>
      <c r="V2762" s="221"/>
      <c r="W2762" s="221"/>
      <c r="X2762" s="221"/>
    </row>
    <row r="2763" spans="20:24">
      <c r="T2763" s="221"/>
      <c r="U2763" s="221"/>
      <c r="V2763" s="221"/>
      <c r="W2763" s="221"/>
      <c r="X2763" s="221"/>
    </row>
    <row r="2764" spans="20:24">
      <c r="T2764" s="221"/>
      <c r="U2764" s="221"/>
      <c r="V2764" s="221"/>
      <c r="W2764" s="221"/>
      <c r="X2764" s="221"/>
    </row>
    <row r="2765" spans="20:24">
      <c r="T2765" s="221"/>
      <c r="U2765" s="221"/>
      <c r="V2765" s="221"/>
      <c r="W2765" s="221"/>
      <c r="X2765" s="221"/>
    </row>
    <row r="2766" spans="20:24">
      <c r="T2766" s="221"/>
      <c r="U2766" s="221"/>
      <c r="V2766" s="221"/>
      <c r="W2766" s="221"/>
      <c r="X2766" s="221"/>
    </row>
    <row r="2767" spans="20:24">
      <c r="T2767" s="221"/>
      <c r="U2767" s="221"/>
      <c r="V2767" s="221"/>
      <c r="W2767" s="221"/>
      <c r="X2767" s="221"/>
    </row>
    <row r="2768" spans="20:24">
      <c r="T2768" s="221"/>
      <c r="U2768" s="221"/>
      <c r="V2768" s="221"/>
      <c r="W2768" s="221"/>
      <c r="X2768" s="221"/>
    </row>
    <row r="2769" spans="20:24">
      <c r="T2769" s="221"/>
      <c r="U2769" s="221"/>
      <c r="V2769" s="221"/>
      <c r="W2769" s="221"/>
      <c r="X2769" s="221"/>
    </row>
    <row r="2770" spans="20:24">
      <c r="T2770" s="221"/>
      <c r="U2770" s="221"/>
      <c r="V2770" s="221"/>
      <c r="W2770" s="221"/>
      <c r="X2770" s="221"/>
    </row>
    <row r="2771" spans="20:24">
      <c r="T2771" s="221"/>
      <c r="U2771" s="221"/>
      <c r="V2771" s="221"/>
      <c r="W2771" s="221"/>
      <c r="X2771" s="221"/>
    </row>
    <row r="2772" spans="20:24">
      <c r="T2772" s="221"/>
      <c r="U2772" s="221"/>
      <c r="V2772" s="221"/>
      <c r="W2772" s="221"/>
      <c r="X2772" s="221"/>
    </row>
    <row r="2773" spans="20:24">
      <c r="T2773" s="221"/>
      <c r="U2773" s="221"/>
      <c r="V2773" s="221"/>
      <c r="W2773" s="221"/>
      <c r="X2773" s="221"/>
    </row>
    <row r="2774" spans="20:24">
      <c r="T2774" s="221"/>
      <c r="U2774" s="221"/>
      <c r="V2774" s="221"/>
      <c r="W2774" s="221"/>
      <c r="X2774" s="221"/>
    </row>
    <row r="2775" spans="20:24">
      <c r="T2775" s="221"/>
      <c r="U2775" s="221"/>
      <c r="V2775" s="221"/>
      <c r="W2775" s="221"/>
      <c r="X2775" s="221"/>
    </row>
    <row r="2776" spans="20:24">
      <c r="T2776" s="221"/>
      <c r="U2776" s="221"/>
      <c r="V2776" s="221"/>
      <c r="W2776" s="221"/>
      <c r="X2776" s="221"/>
    </row>
    <row r="2777" spans="20:24">
      <c r="T2777" s="221"/>
      <c r="U2777" s="221"/>
      <c r="V2777" s="221"/>
      <c r="W2777" s="221"/>
      <c r="X2777" s="221"/>
    </row>
    <row r="2778" spans="20:24">
      <c r="T2778" s="221"/>
      <c r="U2778" s="221"/>
      <c r="V2778" s="221"/>
      <c r="W2778" s="221"/>
      <c r="X2778" s="221"/>
    </row>
    <row r="2779" spans="20:24">
      <c r="T2779" s="221"/>
      <c r="U2779" s="221"/>
      <c r="V2779" s="221"/>
      <c r="W2779" s="221"/>
      <c r="X2779" s="221"/>
    </row>
    <row r="2780" spans="20:24">
      <c r="T2780" s="221"/>
      <c r="U2780" s="221"/>
      <c r="V2780" s="221"/>
      <c r="W2780" s="221"/>
      <c r="X2780" s="221"/>
    </row>
    <row r="2781" spans="20:24">
      <c r="T2781" s="221"/>
      <c r="U2781" s="221"/>
      <c r="V2781" s="221"/>
      <c r="W2781" s="221"/>
      <c r="X2781" s="221"/>
    </row>
    <row r="2782" spans="20:24">
      <c r="T2782" s="221"/>
      <c r="U2782" s="221"/>
      <c r="V2782" s="221"/>
      <c r="W2782" s="221"/>
      <c r="X2782" s="221"/>
    </row>
    <row r="2783" spans="20:24">
      <c r="T2783" s="221"/>
      <c r="U2783" s="221"/>
      <c r="V2783" s="221"/>
      <c r="W2783" s="221"/>
      <c r="X2783" s="221"/>
    </row>
    <row r="2784" spans="20:24">
      <c r="T2784" s="221"/>
      <c r="U2784" s="221"/>
      <c r="V2784" s="221"/>
      <c r="W2784" s="221"/>
      <c r="X2784" s="221"/>
    </row>
    <row r="2785" spans="20:24">
      <c r="T2785" s="221"/>
      <c r="U2785" s="221"/>
      <c r="V2785" s="221"/>
      <c r="W2785" s="221"/>
      <c r="X2785" s="221"/>
    </row>
    <row r="2786" spans="20:24">
      <c r="T2786" s="221"/>
      <c r="U2786" s="221"/>
      <c r="V2786" s="221"/>
      <c r="W2786" s="221"/>
      <c r="X2786" s="221"/>
    </row>
    <row r="2787" spans="20:24">
      <c r="T2787" s="221"/>
      <c r="U2787" s="221"/>
      <c r="V2787" s="221"/>
      <c r="W2787" s="221"/>
      <c r="X2787" s="221"/>
    </row>
    <row r="2788" spans="20:24">
      <c r="T2788" s="221"/>
      <c r="U2788" s="221"/>
      <c r="V2788" s="221"/>
      <c r="W2788" s="221"/>
      <c r="X2788" s="221"/>
    </row>
    <row r="2789" spans="20:24">
      <c r="T2789" s="221"/>
      <c r="U2789" s="221"/>
      <c r="V2789" s="221"/>
      <c r="W2789" s="221"/>
      <c r="X2789" s="221"/>
    </row>
    <row r="2790" spans="20:24">
      <c r="T2790" s="221"/>
      <c r="U2790" s="221"/>
      <c r="V2790" s="221"/>
      <c r="W2790" s="221"/>
      <c r="X2790" s="221"/>
    </row>
    <row r="2791" spans="20:24">
      <c r="T2791" s="221"/>
      <c r="U2791" s="221"/>
      <c r="V2791" s="221"/>
      <c r="W2791" s="221"/>
      <c r="X2791" s="221"/>
    </row>
    <row r="2792" spans="20:24">
      <c r="T2792" s="221"/>
      <c r="U2792" s="221"/>
      <c r="V2792" s="221"/>
      <c r="W2792" s="221"/>
      <c r="X2792" s="221"/>
    </row>
    <row r="2793" spans="20:24">
      <c r="T2793" s="221"/>
      <c r="U2793" s="221"/>
      <c r="V2793" s="221"/>
      <c r="W2793" s="221"/>
      <c r="X2793" s="221"/>
    </row>
    <row r="2794" spans="20:24">
      <c r="T2794" s="221"/>
      <c r="U2794" s="221"/>
      <c r="V2794" s="221"/>
      <c r="W2794" s="221"/>
      <c r="X2794" s="221"/>
    </row>
    <row r="2795" spans="20:24">
      <c r="T2795" s="221"/>
      <c r="U2795" s="221"/>
      <c r="V2795" s="221"/>
      <c r="W2795" s="221"/>
      <c r="X2795" s="221"/>
    </row>
    <row r="2796" spans="20:24">
      <c r="T2796" s="221"/>
      <c r="U2796" s="221"/>
      <c r="V2796" s="221"/>
      <c r="W2796" s="221"/>
      <c r="X2796" s="221"/>
    </row>
    <row r="2797" spans="20:24">
      <c r="T2797" s="221"/>
      <c r="U2797" s="221"/>
      <c r="V2797" s="221"/>
      <c r="W2797" s="221"/>
      <c r="X2797" s="221"/>
    </row>
    <row r="2798" spans="20:24">
      <c r="T2798" s="221"/>
      <c r="U2798" s="221"/>
      <c r="V2798" s="221"/>
      <c r="W2798" s="221"/>
      <c r="X2798" s="221"/>
    </row>
    <row r="2799" spans="20:24">
      <c r="T2799" s="221"/>
      <c r="U2799" s="221"/>
      <c r="V2799" s="221"/>
      <c r="W2799" s="221"/>
      <c r="X2799" s="221"/>
    </row>
    <row r="2800" spans="20:24">
      <c r="T2800" s="221"/>
      <c r="U2800" s="221"/>
      <c r="V2800" s="221"/>
      <c r="W2800" s="221"/>
      <c r="X2800" s="221"/>
    </row>
    <row r="2801" spans="20:24">
      <c r="T2801" s="221"/>
      <c r="U2801" s="221"/>
      <c r="V2801" s="221"/>
      <c r="W2801" s="221"/>
      <c r="X2801" s="221"/>
    </row>
    <row r="2802" spans="20:24">
      <c r="T2802" s="221"/>
      <c r="U2802" s="221"/>
      <c r="V2802" s="221"/>
      <c r="W2802" s="221"/>
      <c r="X2802" s="221"/>
    </row>
    <row r="2803" spans="20:24">
      <c r="T2803" s="221"/>
      <c r="U2803" s="221"/>
      <c r="V2803" s="221"/>
      <c r="W2803" s="221"/>
      <c r="X2803" s="221"/>
    </row>
    <row r="2804" spans="20:24">
      <c r="T2804" s="221"/>
      <c r="U2804" s="221"/>
      <c r="V2804" s="221"/>
      <c r="W2804" s="221"/>
      <c r="X2804" s="221"/>
    </row>
    <row r="2805" spans="20:24">
      <c r="T2805" s="221"/>
      <c r="U2805" s="221"/>
      <c r="V2805" s="221"/>
      <c r="W2805" s="221"/>
      <c r="X2805" s="221"/>
    </row>
    <row r="2806" spans="20:24">
      <c r="T2806" s="221"/>
      <c r="U2806" s="221"/>
      <c r="V2806" s="221"/>
      <c r="W2806" s="221"/>
      <c r="X2806" s="221"/>
    </row>
    <row r="2807" spans="20:24">
      <c r="T2807" s="221"/>
      <c r="U2807" s="221"/>
      <c r="V2807" s="221"/>
      <c r="W2807" s="221"/>
      <c r="X2807" s="221"/>
    </row>
    <row r="2808" spans="20:24">
      <c r="T2808" s="221"/>
      <c r="U2808" s="221"/>
      <c r="V2808" s="221"/>
      <c r="W2808" s="221"/>
      <c r="X2808" s="221"/>
    </row>
    <row r="2809" spans="20:24">
      <c r="T2809" s="221"/>
      <c r="U2809" s="221"/>
      <c r="V2809" s="221"/>
      <c r="W2809" s="221"/>
      <c r="X2809" s="221"/>
    </row>
    <row r="2810" spans="20:24">
      <c r="T2810" s="221"/>
      <c r="U2810" s="221"/>
      <c r="V2810" s="221"/>
      <c r="W2810" s="221"/>
      <c r="X2810" s="221"/>
    </row>
    <row r="2811" spans="20:24">
      <c r="T2811" s="221"/>
      <c r="U2811" s="221"/>
      <c r="V2811" s="221"/>
      <c r="W2811" s="221"/>
      <c r="X2811" s="221"/>
    </row>
    <row r="2812" spans="20:24">
      <c r="T2812" s="221"/>
      <c r="U2812" s="221"/>
      <c r="V2812" s="221"/>
      <c r="W2812" s="221"/>
      <c r="X2812" s="221"/>
    </row>
    <row r="2813" spans="20:24">
      <c r="T2813" s="221"/>
      <c r="U2813" s="221"/>
      <c r="V2813" s="221"/>
      <c r="W2813" s="221"/>
      <c r="X2813" s="221"/>
    </row>
    <row r="2814" spans="20:24">
      <c r="T2814" s="221"/>
      <c r="U2814" s="221"/>
      <c r="V2814" s="221"/>
      <c r="W2814" s="221"/>
      <c r="X2814" s="221"/>
    </row>
    <row r="2815" spans="20:24">
      <c r="T2815" s="221"/>
      <c r="U2815" s="221"/>
      <c r="V2815" s="221"/>
      <c r="W2815" s="221"/>
      <c r="X2815" s="221"/>
    </row>
    <row r="2816" spans="20:24">
      <c r="T2816" s="221"/>
      <c r="U2816" s="221"/>
      <c r="V2816" s="221"/>
      <c r="W2816" s="221"/>
      <c r="X2816" s="221"/>
    </row>
    <row r="2817" spans="20:24">
      <c r="T2817" s="221"/>
      <c r="U2817" s="221"/>
      <c r="V2817" s="221"/>
      <c r="W2817" s="221"/>
      <c r="X2817" s="221"/>
    </row>
    <row r="2818" spans="20:24">
      <c r="T2818" s="221"/>
      <c r="U2818" s="221"/>
      <c r="V2818" s="221"/>
      <c r="W2818" s="221"/>
      <c r="X2818" s="221"/>
    </row>
    <row r="2819" spans="20:24">
      <c r="T2819" s="221"/>
      <c r="U2819" s="221"/>
      <c r="V2819" s="221"/>
      <c r="W2819" s="221"/>
      <c r="X2819" s="221"/>
    </row>
    <row r="2820" spans="20:24">
      <c r="T2820" s="221"/>
      <c r="U2820" s="221"/>
      <c r="V2820" s="221"/>
      <c r="W2820" s="221"/>
      <c r="X2820" s="221"/>
    </row>
    <row r="2821" spans="20:24">
      <c r="T2821" s="221"/>
      <c r="U2821" s="221"/>
      <c r="V2821" s="221"/>
      <c r="W2821" s="221"/>
      <c r="X2821" s="221"/>
    </row>
    <row r="2822" spans="20:24">
      <c r="T2822" s="221"/>
      <c r="U2822" s="221"/>
      <c r="V2822" s="221"/>
      <c r="W2822" s="221"/>
      <c r="X2822" s="221"/>
    </row>
    <row r="2823" spans="20:24">
      <c r="T2823" s="221"/>
      <c r="U2823" s="221"/>
      <c r="V2823" s="221"/>
      <c r="W2823" s="221"/>
      <c r="X2823" s="221"/>
    </row>
    <row r="2824" spans="20:24">
      <c r="T2824" s="221"/>
      <c r="U2824" s="221"/>
      <c r="V2824" s="221"/>
      <c r="W2824" s="221"/>
      <c r="X2824" s="221"/>
    </row>
    <row r="2825" spans="20:24">
      <c r="T2825" s="221"/>
      <c r="U2825" s="221"/>
      <c r="V2825" s="221"/>
      <c r="W2825" s="221"/>
      <c r="X2825" s="221"/>
    </row>
    <row r="2826" spans="20:24">
      <c r="T2826" s="221"/>
      <c r="U2826" s="221"/>
      <c r="V2826" s="221"/>
      <c r="W2826" s="221"/>
      <c r="X2826" s="221"/>
    </row>
    <row r="2827" spans="20:24">
      <c r="T2827" s="221"/>
      <c r="U2827" s="221"/>
      <c r="V2827" s="221"/>
      <c r="W2827" s="221"/>
      <c r="X2827" s="221"/>
    </row>
    <row r="2828" spans="20:24">
      <c r="T2828" s="221"/>
      <c r="U2828" s="221"/>
      <c r="V2828" s="221"/>
      <c r="W2828" s="221"/>
      <c r="X2828" s="221"/>
    </row>
    <row r="2829" spans="20:24">
      <c r="T2829" s="221"/>
      <c r="U2829" s="221"/>
      <c r="V2829" s="221"/>
      <c r="W2829" s="221"/>
      <c r="X2829" s="221"/>
    </row>
    <row r="2830" spans="20:24">
      <c r="T2830" s="221"/>
      <c r="U2830" s="221"/>
      <c r="V2830" s="221"/>
      <c r="W2830" s="221"/>
      <c r="X2830" s="221"/>
    </row>
    <row r="2831" spans="20:24">
      <c r="T2831" s="221"/>
      <c r="U2831" s="221"/>
      <c r="V2831" s="221"/>
      <c r="W2831" s="221"/>
      <c r="X2831" s="221"/>
    </row>
    <row r="2832" spans="20:24">
      <c r="T2832" s="221"/>
      <c r="U2832" s="221"/>
      <c r="V2832" s="221"/>
      <c r="W2832" s="221"/>
      <c r="X2832" s="221"/>
    </row>
    <row r="2833" spans="20:24">
      <c r="T2833" s="221"/>
      <c r="U2833" s="221"/>
      <c r="V2833" s="221"/>
      <c r="W2833" s="221"/>
      <c r="X2833" s="221"/>
    </row>
    <row r="2834" spans="20:24">
      <c r="T2834" s="221"/>
      <c r="U2834" s="221"/>
      <c r="V2834" s="221"/>
      <c r="W2834" s="221"/>
      <c r="X2834" s="221"/>
    </row>
    <row r="2835" spans="20:24">
      <c r="T2835" s="221"/>
      <c r="U2835" s="221"/>
      <c r="V2835" s="221"/>
      <c r="W2835" s="221"/>
      <c r="X2835" s="221"/>
    </row>
    <row r="2836" spans="20:24">
      <c r="T2836" s="221"/>
      <c r="U2836" s="221"/>
      <c r="V2836" s="221"/>
      <c r="W2836" s="221"/>
      <c r="X2836" s="221"/>
    </row>
    <row r="2837" spans="20:24">
      <c r="T2837" s="221"/>
      <c r="U2837" s="221"/>
      <c r="V2837" s="221"/>
      <c r="W2837" s="221"/>
      <c r="X2837" s="221"/>
    </row>
    <row r="2838" spans="20:24">
      <c r="T2838" s="221"/>
      <c r="U2838" s="221"/>
      <c r="V2838" s="221"/>
      <c r="W2838" s="221"/>
      <c r="X2838" s="221"/>
    </row>
    <row r="2839" spans="20:24">
      <c r="T2839" s="221"/>
      <c r="U2839" s="221"/>
      <c r="V2839" s="221"/>
      <c r="W2839" s="221"/>
      <c r="X2839" s="221"/>
    </row>
    <row r="2840" spans="20:24">
      <c r="T2840" s="221"/>
      <c r="U2840" s="221"/>
      <c r="V2840" s="221"/>
      <c r="W2840" s="221"/>
      <c r="X2840" s="221"/>
    </row>
    <row r="2841" spans="20:24">
      <c r="T2841" s="221"/>
      <c r="U2841" s="221"/>
      <c r="V2841" s="221"/>
      <c r="W2841" s="221"/>
      <c r="X2841" s="221"/>
    </row>
    <row r="2842" spans="20:24">
      <c r="T2842" s="221"/>
      <c r="U2842" s="221"/>
      <c r="V2842" s="221"/>
      <c r="W2842" s="221"/>
      <c r="X2842" s="221"/>
    </row>
    <row r="2843" spans="20:24">
      <c r="T2843" s="221"/>
      <c r="U2843" s="221"/>
      <c r="V2843" s="221"/>
      <c r="W2843" s="221"/>
      <c r="X2843" s="221"/>
    </row>
    <row r="2844" spans="20:24">
      <c r="T2844" s="221"/>
      <c r="U2844" s="221"/>
      <c r="V2844" s="221"/>
      <c r="W2844" s="221"/>
      <c r="X2844" s="221"/>
    </row>
    <row r="2845" spans="20:24">
      <c r="T2845" s="221"/>
      <c r="U2845" s="221"/>
      <c r="V2845" s="221"/>
      <c r="W2845" s="221"/>
      <c r="X2845" s="221"/>
    </row>
    <row r="2846" spans="20:24">
      <c r="T2846" s="221"/>
      <c r="U2846" s="221"/>
      <c r="V2846" s="221"/>
      <c r="W2846" s="221"/>
      <c r="X2846" s="221"/>
    </row>
    <row r="2847" spans="20:24">
      <c r="T2847" s="221"/>
      <c r="U2847" s="221"/>
      <c r="V2847" s="221"/>
      <c r="W2847" s="221"/>
      <c r="X2847" s="221"/>
    </row>
    <row r="2848" spans="20:24">
      <c r="T2848" s="221"/>
      <c r="U2848" s="221"/>
      <c r="V2848" s="221"/>
      <c r="W2848" s="221"/>
      <c r="X2848" s="221"/>
    </row>
    <row r="2849" spans="20:24">
      <c r="T2849" s="221"/>
      <c r="U2849" s="221"/>
      <c r="V2849" s="221"/>
      <c r="W2849" s="221"/>
      <c r="X2849" s="221"/>
    </row>
    <row r="2850" spans="20:24">
      <c r="T2850" s="221"/>
      <c r="U2850" s="221"/>
      <c r="V2850" s="221"/>
      <c r="W2850" s="221"/>
      <c r="X2850" s="221"/>
    </row>
    <row r="2851" spans="20:24">
      <c r="T2851" s="221"/>
      <c r="U2851" s="221"/>
      <c r="V2851" s="221"/>
      <c r="W2851" s="221"/>
      <c r="X2851" s="221"/>
    </row>
    <row r="2852" spans="20:24">
      <c r="T2852" s="221"/>
      <c r="U2852" s="221"/>
      <c r="V2852" s="221"/>
      <c r="W2852" s="221"/>
      <c r="X2852" s="221"/>
    </row>
    <row r="2853" spans="20:24">
      <c r="T2853" s="221"/>
      <c r="U2853" s="221"/>
      <c r="V2853" s="221"/>
      <c r="W2853" s="221"/>
      <c r="X2853" s="221"/>
    </row>
    <row r="2854" spans="20:24">
      <c r="T2854" s="221"/>
      <c r="U2854" s="221"/>
      <c r="V2854" s="221"/>
      <c r="W2854" s="221"/>
      <c r="X2854" s="221"/>
    </row>
    <row r="2855" spans="20:24">
      <c r="T2855" s="221"/>
      <c r="U2855" s="221"/>
      <c r="V2855" s="221"/>
      <c r="W2855" s="221"/>
      <c r="X2855" s="221"/>
    </row>
    <row r="2856" spans="20:24">
      <c r="T2856" s="221"/>
      <c r="U2856" s="221"/>
      <c r="V2856" s="221"/>
      <c r="W2856" s="221"/>
      <c r="X2856" s="221"/>
    </row>
    <row r="2857" spans="20:24">
      <c r="T2857" s="221"/>
      <c r="U2857" s="221"/>
      <c r="V2857" s="221"/>
      <c r="W2857" s="221"/>
      <c r="X2857" s="221"/>
    </row>
    <row r="2858" spans="20:24">
      <c r="T2858" s="221"/>
      <c r="U2858" s="221"/>
      <c r="V2858" s="221"/>
      <c r="W2858" s="221"/>
      <c r="X2858" s="221"/>
    </row>
    <row r="2859" spans="20:24">
      <c r="T2859" s="221"/>
      <c r="U2859" s="221"/>
      <c r="V2859" s="221"/>
      <c r="W2859" s="221"/>
      <c r="X2859" s="221"/>
    </row>
    <row r="2860" spans="20:24">
      <c r="T2860" s="221"/>
      <c r="U2860" s="221"/>
      <c r="V2860" s="221"/>
      <c r="W2860" s="221"/>
      <c r="X2860" s="221"/>
    </row>
    <row r="2861" spans="20:24">
      <c r="T2861" s="221"/>
      <c r="U2861" s="221"/>
      <c r="V2861" s="221"/>
      <c r="W2861" s="221"/>
      <c r="X2861" s="221"/>
    </row>
    <row r="2862" spans="20:24">
      <c r="T2862" s="221"/>
      <c r="U2862" s="221"/>
      <c r="V2862" s="221"/>
      <c r="W2862" s="221"/>
      <c r="X2862" s="221"/>
    </row>
    <row r="2863" spans="20:24">
      <c r="T2863" s="221"/>
      <c r="U2863" s="221"/>
      <c r="V2863" s="221"/>
      <c r="W2863" s="221"/>
      <c r="X2863" s="221"/>
    </row>
    <row r="2864" spans="20:24">
      <c r="T2864" s="221"/>
      <c r="U2864" s="221"/>
      <c r="V2864" s="221"/>
      <c r="W2864" s="221"/>
      <c r="X2864" s="221"/>
    </row>
    <row r="2865" spans="20:24">
      <c r="T2865" s="221"/>
      <c r="U2865" s="221"/>
      <c r="V2865" s="221"/>
      <c r="W2865" s="221"/>
      <c r="X2865" s="221"/>
    </row>
    <row r="2866" spans="20:24">
      <c r="T2866" s="221"/>
      <c r="U2866" s="221"/>
      <c r="V2866" s="221"/>
      <c r="W2866" s="221"/>
      <c r="X2866" s="221"/>
    </row>
    <row r="2867" spans="20:24">
      <c r="T2867" s="221"/>
      <c r="U2867" s="221"/>
      <c r="V2867" s="221"/>
      <c r="W2867" s="221"/>
      <c r="X2867" s="221"/>
    </row>
    <row r="2868" spans="20:24">
      <c r="T2868" s="221"/>
      <c r="U2868" s="221"/>
      <c r="V2868" s="221"/>
      <c r="W2868" s="221"/>
      <c r="X2868" s="221"/>
    </row>
    <row r="2869" spans="20:24">
      <c r="T2869" s="221"/>
      <c r="U2869" s="221"/>
      <c r="V2869" s="221"/>
      <c r="W2869" s="221"/>
      <c r="X2869" s="221"/>
    </row>
    <row r="2870" spans="20:24">
      <c r="T2870" s="221"/>
      <c r="U2870" s="221"/>
      <c r="V2870" s="221"/>
      <c r="W2870" s="221"/>
      <c r="X2870" s="221"/>
    </row>
    <row r="2871" spans="20:24">
      <c r="T2871" s="221"/>
      <c r="U2871" s="221"/>
      <c r="V2871" s="221"/>
      <c r="W2871" s="221"/>
      <c r="X2871" s="221"/>
    </row>
    <row r="2872" spans="20:24">
      <c r="T2872" s="221"/>
      <c r="U2872" s="221"/>
      <c r="V2872" s="221"/>
      <c r="W2872" s="221"/>
      <c r="X2872" s="221"/>
    </row>
    <row r="2873" spans="20:24">
      <c r="T2873" s="221"/>
      <c r="U2873" s="221"/>
      <c r="V2873" s="221"/>
      <c r="W2873" s="221"/>
      <c r="X2873" s="221"/>
    </row>
    <row r="2874" spans="20:24">
      <c r="T2874" s="221"/>
      <c r="U2874" s="221"/>
      <c r="V2874" s="221"/>
      <c r="W2874" s="221"/>
      <c r="X2874" s="221"/>
    </row>
    <row r="2875" spans="20:24">
      <c r="T2875" s="221"/>
      <c r="U2875" s="221"/>
      <c r="V2875" s="221"/>
      <c r="W2875" s="221"/>
      <c r="X2875" s="221"/>
    </row>
    <row r="2876" spans="20:24">
      <c r="T2876" s="221"/>
      <c r="U2876" s="221"/>
      <c r="V2876" s="221"/>
      <c r="W2876" s="221"/>
      <c r="X2876" s="221"/>
    </row>
    <row r="2877" spans="20:24">
      <c r="T2877" s="221"/>
      <c r="U2877" s="221"/>
      <c r="V2877" s="221"/>
      <c r="W2877" s="221"/>
      <c r="X2877" s="221"/>
    </row>
    <row r="2878" spans="20:24">
      <c r="T2878" s="221"/>
      <c r="U2878" s="221"/>
      <c r="V2878" s="221"/>
      <c r="W2878" s="221"/>
      <c r="X2878" s="221"/>
    </row>
    <row r="2879" spans="20:24">
      <c r="T2879" s="221"/>
      <c r="U2879" s="221"/>
      <c r="V2879" s="221"/>
      <c r="W2879" s="221"/>
      <c r="X2879" s="221"/>
    </row>
    <row r="2880" spans="20:24">
      <c r="T2880" s="221"/>
      <c r="U2880" s="221"/>
      <c r="V2880" s="221"/>
      <c r="W2880" s="221"/>
      <c r="X2880" s="221"/>
    </row>
    <row r="2881" spans="20:24">
      <c r="T2881" s="221"/>
      <c r="U2881" s="221"/>
      <c r="V2881" s="221"/>
      <c r="W2881" s="221"/>
      <c r="X2881" s="221"/>
    </row>
    <row r="2882" spans="20:24">
      <c r="T2882" s="221"/>
      <c r="U2882" s="221"/>
      <c r="V2882" s="221"/>
      <c r="W2882" s="221"/>
      <c r="X2882" s="221"/>
    </row>
    <row r="2883" spans="20:24">
      <c r="T2883" s="221"/>
      <c r="U2883" s="221"/>
      <c r="V2883" s="221"/>
      <c r="W2883" s="221"/>
      <c r="X2883" s="221"/>
    </row>
    <row r="2884" spans="20:24">
      <c r="T2884" s="221"/>
      <c r="U2884" s="221"/>
      <c r="V2884" s="221"/>
      <c r="W2884" s="221"/>
      <c r="X2884" s="221"/>
    </row>
    <row r="2885" spans="20:24">
      <c r="T2885" s="221"/>
      <c r="U2885" s="221"/>
      <c r="V2885" s="221"/>
      <c r="W2885" s="221"/>
      <c r="X2885" s="221"/>
    </row>
    <row r="2886" spans="20:24">
      <c r="T2886" s="221"/>
      <c r="U2886" s="221"/>
      <c r="V2886" s="221"/>
      <c r="W2886" s="221"/>
      <c r="X2886" s="221"/>
    </row>
    <row r="2887" spans="20:24">
      <c r="T2887" s="221"/>
      <c r="U2887" s="221"/>
      <c r="V2887" s="221"/>
      <c r="W2887" s="221"/>
      <c r="X2887" s="221"/>
    </row>
    <row r="2888" spans="20:24">
      <c r="T2888" s="221"/>
      <c r="U2888" s="221"/>
      <c r="V2888" s="221"/>
      <c r="W2888" s="221"/>
      <c r="X2888" s="221"/>
    </row>
    <row r="2889" spans="20:24">
      <c r="T2889" s="221"/>
      <c r="U2889" s="221"/>
      <c r="V2889" s="221"/>
      <c r="W2889" s="221"/>
      <c r="X2889" s="221"/>
    </row>
    <row r="2890" spans="20:24">
      <c r="T2890" s="221"/>
      <c r="U2890" s="221"/>
      <c r="V2890" s="221"/>
      <c r="W2890" s="221"/>
      <c r="X2890" s="221"/>
    </row>
    <row r="2891" spans="20:24">
      <c r="T2891" s="221"/>
      <c r="U2891" s="221"/>
      <c r="V2891" s="221"/>
      <c r="W2891" s="221"/>
      <c r="X2891" s="221"/>
    </row>
    <row r="2892" spans="20:24">
      <c r="T2892" s="221"/>
      <c r="U2892" s="221"/>
      <c r="V2892" s="221"/>
      <c r="W2892" s="221"/>
      <c r="X2892" s="221"/>
    </row>
    <row r="2893" spans="20:24">
      <c r="T2893" s="221"/>
      <c r="U2893" s="221"/>
      <c r="V2893" s="221"/>
      <c r="W2893" s="221"/>
      <c r="X2893" s="221"/>
    </row>
    <row r="2894" spans="20:24">
      <c r="T2894" s="221"/>
      <c r="U2894" s="221"/>
      <c r="V2894" s="221"/>
      <c r="W2894" s="221"/>
      <c r="X2894" s="221"/>
    </row>
    <row r="2895" spans="20:24">
      <c r="T2895" s="221"/>
      <c r="U2895" s="221"/>
      <c r="V2895" s="221"/>
      <c r="W2895" s="221"/>
      <c r="X2895" s="221"/>
    </row>
    <row r="2896" spans="20:24">
      <c r="T2896" s="221"/>
      <c r="U2896" s="221"/>
      <c r="V2896" s="221"/>
      <c r="W2896" s="221"/>
      <c r="X2896" s="221"/>
    </row>
    <row r="2897" spans="20:24">
      <c r="T2897" s="221"/>
      <c r="U2897" s="221"/>
      <c r="V2897" s="221"/>
      <c r="W2897" s="221"/>
      <c r="X2897" s="221"/>
    </row>
    <row r="2898" spans="20:24">
      <c r="T2898" s="221"/>
      <c r="U2898" s="221"/>
      <c r="V2898" s="221"/>
      <c r="W2898" s="221"/>
      <c r="X2898" s="221"/>
    </row>
    <row r="2899" spans="20:24">
      <c r="T2899" s="221"/>
      <c r="U2899" s="221"/>
      <c r="V2899" s="221"/>
      <c r="W2899" s="221"/>
      <c r="X2899" s="221"/>
    </row>
    <row r="2900" spans="20:24">
      <c r="T2900" s="221"/>
      <c r="U2900" s="221"/>
      <c r="V2900" s="221"/>
      <c r="W2900" s="221"/>
      <c r="X2900" s="221"/>
    </row>
    <row r="2901" spans="20:24">
      <c r="T2901" s="221"/>
      <c r="U2901" s="221"/>
      <c r="V2901" s="221"/>
      <c r="W2901" s="221"/>
      <c r="X2901" s="221"/>
    </row>
    <row r="2902" spans="20:24">
      <c r="T2902" s="221"/>
      <c r="U2902" s="221"/>
      <c r="V2902" s="221"/>
      <c r="W2902" s="221"/>
      <c r="X2902" s="221"/>
    </row>
    <row r="2903" spans="20:24">
      <c r="T2903" s="221"/>
      <c r="U2903" s="221"/>
      <c r="V2903" s="221"/>
      <c r="W2903" s="221"/>
      <c r="X2903" s="221"/>
    </row>
    <row r="2904" spans="20:24">
      <c r="T2904" s="221"/>
      <c r="U2904" s="221"/>
      <c r="V2904" s="221"/>
      <c r="W2904" s="221"/>
      <c r="X2904" s="221"/>
    </row>
    <row r="2905" spans="20:24">
      <c r="T2905" s="221"/>
      <c r="U2905" s="221"/>
      <c r="V2905" s="221"/>
      <c r="W2905" s="221"/>
      <c r="X2905" s="221"/>
    </row>
    <row r="2906" spans="20:24">
      <c r="T2906" s="221"/>
      <c r="U2906" s="221"/>
      <c r="V2906" s="221"/>
      <c r="W2906" s="221"/>
      <c r="X2906" s="221"/>
    </row>
    <row r="2907" spans="20:24">
      <c r="T2907" s="221"/>
      <c r="U2907" s="221"/>
      <c r="V2907" s="221"/>
      <c r="W2907" s="221"/>
      <c r="X2907" s="221"/>
    </row>
    <row r="2908" spans="20:24">
      <c r="T2908" s="221"/>
      <c r="U2908" s="221"/>
      <c r="V2908" s="221"/>
      <c r="W2908" s="221"/>
      <c r="X2908" s="221"/>
    </row>
    <row r="2909" spans="20:24">
      <c r="T2909" s="221"/>
      <c r="U2909" s="221"/>
      <c r="V2909" s="221"/>
      <c r="W2909" s="221"/>
      <c r="X2909" s="221"/>
    </row>
    <row r="2910" spans="20:24">
      <c r="T2910" s="221"/>
      <c r="U2910" s="221"/>
      <c r="V2910" s="221"/>
      <c r="W2910" s="221"/>
      <c r="X2910" s="221"/>
    </row>
    <row r="2911" spans="20:24">
      <c r="T2911" s="221"/>
      <c r="U2911" s="221"/>
      <c r="V2911" s="221"/>
      <c r="W2911" s="221"/>
      <c r="X2911" s="221"/>
    </row>
    <row r="2912" spans="20:24">
      <c r="T2912" s="221"/>
      <c r="U2912" s="221"/>
      <c r="V2912" s="221"/>
      <c r="W2912" s="221"/>
      <c r="X2912" s="221"/>
    </row>
    <row r="2913" spans="20:24">
      <c r="T2913" s="221"/>
      <c r="U2913" s="221"/>
      <c r="V2913" s="221"/>
      <c r="W2913" s="221"/>
      <c r="X2913" s="221"/>
    </row>
    <row r="2914" spans="20:24">
      <c r="T2914" s="221"/>
      <c r="U2914" s="221"/>
      <c r="V2914" s="221"/>
      <c r="W2914" s="221"/>
      <c r="X2914" s="221"/>
    </row>
    <row r="2915" spans="20:24">
      <c r="T2915" s="221"/>
      <c r="U2915" s="221"/>
      <c r="V2915" s="221"/>
      <c r="W2915" s="221"/>
      <c r="X2915" s="221"/>
    </row>
    <row r="2916" spans="20:24">
      <c r="T2916" s="221"/>
      <c r="U2916" s="221"/>
      <c r="V2916" s="221"/>
      <c r="W2916" s="221"/>
      <c r="X2916" s="221"/>
    </row>
    <row r="2917" spans="20:24">
      <c r="T2917" s="221"/>
      <c r="U2917" s="221"/>
      <c r="V2917" s="221"/>
      <c r="W2917" s="221"/>
      <c r="X2917" s="221"/>
    </row>
    <row r="2918" spans="20:24">
      <c r="T2918" s="221"/>
      <c r="U2918" s="221"/>
      <c r="V2918" s="221"/>
      <c r="W2918" s="221"/>
      <c r="X2918" s="221"/>
    </row>
    <row r="2919" spans="20:24">
      <c r="T2919" s="221"/>
      <c r="U2919" s="221"/>
      <c r="V2919" s="221"/>
      <c r="W2919" s="221"/>
      <c r="X2919" s="221"/>
    </row>
    <row r="2920" spans="20:24">
      <c r="T2920" s="221"/>
      <c r="U2920" s="221"/>
      <c r="V2920" s="221"/>
      <c r="W2920" s="221"/>
      <c r="X2920" s="221"/>
    </row>
    <row r="2921" spans="20:24">
      <c r="T2921" s="221"/>
      <c r="U2921" s="221"/>
      <c r="V2921" s="221"/>
      <c r="W2921" s="221"/>
      <c r="X2921" s="221"/>
    </row>
    <row r="2922" spans="20:24">
      <c r="T2922" s="221"/>
      <c r="U2922" s="221"/>
      <c r="V2922" s="221"/>
      <c r="W2922" s="221"/>
      <c r="X2922" s="221"/>
    </row>
    <row r="2923" spans="20:24">
      <c r="T2923" s="221"/>
      <c r="U2923" s="221"/>
      <c r="V2923" s="221"/>
      <c r="W2923" s="221"/>
      <c r="X2923" s="221"/>
    </row>
    <row r="2924" spans="20:24">
      <c r="T2924" s="221"/>
      <c r="U2924" s="221"/>
      <c r="V2924" s="221"/>
      <c r="W2924" s="221"/>
      <c r="X2924" s="221"/>
    </row>
    <row r="2925" spans="20:24">
      <c r="T2925" s="221"/>
      <c r="U2925" s="221"/>
      <c r="V2925" s="221"/>
      <c r="W2925" s="221"/>
      <c r="X2925" s="221"/>
    </row>
    <row r="2926" spans="20:24">
      <c r="T2926" s="221"/>
      <c r="U2926" s="221"/>
      <c r="V2926" s="221"/>
      <c r="W2926" s="221"/>
      <c r="X2926" s="221"/>
    </row>
    <row r="2927" spans="20:24">
      <c r="T2927" s="221"/>
      <c r="U2927" s="221"/>
      <c r="V2927" s="221"/>
      <c r="W2927" s="221"/>
      <c r="X2927" s="221"/>
    </row>
    <row r="2928" spans="20:24">
      <c r="T2928" s="221"/>
      <c r="U2928" s="221"/>
      <c r="V2928" s="221"/>
      <c r="W2928" s="221"/>
      <c r="X2928" s="221"/>
    </row>
    <row r="2929" spans="20:24">
      <c r="T2929" s="221"/>
      <c r="U2929" s="221"/>
      <c r="V2929" s="221"/>
      <c r="W2929" s="221"/>
      <c r="X2929" s="221"/>
    </row>
    <row r="2930" spans="20:24">
      <c r="T2930" s="221"/>
      <c r="U2930" s="221"/>
      <c r="V2930" s="221"/>
      <c r="W2930" s="221"/>
      <c r="X2930" s="221"/>
    </row>
    <row r="2931" spans="20:24">
      <c r="T2931" s="221"/>
      <c r="U2931" s="221"/>
      <c r="V2931" s="221"/>
      <c r="W2931" s="221"/>
      <c r="X2931" s="221"/>
    </row>
    <row r="2932" spans="20:24">
      <c r="T2932" s="221"/>
      <c r="U2932" s="221"/>
      <c r="V2932" s="221"/>
      <c r="W2932" s="221"/>
      <c r="X2932" s="221"/>
    </row>
    <row r="2933" spans="20:24">
      <c r="T2933" s="221"/>
      <c r="U2933" s="221"/>
      <c r="V2933" s="221"/>
      <c r="W2933" s="221"/>
      <c r="X2933" s="221"/>
    </row>
    <row r="2934" spans="20:24">
      <c r="T2934" s="221"/>
      <c r="U2934" s="221"/>
      <c r="V2934" s="221"/>
      <c r="W2934" s="221"/>
      <c r="X2934" s="221"/>
    </row>
    <row r="2935" spans="20:24">
      <c r="T2935" s="221"/>
      <c r="U2935" s="221"/>
      <c r="V2935" s="221"/>
      <c r="W2935" s="221"/>
      <c r="X2935" s="221"/>
    </row>
    <row r="2936" spans="20:24">
      <c r="T2936" s="221"/>
      <c r="U2936" s="221"/>
      <c r="V2936" s="221"/>
      <c r="W2936" s="221"/>
      <c r="X2936" s="221"/>
    </row>
    <row r="2937" spans="20:24">
      <c r="T2937" s="221"/>
      <c r="U2937" s="221"/>
      <c r="V2937" s="221"/>
      <c r="W2937" s="221"/>
      <c r="X2937" s="221"/>
    </row>
    <row r="2938" spans="20:24">
      <c r="T2938" s="221"/>
      <c r="U2938" s="221"/>
      <c r="V2938" s="221"/>
      <c r="W2938" s="221"/>
      <c r="X2938" s="221"/>
    </row>
    <row r="2939" spans="20:24">
      <c r="T2939" s="221"/>
      <c r="U2939" s="221"/>
      <c r="V2939" s="221"/>
      <c r="W2939" s="221"/>
      <c r="X2939" s="221"/>
    </row>
    <row r="2940" spans="20:24">
      <c r="T2940" s="221"/>
      <c r="U2940" s="221"/>
      <c r="V2940" s="221"/>
      <c r="W2940" s="221"/>
      <c r="X2940" s="221"/>
    </row>
    <row r="2941" spans="20:24">
      <c r="T2941" s="221"/>
      <c r="U2941" s="221"/>
      <c r="V2941" s="221"/>
      <c r="W2941" s="221"/>
      <c r="X2941" s="221"/>
    </row>
    <row r="2942" spans="20:24">
      <c r="T2942" s="221"/>
      <c r="U2942" s="221"/>
      <c r="V2942" s="221"/>
      <c r="W2942" s="221"/>
      <c r="X2942" s="221"/>
    </row>
    <row r="2943" spans="20:24">
      <c r="T2943" s="221"/>
      <c r="U2943" s="221"/>
      <c r="V2943" s="221"/>
      <c r="W2943" s="221"/>
      <c r="X2943" s="221"/>
    </row>
    <row r="2944" spans="20:24">
      <c r="T2944" s="221"/>
      <c r="U2944" s="221"/>
      <c r="V2944" s="221"/>
      <c r="W2944" s="221"/>
      <c r="X2944" s="221"/>
    </row>
    <row r="2945" spans="20:24">
      <c r="T2945" s="221"/>
      <c r="U2945" s="221"/>
      <c r="V2945" s="221"/>
      <c r="W2945" s="221"/>
      <c r="X2945" s="221"/>
    </row>
    <row r="2946" spans="20:24">
      <c r="T2946" s="221"/>
      <c r="U2946" s="221"/>
      <c r="V2946" s="221"/>
      <c r="W2946" s="221"/>
      <c r="X2946" s="221"/>
    </row>
    <row r="2947" spans="20:24">
      <c r="T2947" s="221"/>
      <c r="U2947" s="221"/>
      <c r="V2947" s="221"/>
      <c r="W2947" s="221"/>
      <c r="X2947" s="221"/>
    </row>
    <row r="2948" spans="20:24">
      <c r="T2948" s="221"/>
      <c r="U2948" s="221"/>
      <c r="V2948" s="221"/>
      <c r="W2948" s="221"/>
      <c r="X2948" s="221"/>
    </row>
    <row r="2949" spans="20:24">
      <c r="T2949" s="221"/>
      <c r="U2949" s="221"/>
      <c r="V2949" s="221"/>
      <c r="W2949" s="221"/>
      <c r="X2949" s="221"/>
    </row>
    <row r="2950" spans="20:24">
      <c r="T2950" s="221"/>
      <c r="U2950" s="221"/>
      <c r="V2950" s="221"/>
      <c r="W2950" s="221"/>
      <c r="X2950" s="221"/>
    </row>
    <row r="2951" spans="20:24">
      <c r="T2951" s="221"/>
      <c r="U2951" s="221"/>
      <c r="V2951" s="221"/>
      <c r="W2951" s="221"/>
      <c r="X2951" s="221"/>
    </row>
    <row r="2952" spans="20:24">
      <c r="T2952" s="221"/>
      <c r="U2952" s="221"/>
      <c r="V2952" s="221"/>
      <c r="W2952" s="221"/>
      <c r="X2952" s="221"/>
    </row>
    <row r="2953" spans="20:24">
      <c r="T2953" s="221"/>
      <c r="U2953" s="221"/>
      <c r="V2953" s="221"/>
      <c r="W2953" s="221"/>
      <c r="X2953" s="221"/>
    </row>
    <row r="2954" spans="20:24">
      <c r="T2954" s="221"/>
      <c r="U2954" s="221"/>
      <c r="V2954" s="221"/>
      <c r="W2954" s="221"/>
      <c r="X2954" s="221"/>
    </row>
    <row r="2955" spans="20:24">
      <c r="T2955" s="221"/>
      <c r="U2955" s="221"/>
      <c r="V2955" s="221"/>
      <c r="W2955" s="221"/>
      <c r="X2955" s="221"/>
    </row>
    <row r="2956" spans="20:24">
      <c r="T2956" s="221"/>
      <c r="U2956" s="221"/>
      <c r="V2956" s="221"/>
      <c r="W2956" s="221"/>
      <c r="X2956" s="221"/>
    </row>
    <row r="2957" spans="20:24">
      <c r="T2957" s="221"/>
      <c r="U2957" s="221"/>
      <c r="V2957" s="221"/>
      <c r="W2957" s="221"/>
      <c r="X2957" s="221"/>
    </row>
    <row r="2958" spans="20:24">
      <c r="T2958" s="221"/>
      <c r="U2958" s="221"/>
      <c r="V2958" s="221"/>
      <c r="W2958" s="221"/>
      <c r="X2958" s="221"/>
    </row>
    <row r="2959" spans="20:24">
      <c r="T2959" s="221"/>
      <c r="U2959" s="221"/>
      <c r="V2959" s="221"/>
      <c r="W2959" s="221"/>
      <c r="X2959" s="221"/>
    </row>
    <row r="2960" spans="20:24">
      <c r="T2960" s="221"/>
      <c r="U2960" s="221"/>
      <c r="V2960" s="221"/>
      <c r="W2960" s="221"/>
      <c r="X2960" s="221"/>
    </row>
    <row r="2961" spans="20:24">
      <c r="T2961" s="221"/>
      <c r="U2961" s="221"/>
      <c r="V2961" s="221"/>
      <c r="W2961" s="221"/>
      <c r="X2961" s="221"/>
    </row>
    <row r="2962" spans="20:24">
      <c r="T2962" s="221"/>
      <c r="U2962" s="221"/>
      <c r="V2962" s="221"/>
      <c r="W2962" s="221"/>
      <c r="X2962" s="221"/>
    </row>
    <row r="2963" spans="20:24">
      <c r="T2963" s="221"/>
      <c r="U2963" s="221"/>
      <c r="V2963" s="221"/>
      <c r="W2963" s="221"/>
      <c r="X2963" s="221"/>
    </row>
    <row r="2964" spans="20:24">
      <c r="T2964" s="221"/>
      <c r="U2964" s="221"/>
      <c r="V2964" s="221"/>
      <c r="W2964" s="221"/>
      <c r="X2964" s="221"/>
    </row>
    <row r="2965" spans="20:24">
      <c r="T2965" s="221"/>
      <c r="U2965" s="221"/>
      <c r="V2965" s="221"/>
      <c r="W2965" s="221"/>
      <c r="X2965" s="221"/>
    </row>
    <row r="2966" spans="20:24">
      <c r="T2966" s="221"/>
      <c r="U2966" s="221"/>
      <c r="V2966" s="221"/>
      <c r="W2966" s="221"/>
      <c r="X2966" s="221"/>
    </row>
    <row r="2967" spans="20:24">
      <c r="T2967" s="221"/>
      <c r="U2967" s="221"/>
      <c r="V2967" s="221"/>
      <c r="W2967" s="221"/>
      <c r="X2967" s="221"/>
    </row>
    <row r="2968" spans="20:24">
      <c r="T2968" s="221"/>
      <c r="U2968" s="221"/>
      <c r="V2968" s="221"/>
      <c r="W2968" s="221"/>
      <c r="X2968" s="221"/>
    </row>
    <row r="2969" spans="20:24">
      <c r="T2969" s="221"/>
      <c r="U2969" s="221"/>
      <c r="V2969" s="221"/>
      <c r="W2969" s="221"/>
      <c r="X2969" s="221"/>
    </row>
    <row r="2970" spans="20:24">
      <c r="T2970" s="221"/>
      <c r="U2970" s="221"/>
      <c r="V2970" s="221"/>
      <c r="W2970" s="221"/>
      <c r="X2970" s="221"/>
    </row>
    <row r="2971" spans="20:24">
      <c r="T2971" s="221"/>
      <c r="U2971" s="221"/>
      <c r="V2971" s="221"/>
      <c r="W2971" s="221"/>
      <c r="X2971" s="221"/>
    </row>
    <row r="2972" spans="20:24">
      <c r="T2972" s="221"/>
      <c r="U2972" s="221"/>
      <c r="V2972" s="221"/>
      <c r="W2972" s="221"/>
      <c r="X2972" s="221"/>
    </row>
    <row r="2973" spans="20:24">
      <c r="T2973" s="221"/>
      <c r="U2973" s="221"/>
      <c r="V2973" s="221"/>
      <c r="W2973" s="221"/>
      <c r="X2973" s="221"/>
    </row>
    <row r="2974" spans="20:24">
      <c r="T2974" s="221"/>
      <c r="U2974" s="221"/>
      <c r="V2974" s="221"/>
      <c r="W2974" s="221"/>
      <c r="X2974" s="221"/>
    </row>
    <row r="2975" spans="20:24">
      <c r="T2975" s="221"/>
      <c r="U2975" s="221"/>
      <c r="V2975" s="221"/>
      <c r="W2975" s="221"/>
      <c r="X2975" s="221"/>
    </row>
    <row r="2976" spans="20:24">
      <c r="T2976" s="221"/>
      <c r="U2976" s="221"/>
      <c r="V2976" s="221"/>
      <c r="W2976" s="221"/>
      <c r="X2976" s="221"/>
    </row>
    <row r="2977" spans="20:24">
      <c r="T2977" s="221"/>
      <c r="U2977" s="221"/>
      <c r="V2977" s="221"/>
      <c r="W2977" s="221"/>
      <c r="X2977" s="221"/>
    </row>
    <row r="2978" spans="20:24">
      <c r="T2978" s="221"/>
      <c r="U2978" s="221"/>
      <c r="V2978" s="221"/>
      <c r="W2978" s="221"/>
      <c r="X2978" s="221"/>
    </row>
    <row r="2979" spans="20:24">
      <c r="T2979" s="221"/>
      <c r="U2979" s="221"/>
      <c r="V2979" s="221"/>
      <c r="W2979" s="221"/>
      <c r="X2979" s="221"/>
    </row>
    <row r="2980" spans="20:24">
      <c r="T2980" s="221"/>
      <c r="U2980" s="221"/>
      <c r="V2980" s="221"/>
      <c r="W2980" s="221"/>
      <c r="X2980" s="221"/>
    </row>
    <row r="2981" spans="20:24">
      <c r="T2981" s="221"/>
      <c r="U2981" s="221"/>
      <c r="V2981" s="221"/>
      <c r="W2981" s="221"/>
      <c r="X2981" s="221"/>
    </row>
    <row r="2982" spans="20:24">
      <c r="T2982" s="221"/>
      <c r="U2982" s="221"/>
      <c r="V2982" s="221"/>
      <c r="W2982" s="221"/>
      <c r="X2982" s="221"/>
    </row>
    <row r="2983" spans="20:24">
      <c r="T2983" s="221"/>
      <c r="U2983" s="221"/>
      <c r="V2983" s="221"/>
      <c r="W2983" s="221"/>
      <c r="X2983" s="221"/>
    </row>
    <row r="2984" spans="20:24">
      <c r="T2984" s="221"/>
      <c r="U2984" s="221"/>
      <c r="V2984" s="221"/>
      <c r="W2984" s="221"/>
      <c r="X2984" s="221"/>
    </row>
    <row r="2985" spans="20:24">
      <c r="T2985" s="221"/>
      <c r="U2985" s="221"/>
      <c r="V2985" s="221"/>
      <c r="W2985" s="221"/>
      <c r="X2985" s="221"/>
    </row>
    <row r="2986" spans="20:24">
      <c r="T2986" s="221"/>
      <c r="U2986" s="221"/>
      <c r="V2986" s="221"/>
      <c r="W2986" s="221"/>
      <c r="X2986" s="221"/>
    </row>
    <row r="2987" spans="20:24">
      <c r="T2987" s="221"/>
      <c r="U2987" s="221"/>
      <c r="V2987" s="221"/>
      <c r="W2987" s="221"/>
      <c r="X2987" s="221"/>
    </row>
    <row r="2988" spans="20:24">
      <c r="T2988" s="221"/>
      <c r="U2988" s="221"/>
      <c r="V2988" s="221"/>
      <c r="W2988" s="221"/>
      <c r="X2988" s="221"/>
    </row>
    <row r="2989" spans="20:24">
      <c r="T2989" s="221"/>
      <c r="U2989" s="221"/>
      <c r="V2989" s="221"/>
      <c r="W2989" s="221"/>
      <c r="X2989" s="221"/>
    </row>
    <row r="2990" spans="20:24">
      <c r="T2990" s="221"/>
      <c r="U2990" s="221"/>
      <c r="V2990" s="221"/>
      <c r="W2990" s="221"/>
      <c r="X2990" s="221"/>
    </row>
    <row r="2991" spans="20:24">
      <c r="T2991" s="221"/>
      <c r="U2991" s="221"/>
      <c r="V2991" s="221"/>
      <c r="W2991" s="221"/>
      <c r="X2991" s="221"/>
    </row>
    <row r="2992" spans="20:24">
      <c r="T2992" s="221"/>
      <c r="U2992" s="221"/>
      <c r="V2992" s="221"/>
      <c r="W2992" s="221"/>
      <c r="X2992" s="221"/>
    </row>
    <row r="2993" spans="20:24">
      <c r="T2993" s="221"/>
      <c r="U2993" s="221"/>
      <c r="V2993" s="221"/>
      <c r="W2993" s="221"/>
      <c r="X2993" s="221"/>
    </row>
    <row r="2994" spans="20:24">
      <c r="T2994" s="221"/>
      <c r="U2994" s="221"/>
      <c r="V2994" s="221"/>
      <c r="W2994" s="221"/>
      <c r="X2994" s="221"/>
    </row>
    <row r="2995" spans="20:24">
      <c r="T2995" s="221"/>
      <c r="U2995" s="221"/>
      <c r="V2995" s="221"/>
      <c r="W2995" s="221"/>
      <c r="X2995" s="221"/>
    </row>
    <row r="2996" spans="20:24">
      <c r="T2996" s="221"/>
      <c r="U2996" s="221"/>
      <c r="V2996" s="221"/>
      <c r="W2996" s="221"/>
      <c r="X2996" s="221"/>
    </row>
    <row r="2997" spans="20:24">
      <c r="T2997" s="221"/>
      <c r="U2997" s="221"/>
      <c r="V2997" s="221"/>
      <c r="W2997" s="221"/>
      <c r="X2997" s="221"/>
    </row>
    <row r="2998" spans="20:24">
      <c r="T2998" s="221"/>
      <c r="U2998" s="221"/>
      <c r="V2998" s="221"/>
      <c r="W2998" s="221"/>
      <c r="X2998" s="221"/>
    </row>
    <row r="2999" spans="20:24">
      <c r="T2999" s="221"/>
      <c r="U2999" s="221"/>
      <c r="V2999" s="221"/>
      <c r="W2999" s="221"/>
      <c r="X2999" s="221"/>
    </row>
    <row r="3000" spans="20:24">
      <c r="T3000" s="221"/>
      <c r="U3000" s="221"/>
      <c r="V3000" s="221"/>
      <c r="W3000" s="221"/>
      <c r="X3000" s="221"/>
    </row>
    <row r="3001" spans="20:24">
      <c r="T3001" s="221"/>
      <c r="U3001" s="221"/>
      <c r="V3001" s="221"/>
      <c r="W3001" s="221"/>
      <c r="X3001" s="221"/>
    </row>
    <row r="3002" spans="20:24">
      <c r="T3002" s="221"/>
      <c r="U3002" s="221"/>
      <c r="V3002" s="221"/>
      <c r="W3002" s="221"/>
      <c r="X3002" s="221"/>
    </row>
    <row r="3003" spans="20:24">
      <c r="T3003" s="221"/>
      <c r="U3003" s="221"/>
      <c r="V3003" s="221"/>
      <c r="W3003" s="221"/>
      <c r="X3003" s="221"/>
    </row>
    <row r="3004" spans="20:24">
      <c r="T3004" s="221"/>
      <c r="U3004" s="221"/>
      <c r="V3004" s="221"/>
      <c r="W3004" s="221"/>
      <c r="X3004" s="221"/>
    </row>
    <row r="3005" spans="20:24">
      <c r="T3005" s="221"/>
      <c r="U3005" s="221"/>
      <c r="V3005" s="221"/>
      <c r="W3005" s="221"/>
      <c r="X3005" s="221"/>
    </row>
    <row r="3006" spans="20:24">
      <c r="T3006" s="221"/>
      <c r="U3006" s="221"/>
      <c r="V3006" s="221"/>
      <c r="W3006" s="221"/>
      <c r="X3006" s="221"/>
    </row>
    <row r="3007" spans="20:24">
      <c r="T3007" s="221"/>
      <c r="U3007" s="221"/>
      <c r="V3007" s="221"/>
      <c r="W3007" s="221"/>
      <c r="X3007" s="221"/>
    </row>
    <row r="3008" spans="20:24">
      <c r="T3008" s="221"/>
      <c r="U3008" s="221"/>
      <c r="V3008" s="221"/>
      <c r="W3008" s="221"/>
      <c r="X3008" s="221"/>
    </row>
    <row r="3009" spans="20:24">
      <c r="T3009" s="221"/>
      <c r="U3009" s="221"/>
      <c r="V3009" s="221"/>
      <c r="W3009" s="221"/>
      <c r="X3009" s="221"/>
    </row>
    <row r="3010" spans="20:24">
      <c r="T3010" s="221"/>
      <c r="U3010" s="221"/>
      <c r="V3010" s="221"/>
      <c r="W3010" s="221"/>
      <c r="X3010" s="221"/>
    </row>
    <row r="3011" spans="20:24">
      <c r="T3011" s="221"/>
      <c r="U3011" s="221"/>
      <c r="V3011" s="221"/>
      <c r="W3011" s="221"/>
      <c r="X3011" s="221"/>
    </row>
    <row r="3012" spans="20:24">
      <c r="T3012" s="221"/>
      <c r="U3012" s="221"/>
      <c r="V3012" s="221"/>
      <c r="W3012" s="221"/>
      <c r="X3012" s="221"/>
    </row>
    <row r="3013" spans="20:24">
      <c r="T3013" s="221"/>
      <c r="U3013" s="221"/>
      <c r="V3013" s="221"/>
      <c r="W3013" s="221"/>
      <c r="X3013" s="221"/>
    </row>
    <row r="3014" spans="20:24">
      <c r="T3014" s="221"/>
      <c r="U3014" s="221"/>
      <c r="V3014" s="221"/>
      <c r="W3014" s="221"/>
      <c r="X3014" s="221"/>
    </row>
    <row r="3015" spans="20:24">
      <c r="T3015" s="221"/>
      <c r="U3015" s="221"/>
      <c r="V3015" s="221"/>
      <c r="W3015" s="221"/>
      <c r="X3015" s="221"/>
    </row>
    <row r="3016" spans="20:24">
      <c r="T3016" s="221"/>
      <c r="U3016" s="221"/>
      <c r="V3016" s="221"/>
      <c r="W3016" s="221"/>
      <c r="X3016" s="221"/>
    </row>
    <row r="3017" spans="20:24">
      <c r="T3017" s="221"/>
      <c r="U3017" s="221"/>
      <c r="V3017" s="221"/>
      <c r="W3017" s="221"/>
      <c r="X3017" s="221"/>
    </row>
    <row r="3018" spans="20:24">
      <c r="T3018" s="221"/>
      <c r="U3018" s="221"/>
      <c r="V3018" s="221"/>
      <c r="W3018" s="221"/>
      <c r="X3018" s="221"/>
    </row>
    <row r="3019" spans="20:24">
      <c r="T3019" s="221"/>
      <c r="U3019" s="221"/>
      <c r="V3019" s="221"/>
      <c r="W3019" s="221"/>
      <c r="X3019" s="221"/>
    </row>
    <row r="3020" spans="20:24">
      <c r="T3020" s="221"/>
      <c r="U3020" s="221"/>
      <c r="V3020" s="221"/>
      <c r="W3020" s="221"/>
      <c r="X3020" s="221"/>
    </row>
    <row r="3021" spans="20:24">
      <c r="T3021" s="221"/>
      <c r="U3021" s="221"/>
      <c r="V3021" s="221"/>
      <c r="W3021" s="221"/>
      <c r="X3021" s="221"/>
    </row>
    <row r="3022" spans="20:24">
      <c r="T3022" s="221"/>
      <c r="U3022" s="221"/>
      <c r="V3022" s="221"/>
      <c r="W3022" s="221"/>
      <c r="X3022" s="221"/>
    </row>
    <row r="3023" spans="20:24">
      <c r="T3023" s="221"/>
      <c r="U3023" s="221"/>
      <c r="V3023" s="221"/>
      <c r="W3023" s="221"/>
      <c r="X3023" s="221"/>
    </row>
    <row r="3024" spans="20:24">
      <c r="T3024" s="221"/>
      <c r="U3024" s="221"/>
      <c r="V3024" s="221"/>
      <c r="W3024" s="221"/>
      <c r="X3024" s="221"/>
    </row>
    <row r="3025" spans="20:24">
      <c r="T3025" s="221"/>
      <c r="U3025" s="221"/>
      <c r="V3025" s="221"/>
      <c r="W3025" s="221"/>
      <c r="X3025" s="221"/>
    </row>
    <row r="3026" spans="20:24">
      <c r="T3026" s="221"/>
      <c r="U3026" s="221"/>
      <c r="V3026" s="221"/>
      <c r="W3026" s="221"/>
      <c r="X3026" s="221"/>
    </row>
    <row r="3027" spans="20:24">
      <c r="T3027" s="221"/>
      <c r="U3027" s="221"/>
      <c r="V3027" s="221"/>
      <c r="W3027" s="221"/>
      <c r="X3027" s="221"/>
    </row>
    <row r="3028" spans="20:24">
      <c r="T3028" s="221"/>
      <c r="U3028" s="221"/>
      <c r="V3028" s="221"/>
      <c r="W3028" s="221"/>
      <c r="X3028" s="221"/>
    </row>
    <row r="3029" spans="20:24">
      <c r="T3029" s="221"/>
      <c r="U3029" s="221"/>
      <c r="V3029" s="221"/>
      <c r="W3029" s="221"/>
      <c r="X3029" s="221"/>
    </row>
    <row r="3030" spans="20:24">
      <c r="T3030" s="221"/>
      <c r="U3030" s="221"/>
      <c r="V3030" s="221"/>
      <c r="W3030" s="221"/>
      <c r="X3030" s="221"/>
    </row>
    <row r="3031" spans="20:24">
      <c r="T3031" s="221"/>
      <c r="U3031" s="221"/>
      <c r="V3031" s="221"/>
      <c r="W3031" s="221"/>
      <c r="X3031" s="221"/>
    </row>
    <row r="3032" spans="20:24">
      <c r="T3032" s="221"/>
      <c r="U3032" s="221"/>
      <c r="V3032" s="221"/>
      <c r="W3032" s="221"/>
      <c r="X3032" s="221"/>
    </row>
    <row r="3033" spans="20:24">
      <c r="T3033" s="221"/>
      <c r="U3033" s="221"/>
      <c r="V3033" s="221"/>
      <c r="W3033" s="221"/>
      <c r="X3033" s="221"/>
    </row>
    <row r="3034" spans="20:24">
      <c r="T3034" s="221"/>
      <c r="U3034" s="221"/>
      <c r="V3034" s="221"/>
      <c r="W3034" s="221"/>
      <c r="X3034" s="221"/>
    </row>
    <row r="3035" spans="20:24">
      <c r="T3035" s="221"/>
      <c r="U3035" s="221"/>
      <c r="V3035" s="221"/>
      <c r="W3035" s="221"/>
      <c r="X3035" s="221"/>
    </row>
    <row r="3036" spans="20:24">
      <c r="T3036" s="221"/>
      <c r="U3036" s="221"/>
      <c r="V3036" s="221"/>
      <c r="W3036" s="221"/>
      <c r="X3036" s="221"/>
    </row>
    <row r="3037" spans="20:24">
      <c r="T3037" s="221"/>
      <c r="U3037" s="221"/>
      <c r="V3037" s="221"/>
      <c r="W3037" s="221"/>
      <c r="X3037" s="221"/>
    </row>
    <row r="3038" spans="20:24">
      <c r="T3038" s="221"/>
      <c r="U3038" s="221"/>
      <c r="V3038" s="221"/>
      <c r="W3038" s="221"/>
      <c r="X3038" s="221"/>
    </row>
    <row r="3039" spans="20:24">
      <c r="T3039" s="221"/>
      <c r="U3039" s="221"/>
      <c r="V3039" s="221"/>
      <c r="W3039" s="221"/>
      <c r="X3039" s="221"/>
    </row>
    <row r="3040" spans="20:24">
      <c r="T3040" s="221"/>
      <c r="U3040" s="221"/>
      <c r="V3040" s="221"/>
      <c r="W3040" s="221"/>
      <c r="X3040" s="221"/>
    </row>
    <row r="3041" spans="20:24">
      <c r="T3041" s="221"/>
      <c r="U3041" s="221"/>
      <c r="V3041" s="221"/>
      <c r="W3041" s="221"/>
      <c r="X3041" s="221"/>
    </row>
    <row r="3042" spans="20:24">
      <c r="T3042" s="221"/>
      <c r="U3042" s="221"/>
      <c r="V3042" s="221"/>
      <c r="W3042" s="221"/>
      <c r="X3042" s="221"/>
    </row>
    <row r="3043" spans="20:24">
      <c r="T3043" s="221"/>
      <c r="U3043" s="221"/>
      <c r="V3043" s="221"/>
      <c r="W3043" s="221"/>
      <c r="X3043" s="221"/>
    </row>
    <row r="3044" spans="20:24">
      <c r="T3044" s="221"/>
      <c r="U3044" s="221"/>
      <c r="V3044" s="221"/>
      <c r="W3044" s="221"/>
      <c r="X3044" s="221"/>
    </row>
    <row r="3045" spans="20:24">
      <c r="T3045" s="221"/>
      <c r="U3045" s="221"/>
      <c r="V3045" s="221"/>
      <c r="W3045" s="221"/>
      <c r="X3045" s="221"/>
    </row>
    <row r="3046" spans="20:24">
      <c r="T3046" s="221"/>
      <c r="U3046" s="221"/>
      <c r="V3046" s="221"/>
      <c r="W3046" s="221"/>
      <c r="X3046" s="221"/>
    </row>
    <row r="3047" spans="20:24">
      <c r="T3047" s="221"/>
      <c r="U3047" s="221"/>
      <c r="V3047" s="221"/>
      <c r="W3047" s="221"/>
      <c r="X3047" s="221"/>
    </row>
    <row r="3048" spans="20:24">
      <c r="T3048" s="221"/>
      <c r="U3048" s="221"/>
      <c r="V3048" s="221"/>
      <c r="W3048" s="221"/>
      <c r="X3048" s="221"/>
    </row>
    <row r="3049" spans="20:24">
      <c r="T3049" s="221"/>
      <c r="U3049" s="221"/>
      <c r="V3049" s="221"/>
      <c r="W3049" s="221"/>
      <c r="X3049" s="221"/>
    </row>
    <row r="3050" spans="20:24">
      <c r="T3050" s="221"/>
      <c r="U3050" s="221"/>
      <c r="V3050" s="221"/>
      <c r="W3050" s="221"/>
      <c r="X3050" s="221"/>
    </row>
    <row r="3051" spans="20:24">
      <c r="T3051" s="221"/>
      <c r="U3051" s="221"/>
      <c r="V3051" s="221"/>
      <c r="W3051" s="221"/>
      <c r="X3051" s="221"/>
    </row>
    <row r="3052" spans="20:24">
      <c r="T3052" s="221"/>
      <c r="U3052" s="221"/>
      <c r="V3052" s="221"/>
      <c r="W3052" s="221"/>
      <c r="X3052" s="221"/>
    </row>
    <row r="3053" spans="20:24">
      <c r="T3053" s="221"/>
      <c r="U3053" s="221"/>
      <c r="V3053" s="221"/>
      <c r="W3053" s="221"/>
      <c r="X3053" s="221"/>
    </row>
    <row r="3054" spans="20:24">
      <c r="T3054" s="221"/>
      <c r="U3054" s="221"/>
      <c r="V3054" s="221"/>
      <c r="W3054" s="221"/>
      <c r="X3054" s="221"/>
    </row>
    <row r="3055" spans="20:24">
      <c r="T3055" s="221"/>
      <c r="U3055" s="221"/>
      <c r="V3055" s="221"/>
      <c r="W3055" s="221"/>
      <c r="X3055" s="221"/>
    </row>
    <row r="3056" spans="20:24">
      <c r="T3056" s="221"/>
      <c r="U3056" s="221"/>
      <c r="V3056" s="221"/>
      <c r="W3056" s="221"/>
      <c r="X3056" s="221"/>
    </row>
    <row r="3057" spans="20:24">
      <c r="T3057" s="221"/>
      <c r="U3057" s="221"/>
      <c r="V3057" s="221"/>
      <c r="W3057" s="221"/>
      <c r="X3057" s="221"/>
    </row>
    <row r="3058" spans="20:24">
      <c r="T3058" s="221"/>
      <c r="U3058" s="221"/>
      <c r="V3058" s="221"/>
      <c r="W3058" s="221"/>
      <c r="X3058" s="221"/>
    </row>
    <row r="3059" spans="20:24">
      <c r="T3059" s="221"/>
      <c r="U3059" s="221"/>
      <c r="V3059" s="221"/>
      <c r="W3059" s="221"/>
      <c r="X3059" s="221"/>
    </row>
    <row r="3060" spans="20:24">
      <c r="T3060" s="221"/>
      <c r="U3060" s="221"/>
      <c r="V3060" s="221"/>
      <c r="W3060" s="221"/>
      <c r="X3060" s="221"/>
    </row>
    <row r="3061" spans="20:24">
      <c r="T3061" s="221"/>
      <c r="U3061" s="221"/>
      <c r="V3061" s="221"/>
      <c r="W3061" s="221"/>
      <c r="X3061" s="221"/>
    </row>
    <row r="3062" spans="20:24">
      <c r="T3062" s="221"/>
      <c r="U3062" s="221"/>
      <c r="V3062" s="221"/>
      <c r="W3062" s="221"/>
      <c r="X3062" s="221"/>
    </row>
    <row r="3063" spans="20:24">
      <c r="T3063" s="221"/>
      <c r="U3063" s="221"/>
      <c r="V3063" s="221"/>
      <c r="W3063" s="221"/>
      <c r="X3063" s="221"/>
    </row>
    <row r="3064" spans="20:24">
      <c r="T3064" s="221"/>
      <c r="U3064" s="221"/>
      <c r="V3064" s="221"/>
      <c r="W3064" s="221"/>
      <c r="X3064" s="221"/>
    </row>
    <row r="3065" spans="20:24">
      <c r="T3065" s="221"/>
      <c r="U3065" s="221"/>
      <c r="V3065" s="221"/>
      <c r="W3065" s="221"/>
      <c r="X3065" s="221"/>
    </row>
    <row r="3066" spans="20:24">
      <c r="T3066" s="221"/>
      <c r="U3066" s="221"/>
      <c r="V3066" s="221"/>
      <c r="W3066" s="221"/>
      <c r="X3066" s="221"/>
    </row>
    <row r="3067" spans="20:24">
      <c r="T3067" s="221"/>
      <c r="U3067" s="221"/>
      <c r="V3067" s="221"/>
      <c r="W3067" s="221"/>
      <c r="X3067" s="221"/>
    </row>
    <row r="3068" spans="20:24">
      <c r="T3068" s="221"/>
      <c r="U3068" s="221"/>
      <c r="V3068" s="221"/>
      <c r="W3068" s="221"/>
      <c r="X3068" s="221"/>
    </row>
    <row r="3069" spans="20:24">
      <c r="T3069" s="221"/>
      <c r="U3069" s="221"/>
      <c r="V3069" s="221"/>
      <c r="W3069" s="221"/>
      <c r="X3069" s="221"/>
    </row>
    <row r="3070" spans="20:24">
      <c r="T3070" s="221"/>
      <c r="U3070" s="221"/>
      <c r="V3070" s="221"/>
      <c r="W3070" s="221"/>
      <c r="X3070" s="221"/>
    </row>
    <row r="3071" spans="20:24">
      <c r="T3071" s="221"/>
      <c r="U3071" s="221"/>
      <c r="V3071" s="221"/>
      <c r="W3071" s="221"/>
      <c r="X3071" s="221"/>
    </row>
    <row r="3072" spans="20:24">
      <c r="T3072" s="221"/>
      <c r="U3072" s="221"/>
      <c r="V3072" s="221"/>
      <c r="W3072" s="221"/>
      <c r="X3072" s="221"/>
    </row>
    <row r="3073" spans="20:24">
      <c r="T3073" s="221"/>
      <c r="U3073" s="221"/>
      <c r="V3073" s="221"/>
      <c r="W3073" s="221"/>
      <c r="X3073" s="221"/>
    </row>
    <row r="3074" spans="20:24">
      <c r="T3074" s="221"/>
      <c r="U3074" s="221"/>
      <c r="V3074" s="221"/>
      <c r="W3074" s="221"/>
      <c r="X3074" s="221"/>
    </row>
    <row r="3075" spans="20:24">
      <c r="T3075" s="221"/>
      <c r="U3075" s="221"/>
      <c r="V3075" s="221"/>
      <c r="W3075" s="221"/>
      <c r="X3075" s="221"/>
    </row>
    <row r="3076" spans="20:24">
      <c r="T3076" s="221"/>
      <c r="U3076" s="221"/>
      <c r="V3076" s="221"/>
      <c r="W3076" s="221"/>
      <c r="X3076" s="221"/>
    </row>
    <row r="3077" spans="20:24">
      <c r="T3077" s="221"/>
      <c r="U3077" s="221"/>
      <c r="V3077" s="221"/>
      <c r="W3077" s="221"/>
      <c r="X3077" s="221"/>
    </row>
    <row r="3078" spans="20:24">
      <c r="T3078" s="221"/>
      <c r="U3078" s="221"/>
      <c r="V3078" s="221"/>
      <c r="W3078" s="221"/>
      <c r="X3078" s="221"/>
    </row>
    <row r="3079" spans="20:24">
      <c r="T3079" s="221"/>
      <c r="U3079" s="221"/>
      <c r="V3079" s="221"/>
      <c r="W3079" s="221"/>
      <c r="X3079" s="221"/>
    </row>
    <row r="3080" spans="20:24">
      <c r="T3080" s="221"/>
      <c r="U3080" s="221"/>
      <c r="V3080" s="221"/>
      <c r="W3080" s="221"/>
      <c r="X3080" s="221"/>
    </row>
    <row r="3081" spans="20:24">
      <c r="T3081" s="221"/>
      <c r="U3081" s="221"/>
      <c r="V3081" s="221"/>
      <c r="W3081" s="221"/>
      <c r="X3081" s="221"/>
    </row>
    <row r="3082" spans="20:24">
      <c r="T3082" s="221"/>
      <c r="U3082" s="221"/>
      <c r="V3082" s="221"/>
      <c r="W3082" s="221"/>
      <c r="X3082" s="221"/>
    </row>
    <row r="3083" spans="20:24">
      <c r="T3083" s="221"/>
      <c r="U3083" s="221"/>
      <c r="V3083" s="221"/>
      <c r="W3083" s="221"/>
      <c r="X3083" s="221"/>
    </row>
    <row r="3084" spans="20:24">
      <c r="T3084" s="221"/>
      <c r="U3084" s="221"/>
      <c r="V3084" s="221"/>
      <c r="W3084" s="221"/>
      <c r="X3084" s="221"/>
    </row>
    <row r="3085" spans="20:24">
      <c r="T3085" s="221"/>
      <c r="U3085" s="221"/>
      <c r="V3085" s="221"/>
      <c r="W3085" s="221"/>
      <c r="X3085" s="221"/>
    </row>
    <row r="3086" spans="20:24">
      <c r="T3086" s="221"/>
      <c r="U3086" s="221"/>
      <c r="V3086" s="221"/>
      <c r="W3086" s="221"/>
      <c r="X3086" s="221"/>
    </row>
    <row r="3087" spans="20:24">
      <c r="T3087" s="221"/>
      <c r="U3087" s="221"/>
      <c r="V3087" s="221"/>
      <c r="W3087" s="221"/>
      <c r="X3087" s="221"/>
    </row>
    <row r="3088" spans="20:24">
      <c r="T3088" s="221"/>
      <c r="U3088" s="221"/>
      <c r="V3088" s="221"/>
      <c r="W3088" s="221"/>
      <c r="X3088" s="221"/>
    </row>
    <row r="3089" spans="20:24">
      <c r="T3089" s="221"/>
      <c r="U3089" s="221"/>
      <c r="V3089" s="221"/>
      <c r="W3089" s="221"/>
      <c r="X3089" s="221"/>
    </row>
    <row r="3090" spans="20:24">
      <c r="T3090" s="221"/>
      <c r="U3090" s="221"/>
      <c r="V3090" s="221"/>
      <c r="W3090" s="221"/>
      <c r="X3090" s="221"/>
    </row>
    <row r="3091" spans="20:24">
      <c r="T3091" s="221"/>
      <c r="U3091" s="221"/>
      <c r="V3091" s="221"/>
      <c r="W3091" s="221"/>
      <c r="X3091" s="221"/>
    </row>
    <row r="3092" spans="20:24">
      <c r="T3092" s="221"/>
      <c r="U3092" s="221"/>
      <c r="V3092" s="221"/>
      <c r="W3092" s="221"/>
      <c r="X3092" s="221"/>
    </row>
    <row r="3093" spans="20:24">
      <c r="T3093" s="221"/>
      <c r="U3093" s="221"/>
      <c r="V3093" s="221"/>
      <c r="W3093" s="221"/>
      <c r="X3093" s="221"/>
    </row>
    <row r="3094" spans="20:24">
      <c r="T3094" s="221"/>
      <c r="U3094" s="221"/>
      <c r="V3094" s="221"/>
      <c r="W3094" s="221"/>
      <c r="X3094" s="221"/>
    </row>
    <row r="3095" spans="20:24">
      <c r="T3095" s="221"/>
      <c r="U3095" s="221"/>
      <c r="V3095" s="221"/>
      <c r="W3095" s="221"/>
      <c r="X3095" s="221"/>
    </row>
    <row r="3096" spans="20:24">
      <c r="T3096" s="221"/>
      <c r="U3096" s="221"/>
      <c r="V3096" s="221"/>
      <c r="W3096" s="221"/>
      <c r="X3096" s="221"/>
    </row>
    <row r="3097" spans="20:24">
      <c r="T3097" s="221"/>
      <c r="U3097" s="221"/>
      <c r="V3097" s="221"/>
      <c r="W3097" s="221"/>
      <c r="X3097" s="221"/>
    </row>
    <row r="3098" spans="20:24">
      <c r="T3098" s="221"/>
      <c r="U3098" s="221"/>
      <c r="V3098" s="221"/>
      <c r="W3098" s="221"/>
      <c r="X3098" s="221"/>
    </row>
    <row r="3099" spans="20:24">
      <c r="T3099" s="221"/>
      <c r="U3099" s="221"/>
      <c r="V3099" s="221"/>
      <c r="W3099" s="221"/>
      <c r="X3099" s="221"/>
    </row>
    <row r="3100" spans="20:24">
      <c r="T3100" s="221"/>
      <c r="U3100" s="221"/>
      <c r="V3100" s="221"/>
      <c r="W3100" s="221"/>
      <c r="X3100" s="221"/>
    </row>
    <row r="3101" spans="20:24">
      <c r="T3101" s="221"/>
      <c r="U3101" s="221"/>
      <c r="V3101" s="221"/>
      <c r="W3101" s="221"/>
      <c r="X3101" s="221"/>
    </row>
    <row r="3102" spans="20:24">
      <c r="T3102" s="221"/>
      <c r="U3102" s="221"/>
      <c r="V3102" s="221"/>
      <c r="W3102" s="221"/>
      <c r="X3102" s="221"/>
    </row>
    <row r="3103" spans="20:24">
      <c r="T3103" s="221"/>
      <c r="U3103" s="221"/>
      <c r="V3103" s="221"/>
      <c r="W3103" s="221"/>
      <c r="X3103" s="221"/>
    </row>
    <row r="3104" spans="20:24">
      <c r="T3104" s="221"/>
      <c r="U3104" s="221"/>
      <c r="V3104" s="221"/>
      <c r="W3104" s="221"/>
      <c r="X3104" s="221"/>
    </row>
    <row r="3105" spans="20:24">
      <c r="T3105" s="221"/>
      <c r="U3105" s="221"/>
      <c r="V3105" s="221"/>
      <c r="W3105" s="221"/>
      <c r="X3105" s="221"/>
    </row>
    <row r="3106" spans="20:24">
      <c r="T3106" s="221"/>
      <c r="U3106" s="221"/>
      <c r="V3106" s="221"/>
      <c r="W3106" s="221"/>
      <c r="X3106" s="221"/>
    </row>
    <row r="3107" spans="20:24">
      <c r="T3107" s="221"/>
      <c r="U3107" s="221"/>
      <c r="V3107" s="221"/>
      <c r="W3107" s="221"/>
      <c r="X3107" s="221"/>
    </row>
    <row r="3108" spans="20:24">
      <c r="T3108" s="221"/>
      <c r="U3108" s="221"/>
      <c r="V3108" s="221"/>
      <c r="W3108" s="221"/>
      <c r="X3108" s="221"/>
    </row>
    <row r="3109" spans="20:24">
      <c r="T3109" s="221"/>
      <c r="U3109" s="221"/>
      <c r="V3109" s="221"/>
      <c r="W3109" s="221"/>
      <c r="X3109" s="221"/>
    </row>
    <row r="3110" spans="20:24">
      <c r="T3110" s="221"/>
      <c r="U3110" s="221"/>
      <c r="V3110" s="221"/>
      <c r="W3110" s="221"/>
      <c r="X3110" s="221"/>
    </row>
    <row r="3111" spans="20:24">
      <c r="T3111" s="221"/>
      <c r="U3111" s="221"/>
      <c r="V3111" s="221"/>
      <c r="W3111" s="221"/>
      <c r="X3111" s="221"/>
    </row>
    <row r="3112" spans="20:24">
      <c r="T3112" s="221"/>
      <c r="U3112" s="221"/>
      <c r="V3112" s="221"/>
      <c r="W3112" s="221"/>
      <c r="X3112" s="221"/>
    </row>
    <row r="3113" spans="20:24">
      <c r="T3113" s="221"/>
      <c r="U3113" s="221"/>
      <c r="V3113" s="221"/>
      <c r="W3113" s="221"/>
      <c r="X3113" s="221"/>
    </row>
    <row r="3114" spans="20:24">
      <c r="T3114" s="221"/>
      <c r="U3114" s="221"/>
      <c r="V3114" s="221"/>
      <c r="W3114" s="221"/>
      <c r="X3114" s="221"/>
    </row>
    <row r="3115" spans="20:24">
      <c r="T3115" s="221"/>
      <c r="U3115" s="221"/>
      <c r="V3115" s="221"/>
      <c r="W3115" s="221"/>
      <c r="X3115" s="221"/>
    </row>
    <row r="3116" spans="20:24">
      <c r="T3116" s="221"/>
      <c r="U3116" s="221"/>
      <c r="V3116" s="221"/>
      <c r="W3116" s="221"/>
      <c r="X3116" s="221"/>
    </row>
    <row r="3117" spans="20:24">
      <c r="T3117" s="221"/>
      <c r="U3117" s="221"/>
      <c r="V3117" s="221"/>
      <c r="W3117" s="221"/>
      <c r="X3117" s="221"/>
    </row>
    <row r="3118" spans="20:24">
      <c r="T3118" s="221"/>
      <c r="U3118" s="221"/>
      <c r="V3118" s="221"/>
      <c r="W3118" s="221"/>
      <c r="X3118" s="221"/>
    </row>
    <row r="3119" spans="20:24">
      <c r="T3119" s="221"/>
      <c r="U3119" s="221"/>
      <c r="V3119" s="221"/>
      <c r="W3119" s="221"/>
      <c r="X3119" s="221"/>
    </row>
    <row r="3120" spans="20:24">
      <c r="T3120" s="221"/>
      <c r="U3120" s="221"/>
      <c r="V3120" s="221"/>
      <c r="W3120" s="221"/>
      <c r="X3120" s="221"/>
    </row>
    <row r="3121" spans="20:24">
      <c r="T3121" s="221"/>
      <c r="U3121" s="221"/>
      <c r="V3121" s="221"/>
      <c r="W3121" s="221"/>
      <c r="X3121" s="221"/>
    </row>
    <row r="3122" spans="20:24">
      <c r="T3122" s="221"/>
      <c r="U3122" s="221"/>
      <c r="V3122" s="221"/>
      <c r="W3122" s="221"/>
      <c r="X3122" s="221"/>
    </row>
    <row r="3123" spans="20:24">
      <c r="T3123" s="221"/>
      <c r="U3123" s="221"/>
      <c r="V3123" s="221"/>
      <c r="W3123" s="221"/>
      <c r="X3123" s="221"/>
    </row>
    <row r="3124" spans="20:24">
      <c r="T3124" s="221"/>
      <c r="U3124" s="221"/>
      <c r="V3124" s="221"/>
      <c r="W3124" s="221"/>
      <c r="X3124" s="221"/>
    </row>
    <row r="3125" spans="20:24">
      <c r="T3125" s="221"/>
      <c r="U3125" s="221"/>
      <c r="V3125" s="221"/>
      <c r="W3125" s="221"/>
      <c r="X3125" s="221"/>
    </row>
    <row r="3126" spans="20:24">
      <c r="T3126" s="221"/>
      <c r="U3126" s="221"/>
      <c r="V3126" s="221"/>
      <c r="W3126" s="221"/>
      <c r="X3126" s="221"/>
    </row>
    <row r="3127" spans="20:24">
      <c r="T3127" s="221"/>
      <c r="U3127" s="221"/>
      <c r="V3127" s="221"/>
      <c r="W3127" s="221"/>
      <c r="X3127" s="221"/>
    </row>
    <row r="3128" spans="20:24">
      <c r="T3128" s="221"/>
      <c r="U3128" s="221"/>
      <c r="V3128" s="221"/>
      <c r="W3128" s="221"/>
      <c r="X3128" s="221"/>
    </row>
    <row r="3129" spans="20:24">
      <c r="T3129" s="221"/>
      <c r="U3129" s="221"/>
      <c r="V3129" s="221"/>
      <c r="W3129" s="221"/>
      <c r="X3129" s="221"/>
    </row>
    <row r="3130" spans="20:24">
      <c r="T3130" s="221"/>
      <c r="U3130" s="221"/>
      <c r="V3130" s="221"/>
      <c r="W3130" s="221"/>
      <c r="X3130" s="221"/>
    </row>
    <row r="3131" spans="20:24">
      <c r="T3131" s="221"/>
      <c r="U3131" s="221"/>
      <c r="V3131" s="221"/>
      <c r="W3131" s="221"/>
      <c r="X3131" s="221"/>
    </row>
    <row r="3132" spans="20:24">
      <c r="T3132" s="221"/>
      <c r="U3132" s="221"/>
      <c r="V3132" s="221"/>
      <c r="W3132" s="221"/>
      <c r="X3132" s="221"/>
    </row>
    <row r="3133" spans="20:24">
      <c r="T3133" s="221"/>
      <c r="U3133" s="221"/>
      <c r="V3133" s="221"/>
      <c r="W3133" s="221"/>
      <c r="X3133" s="221"/>
    </row>
    <row r="3134" spans="20:24">
      <c r="T3134" s="221"/>
      <c r="U3134" s="221"/>
      <c r="V3134" s="221"/>
      <c r="W3134" s="221"/>
      <c r="X3134" s="221"/>
    </row>
    <row r="3135" spans="20:24">
      <c r="T3135" s="221"/>
      <c r="U3135" s="221"/>
      <c r="V3135" s="221"/>
      <c r="W3135" s="221"/>
      <c r="X3135" s="221"/>
    </row>
    <row r="3136" spans="20:24">
      <c r="T3136" s="221"/>
      <c r="U3136" s="221"/>
      <c r="V3136" s="221"/>
      <c r="W3136" s="221"/>
      <c r="X3136" s="221"/>
    </row>
    <row r="3137" spans="20:24">
      <c r="T3137" s="221"/>
      <c r="U3137" s="221"/>
      <c r="V3137" s="221"/>
      <c r="W3137" s="221"/>
      <c r="X3137" s="221"/>
    </row>
    <row r="3138" spans="20:24">
      <c r="T3138" s="221"/>
      <c r="U3138" s="221"/>
      <c r="V3138" s="221"/>
      <c r="W3138" s="221"/>
      <c r="X3138" s="221"/>
    </row>
    <row r="3139" spans="20:24">
      <c r="T3139" s="221"/>
      <c r="U3139" s="221"/>
      <c r="V3139" s="221"/>
      <c r="W3139" s="221"/>
      <c r="X3139" s="221"/>
    </row>
    <row r="3140" spans="20:24">
      <c r="T3140" s="221"/>
      <c r="U3140" s="221"/>
      <c r="V3140" s="221"/>
      <c r="W3140" s="221"/>
      <c r="X3140" s="221"/>
    </row>
    <row r="3141" spans="20:24">
      <c r="T3141" s="221"/>
      <c r="U3141" s="221"/>
      <c r="V3141" s="221"/>
      <c r="W3141" s="221"/>
      <c r="X3141" s="221"/>
    </row>
    <row r="3142" spans="20:24">
      <c r="T3142" s="221"/>
      <c r="U3142" s="221"/>
      <c r="V3142" s="221"/>
      <c r="W3142" s="221"/>
      <c r="X3142" s="221"/>
    </row>
    <row r="3143" spans="20:24">
      <c r="T3143" s="221"/>
      <c r="U3143" s="221"/>
      <c r="V3143" s="221"/>
      <c r="W3143" s="221"/>
      <c r="X3143" s="221"/>
    </row>
    <row r="3144" spans="20:24">
      <c r="T3144" s="221"/>
      <c r="U3144" s="221"/>
      <c r="V3144" s="221"/>
      <c r="W3144" s="221"/>
      <c r="X3144" s="221"/>
    </row>
    <row r="3145" spans="20:24">
      <c r="T3145" s="221"/>
      <c r="U3145" s="221"/>
      <c r="V3145" s="221"/>
      <c r="W3145" s="221"/>
      <c r="X3145" s="221"/>
    </row>
    <row r="3146" spans="20:24">
      <c r="T3146" s="221"/>
      <c r="U3146" s="221"/>
      <c r="V3146" s="221"/>
      <c r="W3146" s="221"/>
      <c r="X3146" s="221"/>
    </row>
    <row r="3147" spans="20:24">
      <c r="T3147" s="221"/>
      <c r="U3147" s="221"/>
      <c r="V3147" s="221"/>
      <c r="W3147" s="221"/>
      <c r="X3147" s="221"/>
    </row>
    <row r="3148" spans="20:24">
      <c r="T3148" s="221"/>
      <c r="U3148" s="221"/>
      <c r="V3148" s="221"/>
      <c r="W3148" s="221"/>
      <c r="X3148" s="221"/>
    </row>
    <row r="3149" spans="20:24">
      <c r="T3149" s="221"/>
      <c r="U3149" s="221"/>
      <c r="V3149" s="221"/>
      <c r="W3149" s="221"/>
      <c r="X3149" s="221"/>
    </row>
    <row r="3150" spans="20:24">
      <c r="T3150" s="221"/>
      <c r="U3150" s="221"/>
      <c r="V3150" s="221"/>
      <c r="W3150" s="221"/>
      <c r="X3150" s="221"/>
    </row>
    <row r="3151" spans="20:24">
      <c r="T3151" s="221"/>
      <c r="U3151" s="221"/>
      <c r="V3151" s="221"/>
      <c r="W3151" s="221"/>
      <c r="X3151" s="221"/>
    </row>
    <row r="3152" spans="20:24">
      <c r="T3152" s="221"/>
      <c r="U3152" s="221"/>
      <c r="V3152" s="221"/>
      <c r="W3152" s="221"/>
      <c r="X3152" s="221"/>
    </row>
    <row r="3153" spans="20:24">
      <c r="T3153" s="221"/>
      <c r="U3153" s="221"/>
      <c r="V3153" s="221"/>
      <c r="W3153" s="221"/>
      <c r="X3153" s="221"/>
    </row>
    <row r="3154" spans="20:24">
      <c r="T3154" s="221"/>
      <c r="U3154" s="221"/>
      <c r="V3154" s="221"/>
      <c r="W3154" s="221"/>
      <c r="X3154" s="221"/>
    </row>
    <row r="3155" spans="20:24">
      <c r="T3155" s="221"/>
      <c r="U3155" s="221"/>
      <c r="V3155" s="221"/>
      <c r="W3155" s="221"/>
      <c r="X3155" s="221"/>
    </row>
    <row r="3156" spans="20:24">
      <c r="T3156" s="221"/>
      <c r="U3156" s="221"/>
      <c r="V3156" s="221"/>
      <c r="W3156" s="221"/>
      <c r="X3156" s="221"/>
    </row>
    <row r="3157" spans="20:24">
      <c r="T3157" s="221"/>
      <c r="U3157" s="221"/>
      <c r="V3157" s="221"/>
      <c r="W3157" s="221"/>
      <c r="X3157" s="221"/>
    </row>
    <row r="3158" spans="20:24">
      <c r="T3158" s="221"/>
      <c r="U3158" s="221"/>
      <c r="V3158" s="221"/>
      <c r="W3158" s="221"/>
      <c r="X3158" s="221"/>
    </row>
    <row r="3159" spans="20:24">
      <c r="T3159" s="221"/>
      <c r="U3159" s="221"/>
      <c r="V3159" s="221"/>
      <c r="W3159" s="221"/>
      <c r="X3159" s="221"/>
    </row>
    <row r="3160" spans="20:24">
      <c r="T3160" s="221"/>
      <c r="U3160" s="221"/>
      <c r="V3160" s="221"/>
      <c r="W3160" s="221"/>
      <c r="X3160" s="221"/>
    </row>
    <row r="3161" spans="20:24">
      <c r="T3161" s="221"/>
      <c r="U3161" s="221"/>
      <c r="V3161" s="221"/>
      <c r="W3161" s="221"/>
      <c r="X3161" s="221"/>
    </row>
    <row r="3162" spans="20:24">
      <c r="T3162" s="221"/>
      <c r="U3162" s="221"/>
      <c r="V3162" s="221"/>
      <c r="W3162" s="221"/>
      <c r="X3162" s="221"/>
    </row>
    <row r="3163" spans="20:24">
      <c r="T3163" s="221"/>
      <c r="U3163" s="221"/>
      <c r="V3163" s="221"/>
      <c r="W3163" s="221"/>
      <c r="X3163" s="221"/>
    </row>
    <row r="3164" spans="20:24">
      <c r="T3164" s="221"/>
      <c r="U3164" s="221"/>
      <c r="V3164" s="221"/>
      <c r="W3164" s="221"/>
      <c r="X3164" s="221"/>
    </row>
    <row r="3165" spans="20:24">
      <c r="T3165" s="221"/>
      <c r="U3165" s="221"/>
      <c r="V3165" s="221"/>
      <c r="W3165" s="221"/>
      <c r="X3165" s="221"/>
    </row>
    <row r="3166" spans="20:24">
      <c r="T3166" s="221"/>
      <c r="U3166" s="221"/>
      <c r="V3166" s="221"/>
      <c r="W3166" s="221"/>
      <c r="X3166" s="221"/>
    </row>
    <row r="3167" spans="20:24">
      <c r="T3167" s="221"/>
      <c r="U3167" s="221"/>
      <c r="V3167" s="221"/>
      <c r="W3167" s="221"/>
      <c r="X3167" s="221"/>
    </row>
    <row r="3168" spans="20:24">
      <c r="T3168" s="221"/>
      <c r="U3168" s="221"/>
      <c r="V3168" s="221"/>
      <c r="W3168" s="221"/>
      <c r="X3168" s="221"/>
    </row>
    <row r="3169" spans="20:24">
      <c r="T3169" s="221"/>
      <c r="U3169" s="221"/>
      <c r="V3169" s="221"/>
      <c r="W3169" s="221"/>
      <c r="X3169" s="221"/>
    </row>
    <row r="3170" spans="20:24">
      <c r="T3170" s="221"/>
      <c r="U3170" s="221"/>
      <c r="V3170" s="221"/>
      <c r="W3170" s="221"/>
      <c r="X3170" s="221"/>
    </row>
    <row r="3171" spans="20:24">
      <c r="T3171" s="221"/>
      <c r="U3171" s="221"/>
      <c r="V3171" s="221"/>
      <c r="W3171" s="221"/>
      <c r="X3171" s="221"/>
    </row>
    <row r="3172" spans="20:24">
      <c r="T3172" s="221"/>
      <c r="U3172" s="221"/>
      <c r="V3172" s="221"/>
      <c r="W3172" s="221"/>
      <c r="X3172" s="221"/>
    </row>
    <row r="3173" spans="20:24">
      <c r="T3173" s="221"/>
      <c r="U3173" s="221"/>
      <c r="V3173" s="221"/>
      <c r="W3173" s="221"/>
      <c r="X3173" s="221"/>
    </row>
    <row r="3174" spans="20:24">
      <c r="T3174" s="221"/>
      <c r="U3174" s="221"/>
      <c r="V3174" s="221"/>
      <c r="W3174" s="221"/>
      <c r="X3174" s="221"/>
    </row>
    <row r="3175" spans="20:24">
      <c r="T3175" s="221"/>
      <c r="U3175" s="221"/>
      <c r="V3175" s="221"/>
      <c r="W3175" s="221"/>
      <c r="X3175" s="221"/>
    </row>
    <row r="3176" spans="20:24">
      <c r="T3176" s="221"/>
      <c r="U3176" s="221"/>
      <c r="V3176" s="221"/>
      <c r="W3176" s="221"/>
      <c r="X3176" s="221"/>
    </row>
    <row r="3177" spans="20:24">
      <c r="T3177" s="221"/>
      <c r="U3177" s="221"/>
      <c r="V3177" s="221"/>
      <c r="W3177" s="221"/>
      <c r="X3177" s="221"/>
    </row>
    <row r="3178" spans="20:24">
      <c r="T3178" s="221"/>
      <c r="U3178" s="221"/>
      <c r="V3178" s="221"/>
      <c r="W3178" s="221"/>
      <c r="X3178" s="221"/>
    </row>
    <row r="3179" spans="20:24">
      <c r="T3179" s="221"/>
      <c r="U3179" s="221"/>
      <c r="V3179" s="221"/>
      <c r="W3179" s="221"/>
      <c r="X3179" s="221"/>
    </row>
    <row r="3180" spans="20:24">
      <c r="T3180" s="221"/>
      <c r="U3180" s="221"/>
      <c r="V3180" s="221"/>
      <c r="W3180" s="221"/>
      <c r="X3180" s="221"/>
    </row>
    <row r="3181" spans="20:24">
      <c r="T3181" s="221"/>
      <c r="U3181" s="221"/>
      <c r="V3181" s="221"/>
      <c r="W3181" s="221"/>
      <c r="X3181" s="221"/>
    </row>
    <row r="3182" spans="20:24">
      <c r="T3182" s="221"/>
      <c r="U3182" s="221"/>
      <c r="V3182" s="221"/>
      <c r="W3182" s="221"/>
      <c r="X3182" s="221"/>
    </row>
    <row r="3183" spans="20:24">
      <c r="T3183" s="221"/>
      <c r="U3183" s="221"/>
      <c r="V3183" s="221"/>
      <c r="W3183" s="221"/>
      <c r="X3183" s="221"/>
    </row>
    <row r="3184" spans="20:24">
      <c r="T3184" s="221"/>
      <c r="U3184" s="221"/>
      <c r="V3184" s="221"/>
      <c r="W3184" s="221"/>
      <c r="X3184" s="221"/>
    </row>
    <row r="3185" spans="20:24">
      <c r="T3185" s="221"/>
      <c r="U3185" s="221"/>
      <c r="V3185" s="221"/>
      <c r="W3185" s="221"/>
      <c r="X3185" s="221"/>
    </row>
    <row r="3186" spans="20:24">
      <c r="T3186" s="221"/>
      <c r="U3186" s="221"/>
      <c r="V3186" s="221"/>
      <c r="W3186" s="221"/>
      <c r="X3186" s="221"/>
    </row>
    <row r="3187" spans="20:24">
      <c r="T3187" s="221"/>
      <c r="U3187" s="221"/>
      <c r="V3187" s="221"/>
      <c r="W3187" s="221"/>
      <c r="X3187" s="221"/>
    </row>
    <row r="3188" spans="20:24">
      <c r="T3188" s="221"/>
      <c r="U3188" s="221"/>
      <c r="V3188" s="221"/>
      <c r="W3188" s="221"/>
      <c r="X3188" s="221"/>
    </row>
    <row r="3189" spans="20:24">
      <c r="T3189" s="221"/>
      <c r="U3189" s="221"/>
      <c r="V3189" s="221"/>
      <c r="W3189" s="221"/>
      <c r="X3189" s="221"/>
    </row>
    <row r="3190" spans="20:24">
      <c r="T3190" s="221"/>
      <c r="U3190" s="221"/>
      <c r="V3190" s="221"/>
      <c r="W3190" s="221"/>
      <c r="X3190" s="221"/>
    </row>
    <row r="3191" spans="20:24">
      <c r="T3191" s="221"/>
      <c r="U3191" s="221"/>
      <c r="V3191" s="221"/>
      <c r="W3191" s="221"/>
      <c r="X3191" s="221"/>
    </row>
    <row r="3192" spans="20:24">
      <c r="T3192" s="221"/>
      <c r="U3192" s="221"/>
      <c r="V3192" s="221"/>
      <c r="W3192" s="221"/>
      <c r="X3192" s="221"/>
    </row>
    <row r="3193" spans="20:24">
      <c r="T3193" s="221"/>
      <c r="U3193" s="221"/>
      <c r="V3193" s="221"/>
      <c r="W3193" s="221"/>
      <c r="X3193" s="221"/>
    </row>
    <row r="3194" spans="20:24">
      <c r="T3194" s="221"/>
      <c r="U3194" s="221"/>
      <c r="V3194" s="221"/>
      <c r="W3194" s="221"/>
      <c r="X3194" s="221"/>
    </row>
    <row r="3195" spans="20:24">
      <c r="T3195" s="221"/>
      <c r="U3195" s="221"/>
      <c r="V3195" s="221"/>
      <c r="W3195" s="221"/>
      <c r="X3195" s="221"/>
    </row>
    <row r="3196" spans="20:24">
      <c r="T3196" s="221"/>
      <c r="U3196" s="221"/>
      <c r="V3196" s="221"/>
      <c r="W3196" s="221"/>
      <c r="X3196" s="221"/>
    </row>
    <row r="3197" spans="20:24">
      <c r="T3197" s="221"/>
      <c r="U3197" s="221"/>
      <c r="V3197" s="221"/>
      <c r="W3197" s="221"/>
      <c r="X3197" s="221"/>
    </row>
    <row r="3198" spans="20:24">
      <c r="T3198" s="221"/>
      <c r="U3198" s="221"/>
      <c r="V3198" s="221"/>
      <c r="W3198" s="221"/>
      <c r="X3198" s="221"/>
    </row>
    <row r="3199" spans="20:24">
      <c r="T3199" s="221"/>
      <c r="U3199" s="221"/>
      <c r="V3199" s="221"/>
      <c r="W3199" s="221"/>
      <c r="X3199" s="221"/>
    </row>
    <row r="3200" spans="20:24">
      <c r="T3200" s="221"/>
      <c r="U3200" s="221"/>
      <c r="V3200" s="221"/>
      <c r="W3200" s="221"/>
      <c r="X3200" s="221"/>
    </row>
    <row r="3201" spans="20:24">
      <c r="T3201" s="221"/>
      <c r="U3201" s="221"/>
      <c r="V3201" s="221"/>
      <c r="W3201" s="221"/>
      <c r="X3201" s="221"/>
    </row>
    <row r="3202" spans="20:24">
      <c r="T3202" s="221"/>
      <c r="U3202" s="221"/>
      <c r="V3202" s="221"/>
      <c r="W3202" s="221"/>
      <c r="X3202" s="221"/>
    </row>
    <row r="3203" spans="20:24">
      <c r="T3203" s="221"/>
      <c r="U3203" s="221"/>
      <c r="V3203" s="221"/>
      <c r="W3203" s="221"/>
      <c r="X3203" s="221"/>
    </row>
    <row r="3204" spans="20:24">
      <c r="T3204" s="221"/>
      <c r="U3204" s="221"/>
      <c r="V3204" s="221"/>
      <c r="W3204" s="221"/>
      <c r="X3204" s="221"/>
    </row>
    <row r="3205" spans="20:24">
      <c r="T3205" s="221"/>
      <c r="U3205" s="221"/>
      <c r="V3205" s="221"/>
      <c r="W3205" s="221"/>
      <c r="X3205" s="221"/>
    </row>
    <row r="3206" spans="20:24">
      <c r="T3206" s="221"/>
      <c r="U3206" s="221"/>
      <c r="V3206" s="221"/>
      <c r="W3206" s="221"/>
      <c r="X3206" s="221"/>
    </row>
    <row r="3207" spans="20:24">
      <c r="T3207" s="221"/>
      <c r="U3207" s="221"/>
      <c r="V3207" s="221"/>
      <c r="W3207" s="221"/>
      <c r="X3207" s="221"/>
    </row>
    <row r="3208" spans="20:24">
      <c r="T3208" s="221"/>
      <c r="U3208" s="221"/>
      <c r="V3208" s="221"/>
      <c r="W3208" s="221"/>
      <c r="X3208" s="221"/>
    </row>
    <row r="3209" spans="20:24">
      <c r="T3209" s="221"/>
      <c r="U3209" s="221"/>
      <c r="V3209" s="221"/>
      <c r="W3209" s="221"/>
      <c r="X3209" s="221"/>
    </row>
    <row r="3210" spans="20:24">
      <c r="T3210" s="221"/>
      <c r="U3210" s="221"/>
      <c r="V3210" s="221"/>
      <c r="W3210" s="221"/>
      <c r="X3210" s="221"/>
    </row>
    <row r="3211" spans="20:24">
      <c r="T3211" s="221"/>
      <c r="U3211" s="221"/>
      <c r="V3211" s="221"/>
      <c r="W3211" s="221"/>
      <c r="X3211" s="221"/>
    </row>
    <row r="3212" spans="20:24">
      <c r="T3212" s="221"/>
      <c r="U3212" s="221"/>
      <c r="V3212" s="221"/>
      <c r="W3212" s="221"/>
      <c r="X3212" s="221"/>
    </row>
    <row r="3213" spans="20:24">
      <c r="T3213" s="221"/>
      <c r="U3213" s="221"/>
      <c r="V3213" s="221"/>
      <c r="W3213" s="221"/>
      <c r="X3213" s="221"/>
    </row>
    <row r="3214" spans="20:24">
      <c r="T3214" s="221"/>
      <c r="U3214" s="221"/>
      <c r="V3214" s="221"/>
      <c r="W3214" s="221"/>
      <c r="X3214" s="221"/>
    </row>
    <row r="3215" spans="20:24">
      <c r="T3215" s="221"/>
      <c r="U3215" s="221"/>
      <c r="V3215" s="221"/>
      <c r="W3215" s="221"/>
      <c r="X3215" s="221"/>
    </row>
    <row r="3216" spans="20:24">
      <c r="T3216" s="221"/>
      <c r="U3216" s="221"/>
      <c r="V3216" s="221"/>
      <c r="W3216" s="221"/>
      <c r="X3216" s="221"/>
    </row>
    <row r="3217" spans="20:24">
      <c r="T3217" s="221"/>
      <c r="U3217" s="221"/>
      <c r="V3217" s="221"/>
      <c r="W3217" s="221"/>
      <c r="X3217" s="221"/>
    </row>
    <row r="3218" spans="20:24">
      <c r="T3218" s="221"/>
      <c r="U3218" s="221"/>
      <c r="V3218" s="221"/>
      <c r="W3218" s="221"/>
      <c r="X3218" s="221"/>
    </row>
    <row r="3219" spans="20:24">
      <c r="T3219" s="221"/>
      <c r="U3219" s="221"/>
      <c r="V3219" s="221"/>
      <c r="W3219" s="221"/>
      <c r="X3219" s="221"/>
    </row>
    <row r="3220" spans="20:24">
      <c r="T3220" s="221"/>
      <c r="U3220" s="221"/>
      <c r="V3220" s="221"/>
      <c r="W3220" s="221"/>
      <c r="X3220" s="221"/>
    </row>
    <row r="3221" spans="20:24">
      <c r="T3221" s="221"/>
      <c r="U3221" s="221"/>
      <c r="V3221" s="221"/>
      <c r="W3221" s="221"/>
      <c r="X3221" s="221"/>
    </row>
    <row r="3222" spans="20:24">
      <c r="T3222" s="221"/>
      <c r="U3222" s="221"/>
      <c r="V3222" s="221"/>
      <c r="W3222" s="221"/>
      <c r="X3222" s="221"/>
    </row>
    <row r="3223" spans="20:24">
      <c r="T3223" s="221"/>
      <c r="U3223" s="221"/>
      <c r="V3223" s="221"/>
      <c r="W3223" s="221"/>
      <c r="X3223" s="221"/>
    </row>
    <row r="3224" spans="20:24">
      <c r="T3224" s="221"/>
      <c r="U3224" s="221"/>
      <c r="V3224" s="221"/>
      <c r="W3224" s="221"/>
      <c r="X3224" s="221"/>
    </row>
    <row r="3225" spans="20:24">
      <c r="T3225" s="221"/>
      <c r="U3225" s="221"/>
      <c r="V3225" s="221"/>
      <c r="W3225" s="221"/>
      <c r="X3225" s="221"/>
    </row>
    <row r="3226" spans="20:24">
      <c r="T3226" s="221"/>
      <c r="U3226" s="221"/>
      <c r="V3226" s="221"/>
      <c r="W3226" s="221"/>
      <c r="X3226" s="221"/>
    </row>
    <row r="3227" spans="20:24">
      <c r="T3227" s="221"/>
      <c r="U3227" s="221"/>
      <c r="V3227" s="221"/>
      <c r="W3227" s="221"/>
      <c r="X3227" s="221"/>
    </row>
    <row r="3228" spans="20:24">
      <c r="T3228" s="221"/>
      <c r="U3228" s="221"/>
      <c r="V3228" s="221"/>
      <c r="W3228" s="221"/>
      <c r="X3228" s="221"/>
    </row>
    <row r="3229" spans="20:24">
      <c r="T3229" s="221"/>
      <c r="U3229" s="221"/>
      <c r="V3229" s="221"/>
      <c r="W3229" s="221"/>
      <c r="X3229" s="221"/>
    </row>
    <row r="3230" spans="20:24">
      <c r="T3230" s="221"/>
      <c r="U3230" s="221"/>
      <c r="V3230" s="221"/>
      <c r="W3230" s="221"/>
      <c r="X3230" s="221"/>
    </row>
    <row r="3231" spans="20:24">
      <c r="T3231" s="221"/>
      <c r="U3231" s="221"/>
      <c r="V3231" s="221"/>
      <c r="W3231" s="221"/>
      <c r="X3231" s="221"/>
    </row>
    <row r="3232" spans="20:24">
      <c r="T3232" s="221"/>
      <c r="U3232" s="221"/>
      <c r="V3232" s="221"/>
      <c r="W3232" s="221"/>
      <c r="X3232" s="221"/>
    </row>
    <row r="3233" spans="20:24">
      <c r="T3233" s="221"/>
      <c r="U3233" s="221"/>
      <c r="V3233" s="221"/>
      <c r="W3233" s="221"/>
      <c r="X3233" s="221"/>
    </row>
    <row r="3234" spans="20:24">
      <c r="T3234" s="221"/>
      <c r="U3234" s="221"/>
      <c r="V3234" s="221"/>
      <c r="W3234" s="221"/>
      <c r="X3234" s="221"/>
    </row>
    <row r="3235" spans="20:24">
      <c r="T3235" s="221"/>
      <c r="U3235" s="221"/>
      <c r="V3235" s="221"/>
      <c r="W3235" s="221"/>
      <c r="X3235" s="221"/>
    </row>
    <row r="3236" spans="20:24">
      <c r="T3236" s="221"/>
      <c r="U3236" s="221"/>
      <c r="V3236" s="221"/>
      <c r="W3236" s="221"/>
      <c r="X3236" s="221"/>
    </row>
    <row r="3237" spans="20:24">
      <c r="T3237" s="221"/>
      <c r="U3237" s="221"/>
      <c r="V3237" s="221"/>
      <c r="W3237" s="221"/>
      <c r="X3237" s="221"/>
    </row>
    <row r="3238" spans="20:24">
      <c r="T3238" s="221"/>
      <c r="U3238" s="221"/>
      <c r="V3238" s="221"/>
      <c r="W3238" s="221"/>
      <c r="X3238" s="221"/>
    </row>
    <row r="3239" spans="20:24">
      <c r="T3239" s="221"/>
      <c r="U3239" s="221"/>
      <c r="V3239" s="221"/>
      <c r="W3239" s="221"/>
      <c r="X3239" s="221"/>
    </row>
    <row r="3240" spans="20:24">
      <c r="T3240" s="221"/>
      <c r="U3240" s="221"/>
      <c r="V3240" s="221"/>
      <c r="W3240" s="221"/>
      <c r="X3240" s="221"/>
    </row>
    <row r="3241" spans="20:24">
      <c r="T3241" s="221"/>
      <c r="U3241" s="221"/>
      <c r="V3241" s="221"/>
      <c r="W3241" s="221"/>
      <c r="X3241" s="221"/>
    </row>
    <row r="3242" spans="20:24">
      <c r="T3242" s="221"/>
      <c r="U3242" s="221"/>
      <c r="V3242" s="221"/>
      <c r="W3242" s="221"/>
      <c r="X3242" s="221"/>
    </row>
    <row r="3243" spans="20:24">
      <c r="T3243" s="221"/>
      <c r="U3243" s="221"/>
      <c r="V3243" s="221"/>
      <c r="W3243" s="221"/>
      <c r="X3243" s="221"/>
    </row>
    <row r="3244" spans="20:24">
      <c r="T3244" s="221"/>
      <c r="U3244" s="221"/>
      <c r="V3244" s="221"/>
      <c r="W3244" s="221"/>
      <c r="X3244" s="221"/>
    </row>
    <row r="3245" spans="20:24">
      <c r="T3245" s="221"/>
      <c r="U3245" s="221"/>
      <c r="V3245" s="221"/>
      <c r="W3245" s="221"/>
      <c r="X3245" s="221"/>
    </row>
    <row r="3246" spans="20:24">
      <c r="T3246" s="221"/>
      <c r="U3246" s="221"/>
      <c r="V3246" s="221"/>
      <c r="W3246" s="221"/>
      <c r="X3246" s="221"/>
    </row>
    <row r="3247" spans="20:24">
      <c r="T3247" s="221"/>
      <c r="U3247" s="221"/>
      <c r="V3247" s="221"/>
      <c r="W3247" s="221"/>
      <c r="X3247" s="221"/>
    </row>
    <row r="3248" spans="20:24">
      <c r="T3248" s="221"/>
      <c r="U3248" s="221"/>
      <c r="V3248" s="221"/>
      <c r="W3248" s="221"/>
      <c r="X3248" s="221"/>
    </row>
    <row r="3249" spans="20:24">
      <c r="T3249" s="221"/>
      <c r="U3249" s="221"/>
      <c r="V3249" s="221"/>
      <c r="W3249" s="221"/>
      <c r="X3249" s="221"/>
    </row>
    <row r="3250" spans="20:24">
      <c r="T3250" s="221"/>
      <c r="U3250" s="221"/>
      <c r="V3250" s="221"/>
      <c r="W3250" s="221"/>
      <c r="X3250" s="221"/>
    </row>
    <row r="3251" spans="20:24">
      <c r="T3251" s="221"/>
      <c r="U3251" s="221"/>
      <c r="V3251" s="221"/>
      <c r="W3251" s="221"/>
      <c r="X3251" s="221"/>
    </row>
    <row r="3252" spans="20:24">
      <c r="T3252" s="221"/>
      <c r="U3252" s="221"/>
      <c r="V3252" s="221"/>
      <c r="W3252" s="221"/>
      <c r="X3252" s="221"/>
    </row>
    <row r="3253" spans="20:24">
      <c r="T3253" s="221"/>
      <c r="U3253" s="221"/>
      <c r="V3253" s="221"/>
      <c r="W3253" s="221"/>
      <c r="X3253" s="221"/>
    </row>
    <row r="3254" spans="20:24">
      <c r="T3254" s="221"/>
      <c r="U3254" s="221"/>
      <c r="V3254" s="221"/>
      <c r="W3254" s="221"/>
      <c r="X3254" s="221"/>
    </row>
    <row r="3255" spans="20:24">
      <c r="T3255" s="221"/>
      <c r="U3255" s="221"/>
      <c r="V3255" s="221"/>
      <c r="W3255" s="221"/>
      <c r="X3255" s="221"/>
    </row>
    <row r="3256" spans="20:24">
      <c r="T3256" s="221"/>
      <c r="U3256" s="221"/>
      <c r="V3256" s="221"/>
      <c r="W3256" s="221"/>
      <c r="X3256" s="221"/>
    </row>
    <row r="3257" spans="20:24">
      <c r="T3257" s="221"/>
      <c r="U3257" s="221"/>
      <c r="V3257" s="221"/>
      <c r="W3257" s="221"/>
      <c r="X3257" s="221"/>
    </row>
    <row r="3258" spans="20:24">
      <c r="T3258" s="221"/>
      <c r="U3258" s="221"/>
      <c r="V3258" s="221"/>
      <c r="W3258" s="221"/>
      <c r="X3258" s="221"/>
    </row>
    <row r="3259" spans="20:24">
      <c r="T3259" s="221"/>
      <c r="U3259" s="221"/>
      <c r="V3259" s="221"/>
      <c r="W3259" s="221"/>
      <c r="X3259" s="221"/>
    </row>
    <row r="3260" spans="20:24">
      <c r="T3260" s="221"/>
      <c r="U3260" s="221"/>
      <c r="V3260" s="221"/>
      <c r="W3260" s="221"/>
      <c r="X3260" s="221"/>
    </row>
    <row r="3261" spans="20:24">
      <c r="T3261" s="221"/>
      <c r="U3261" s="221"/>
      <c r="V3261" s="221"/>
      <c r="W3261" s="221"/>
      <c r="X3261" s="221"/>
    </row>
    <row r="3262" spans="20:24">
      <c r="T3262" s="221"/>
      <c r="U3262" s="221"/>
      <c r="V3262" s="221"/>
      <c r="W3262" s="221"/>
      <c r="X3262" s="221"/>
    </row>
    <row r="3263" spans="20:24">
      <c r="T3263" s="221"/>
      <c r="U3263" s="221"/>
      <c r="V3263" s="221"/>
      <c r="W3263" s="221"/>
      <c r="X3263" s="221"/>
    </row>
    <row r="3264" spans="20:24">
      <c r="T3264" s="221"/>
      <c r="U3264" s="221"/>
      <c r="V3264" s="221"/>
      <c r="W3264" s="221"/>
      <c r="X3264" s="221"/>
    </row>
    <row r="3265" spans="20:24">
      <c r="T3265" s="221"/>
      <c r="U3265" s="221"/>
      <c r="V3265" s="221"/>
      <c r="W3265" s="221"/>
      <c r="X3265" s="221"/>
    </row>
    <row r="3266" spans="20:24">
      <c r="T3266" s="221"/>
      <c r="U3266" s="221"/>
      <c r="V3266" s="221"/>
      <c r="W3266" s="221"/>
      <c r="X3266" s="221"/>
    </row>
    <row r="3267" spans="20:24">
      <c r="T3267" s="221"/>
      <c r="U3267" s="221"/>
      <c r="V3267" s="221"/>
      <c r="W3267" s="221"/>
      <c r="X3267" s="221"/>
    </row>
    <row r="3268" spans="20:24">
      <c r="T3268" s="221"/>
      <c r="U3268" s="221"/>
      <c r="V3268" s="221"/>
      <c r="W3268" s="221"/>
      <c r="X3268" s="221"/>
    </row>
    <row r="3269" spans="20:24">
      <c r="T3269" s="221"/>
      <c r="U3269" s="221"/>
      <c r="V3269" s="221"/>
      <c r="W3269" s="221"/>
      <c r="X3269" s="221"/>
    </row>
    <row r="3270" spans="20:24">
      <c r="T3270" s="221"/>
      <c r="U3270" s="221"/>
      <c r="V3270" s="221"/>
      <c r="W3270" s="221"/>
      <c r="X3270" s="221"/>
    </row>
    <row r="3271" spans="20:24">
      <c r="T3271" s="221"/>
      <c r="U3271" s="221"/>
      <c r="V3271" s="221"/>
      <c r="W3271" s="221"/>
      <c r="X3271" s="221"/>
    </row>
    <row r="3272" spans="20:24">
      <c r="T3272" s="221"/>
      <c r="U3272" s="221"/>
      <c r="V3272" s="221"/>
      <c r="W3272" s="221"/>
      <c r="X3272" s="221"/>
    </row>
    <row r="3273" spans="20:24">
      <c r="T3273" s="221"/>
      <c r="U3273" s="221"/>
      <c r="V3273" s="221"/>
      <c r="W3273" s="221"/>
      <c r="X3273" s="221"/>
    </row>
    <row r="3274" spans="20:24">
      <c r="T3274" s="221"/>
      <c r="U3274" s="221"/>
      <c r="V3274" s="221"/>
      <c r="W3274" s="221"/>
      <c r="X3274" s="221"/>
    </row>
    <row r="3275" spans="20:24">
      <c r="T3275" s="221"/>
      <c r="U3275" s="221"/>
      <c r="V3275" s="221"/>
      <c r="W3275" s="221"/>
      <c r="X3275" s="221"/>
    </row>
    <row r="3276" spans="20:24">
      <c r="T3276" s="221"/>
      <c r="U3276" s="221"/>
      <c r="V3276" s="221"/>
      <c r="W3276" s="221"/>
      <c r="X3276" s="221"/>
    </row>
    <row r="3277" spans="20:24">
      <c r="T3277" s="221"/>
      <c r="U3277" s="221"/>
      <c r="V3277" s="221"/>
      <c r="W3277" s="221"/>
      <c r="X3277" s="221"/>
    </row>
    <row r="3278" spans="20:24">
      <c r="T3278" s="221"/>
      <c r="U3278" s="221"/>
      <c r="V3278" s="221"/>
      <c r="W3278" s="221"/>
      <c r="X3278" s="221"/>
    </row>
    <row r="3279" spans="20:24">
      <c r="T3279" s="221"/>
      <c r="U3279" s="221"/>
      <c r="V3279" s="221"/>
      <c r="W3279" s="221"/>
      <c r="X3279" s="221"/>
    </row>
    <row r="3280" spans="20:24">
      <c r="T3280" s="221"/>
      <c r="U3280" s="221"/>
      <c r="V3280" s="221"/>
      <c r="W3280" s="221"/>
      <c r="X3280" s="221"/>
    </row>
    <row r="3281" spans="20:24">
      <c r="T3281" s="221"/>
      <c r="U3281" s="221"/>
      <c r="V3281" s="221"/>
      <c r="W3281" s="221"/>
      <c r="X3281" s="221"/>
    </row>
    <row r="3282" spans="20:24">
      <c r="T3282" s="221"/>
      <c r="U3282" s="221"/>
      <c r="V3282" s="221"/>
      <c r="W3282" s="221"/>
      <c r="X3282" s="221"/>
    </row>
    <row r="3283" spans="20:24">
      <c r="T3283" s="221"/>
      <c r="U3283" s="221"/>
      <c r="V3283" s="221"/>
      <c r="W3283" s="221"/>
      <c r="X3283" s="221"/>
    </row>
    <row r="3284" spans="20:24">
      <c r="T3284" s="221"/>
      <c r="U3284" s="221"/>
      <c r="V3284" s="221"/>
      <c r="W3284" s="221"/>
      <c r="X3284" s="221"/>
    </row>
    <row r="3285" spans="20:24">
      <c r="T3285" s="221"/>
      <c r="U3285" s="221"/>
      <c r="V3285" s="221"/>
      <c r="W3285" s="221"/>
      <c r="X3285" s="221"/>
    </row>
    <row r="3286" spans="20:24">
      <c r="T3286" s="221"/>
      <c r="U3286" s="221"/>
      <c r="V3286" s="221"/>
      <c r="W3286" s="221"/>
      <c r="X3286" s="221"/>
    </row>
    <row r="3287" spans="20:24">
      <c r="T3287" s="221"/>
      <c r="U3287" s="221"/>
      <c r="V3287" s="221"/>
      <c r="W3287" s="221"/>
      <c r="X3287" s="221"/>
    </row>
    <row r="3288" spans="20:24">
      <c r="T3288" s="221"/>
      <c r="U3288" s="221"/>
      <c r="V3288" s="221"/>
      <c r="W3288" s="221"/>
      <c r="X3288" s="221"/>
    </row>
    <row r="3289" spans="20:24">
      <c r="T3289" s="221"/>
      <c r="U3289" s="221"/>
      <c r="V3289" s="221"/>
      <c r="W3289" s="221"/>
      <c r="X3289" s="221"/>
    </row>
    <row r="3290" spans="20:24">
      <c r="T3290" s="221"/>
      <c r="U3290" s="221"/>
      <c r="V3290" s="221"/>
      <c r="W3290" s="221"/>
      <c r="X3290" s="221"/>
    </row>
    <row r="3291" spans="20:24">
      <c r="T3291" s="221"/>
      <c r="U3291" s="221"/>
      <c r="V3291" s="221"/>
      <c r="W3291" s="221"/>
      <c r="X3291" s="221"/>
    </row>
    <row r="3292" spans="20:24">
      <c r="T3292" s="221"/>
      <c r="U3292" s="221"/>
      <c r="V3292" s="221"/>
      <c r="W3292" s="221"/>
      <c r="X3292" s="221"/>
    </row>
    <row r="3293" spans="20:24">
      <c r="T3293" s="221"/>
      <c r="U3293" s="221"/>
      <c r="V3293" s="221"/>
      <c r="W3293" s="221"/>
      <c r="X3293" s="221"/>
    </row>
    <row r="3294" spans="20:24">
      <c r="T3294" s="221"/>
      <c r="U3294" s="221"/>
      <c r="V3294" s="221"/>
      <c r="W3294" s="221"/>
      <c r="X3294" s="221"/>
    </row>
    <row r="3295" spans="20:24">
      <c r="T3295" s="221"/>
      <c r="U3295" s="221"/>
      <c r="V3295" s="221"/>
      <c r="W3295" s="221"/>
      <c r="X3295" s="221"/>
    </row>
    <row r="3296" spans="20:24">
      <c r="T3296" s="221"/>
      <c r="U3296" s="221"/>
      <c r="V3296" s="221"/>
      <c r="W3296" s="221"/>
      <c r="X3296" s="221"/>
    </row>
    <row r="3297" spans="20:24">
      <c r="T3297" s="221"/>
      <c r="U3297" s="221"/>
      <c r="V3297" s="221"/>
      <c r="W3297" s="221"/>
      <c r="X3297" s="221"/>
    </row>
    <row r="3298" spans="20:24">
      <c r="T3298" s="221"/>
      <c r="U3298" s="221"/>
      <c r="V3298" s="221"/>
      <c r="W3298" s="221"/>
      <c r="X3298" s="221"/>
    </row>
    <row r="3299" spans="20:24">
      <c r="T3299" s="221"/>
      <c r="U3299" s="221"/>
      <c r="V3299" s="221"/>
      <c r="W3299" s="221"/>
      <c r="X3299" s="221"/>
    </row>
    <row r="3300" spans="20:24">
      <c r="T3300" s="221"/>
      <c r="U3300" s="221"/>
      <c r="V3300" s="221"/>
      <c r="W3300" s="221"/>
      <c r="X3300" s="221"/>
    </row>
    <row r="3301" spans="20:24">
      <c r="T3301" s="221"/>
      <c r="U3301" s="221"/>
      <c r="V3301" s="221"/>
      <c r="W3301" s="221"/>
      <c r="X3301" s="221"/>
    </row>
    <row r="3302" spans="20:24">
      <c r="T3302" s="221"/>
      <c r="U3302" s="221"/>
      <c r="V3302" s="221"/>
      <c r="W3302" s="221"/>
      <c r="X3302" s="221"/>
    </row>
    <row r="3303" spans="20:24">
      <c r="T3303" s="221"/>
      <c r="U3303" s="221"/>
      <c r="V3303" s="221"/>
      <c r="W3303" s="221"/>
      <c r="X3303" s="221"/>
    </row>
    <row r="3304" spans="20:24">
      <c r="T3304" s="221"/>
      <c r="U3304" s="221"/>
      <c r="V3304" s="221"/>
      <c r="W3304" s="221"/>
      <c r="X3304" s="221"/>
    </row>
    <row r="3305" spans="20:24">
      <c r="T3305" s="221"/>
      <c r="U3305" s="221"/>
      <c r="V3305" s="221"/>
      <c r="W3305" s="221"/>
      <c r="X3305" s="221"/>
    </row>
    <row r="3306" spans="20:24">
      <c r="T3306" s="221"/>
      <c r="U3306" s="221"/>
      <c r="V3306" s="221"/>
      <c r="W3306" s="221"/>
      <c r="X3306" s="221"/>
    </row>
    <row r="3307" spans="20:24">
      <c r="T3307" s="221"/>
      <c r="U3307" s="221"/>
      <c r="V3307" s="221"/>
      <c r="W3307" s="221"/>
      <c r="X3307" s="221"/>
    </row>
    <row r="3308" spans="20:24">
      <c r="T3308" s="221"/>
      <c r="U3308" s="221"/>
      <c r="V3308" s="221"/>
      <c r="W3308" s="221"/>
      <c r="X3308" s="221"/>
    </row>
    <row r="3309" spans="20:24">
      <c r="T3309" s="221"/>
      <c r="U3309" s="221"/>
      <c r="V3309" s="221"/>
      <c r="W3309" s="221"/>
      <c r="X3309" s="221"/>
    </row>
    <row r="3310" spans="20:24">
      <c r="T3310" s="221"/>
      <c r="U3310" s="221"/>
      <c r="V3310" s="221"/>
      <c r="W3310" s="221"/>
      <c r="X3310" s="221"/>
    </row>
    <row r="3311" spans="20:24">
      <c r="T3311" s="221"/>
      <c r="U3311" s="221"/>
      <c r="V3311" s="221"/>
      <c r="W3311" s="221"/>
      <c r="X3311" s="221"/>
    </row>
    <row r="3312" spans="20:24">
      <c r="T3312" s="221"/>
      <c r="U3312" s="221"/>
      <c r="V3312" s="221"/>
      <c r="W3312" s="221"/>
      <c r="X3312" s="221"/>
    </row>
    <row r="3313" spans="20:24">
      <c r="T3313" s="221"/>
      <c r="U3313" s="221"/>
      <c r="V3313" s="221"/>
      <c r="W3313" s="221"/>
      <c r="X3313" s="221"/>
    </row>
    <row r="3314" spans="20:24">
      <c r="T3314" s="221"/>
      <c r="U3314" s="221"/>
      <c r="V3314" s="221"/>
      <c r="W3314" s="221"/>
      <c r="X3314" s="221"/>
    </row>
    <row r="3315" spans="20:24">
      <c r="T3315" s="221"/>
      <c r="U3315" s="221"/>
      <c r="V3315" s="221"/>
      <c r="W3315" s="221"/>
      <c r="X3315" s="221"/>
    </row>
    <row r="3316" spans="20:24">
      <c r="T3316" s="221"/>
      <c r="U3316" s="221"/>
      <c r="V3316" s="221"/>
      <c r="W3316" s="221"/>
      <c r="X3316" s="221"/>
    </row>
    <row r="3317" spans="20:24">
      <c r="T3317" s="221"/>
      <c r="U3317" s="221"/>
      <c r="V3317" s="221"/>
      <c r="W3317" s="221"/>
      <c r="X3317" s="221"/>
    </row>
    <row r="3318" spans="20:24">
      <c r="T3318" s="221"/>
      <c r="U3318" s="221"/>
      <c r="V3318" s="221"/>
      <c r="W3318" s="221"/>
      <c r="X3318" s="221"/>
    </row>
    <row r="3319" spans="20:24">
      <c r="T3319" s="221"/>
      <c r="U3319" s="221"/>
      <c r="V3319" s="221"/>
      <c r="W3319" s="221"/>
      <c r="X3319" s="221"/>
    </row>
    <row r="3320" spans="20:24">
      <c r="T3320" s="221"/>
      <c r="U3320" s="221"/>
      <c r="V3320" s="221"/>
      <c r="W3320" s="221"/>
      <c r="X3320" s="221"/>
    </row>
    <row r="3321" spans="20:24">
      <c r="T3321" s="221"/>
      <c r="U3321" s="221"/>
      <c r="V3321" s="221"/>
      <c r="W3321" s="221"/>
      <c r="X3321" s="221"/>
    </row>
    <row r="3322" spans="20:24">
      <c r="T3322" s="221"/>
      <c r="U3322" s="221"/>
      <c r="V3322" s="221"/>
      <c r="W3322" s="221"/>
      <c r="X3322" s="221"/>
    </row>
    <row r="3323" spans="20:24">
      <c r="T3323" s="221"/>
      <c r="U3323" s="221"/>
      <c r="V3323" s="221"/>
      <c r="W3323" s="221"/>
      <c r="X3323" s="221"/>
    </row>
    <row r="3324" spans="20:24">
      <c r="T3324" s="221"/>
      <c r="U3324" s="221"/>
      <c r="V3324" s="221"/>
      <c r="W3324" s="221"/>
      <c r="X3324" s="221"/>
    </row>
    <row r="3325" spans="20:24">
      <c r="T3325" s="221"/>
      <c r="U3325" s="221"/>
      <c r="V3325" s="221"/>
      <c r="W3325" s="221"/>
      <c r="X3325" s="221"/>
    </row>
    <row r="3326" spans="20:24">
      <c r="T3326" s="221"/>
      <c r="U3326" s="221"/>
      <c r="V3326" s="221"/>
      <c r="W3326" s="221"/>
      <c r="X3326" s="221"/>
    </row>
    <row r="3327" spans="20:24">
      <c r="T3327" s="221"/>
      <c r="U3327" s="221"/>
      <c r="V3327" s="221"/>
      <c r="W3327" s="221"/>
      <c r="X3327" s="221"/>
    </row>
    <row r="3328" spans="20:24">
      <c r="T3328" s="221"/>
      <c r="U3328" s="221"/>
      <c r="V3328" s="221"/>
      <c r="W3328" s="221"/>
      <c r="X3328" s="221"/>
    </row>
    <row r="3329" spans="20:24">
      <c r="T3329" s="221"/>
      <c r="U3329" s="221"/>
      <c r="V3329" s="221"/>
      <c r="W3329" s="221"/>
      <c r="X3329" s="221"/>
    </row>
    <row r="3330" spans="20:24">
      <c r="T3330" s="221"/>
      <c r="U3330" s="221"/>
      <c r="V3330" s="221"/>
      <c r="W3330" s="221"/>
      <c r="X3330" s="221"/>
    </row>
    <row r="3331" spans="20:24">
      <c r="T3331" s="221"/>
      <c r="U3331" s="221"/>
      <c r="V3331" s="221"/>
      <c r="W3331" s="221"/>
      <c r="X3331" s="221"/>
    </row>
    <row r="3332" spans="20:24">
      <c r="T3332" s="221"/>
      <c r="U3332" s="221"/>
      <c r="V3332" s="221"/>
      <c r="W3332" s="221"/>
      <c r="X3332" s="221"/>
    </row>
    <row r="3333" spans="20:24">
      <c r="T3333" s="221"/>
      <c r="U3333" s="221"/>
      <c r="V3333" s="221"/>
      <c r="W3333" s="221"/>
      <c r="X3333" s="221"/>
    </row>
    <row r="3334" spans="20:24">
      <c r="T3334" s="221"/>
      <c r="U3334" s="221"/>
      <c r="V3334" s="221"/>
      <c r="W3334" s="221"/>
      <c r="X3334" s="221"/>
    </row>
    <row r="3335" spans="20:24">
      <c r="T3335" s="221"/>
      <c r="U3335" s="221"/>
      <c r="V3335" s="221"/>
      <c r="W3335" s="221"/>
      <c r="X3335" s="221"/>
    </row>
    <row r="3336" spans="20:24">
      <c r="T3336" s="221"/>
      <c r="U3336" s="221"/>
      <c r="V3336" s="221"/>
      <c r="W3336" s="221"/>
      <c r="X3336" s="221"/>
    </row>
    <row r="3337" spans="20:24">
      <c r="T3337" s="221"/>
      <c r="U3337" s="221"/>
      <c r="V3337" s="221"/>
      <c r="W3337" s="221"/>
      <c r="X3337" s="221"/>
    </row>
    <row r="3338" spans="20:24">
      <c r="T3338" s="221"/>
      <c r="U3338" s="221"/>
      <c r="V3338" s="221"/>
      <c r="W3338" s="221"/>
      <c r="X3338" s="221"/>
    </row>
    <row r="3339" spans="20:24">
      <c r="T3339" s="221"/>
      <c r="U3339" s="221"/>
      <c r="V3339" s="221"/>
      <c r="W3339" s="221"/>
      <c r="X3339" s="221"/>
    </row>
    <row r="3340" spans="20:24">
      <c r="T3340" s="221"/>
      <c r="U3340" s="221"/>
      <c r="V3340" s="221"/>
      <c r="W3340" s="221"/>
      <c r="X3340" s="221"/>
    </row>
    <row r="3341" spans="20:24">
      <c r="T3341" s="221"/>
      <c r="U3341" s="221"/>
      <c r="V3341" s="221"/>
      <c r="W3341" s="221"/>
      <c r="X3341" s="221"/>
    </row>
    <row r="3342" spans="20:24">
      <c r="T3342" s="221"/>
      <c r="U3342" s="221"/>
      <c r="V3342" s="221"/>
      <c r="W3342" s="221"/>
      <c r="X3342" s="221"/>
    </row>
    <row r="3343" spans="20:24">
      <c r="T3343" s="221"/>
      <c r="U3343" s="221"/>
      <c r="V3343" s="221"/>
      <c r="W3343" s="221"/>
      <c r="X3343" s="221"/>
    </row>
    <row r="3344" spans="20:24">
      <c r="T3344" s="221"/>
      <c r="U3344" s="221"/>
      <c r="V3344" s="221"/>
      <c r="W3344" s="221"/>
      <c r="X3344" s="221"/>
    </row>
    <row r="3345" spans="20:24">
      <c r="T3345" s="221"/>
      <c r="U3345" s="221"/>
      <c r="V3345" s="221"/>
      <c r="W3345" s="221"/>
      <c r="X3345" s="221"/>
    </row>
    <row r="3346" spans="20:24">
      <c r="T3346" s="221"/>
      <c r="U3346" s="221"/>
      <c r="V3346" s="221"/>
      <c r="W3346" s="221"/>
      <c r="X3346" s="221"/>
    </row>
    <row r="3347" spans="20:24">
      <c r="T3347" s="221"/>
      <c r="U3347" s="221"/>
      <c r="V3347" s="221"/>
      <c r="W3347" s="221"/>
      <c r="X3347" s="221"/>
    </row>
    <row r="3348" spans="20:24">
      <c r="T3348" s="221"/>
      <c r="U3348" s="221"/>
      <c r="V3348" s="221"/>
      <c r="W3348" s="221"/>
      <c r="X3348" s="221"/>
    </row>
    <row r="3349" spans="20:24">
      <c r="T3349" s="221"/>
      <c r="U3349" s="221"/>
      <c r="V3349" s="221"/>
      <c r="W3349" s="221"/>
      <c r="X3349" s="221"/>
    </row>
    <row r="3350" spans="20:24">
      <c r="T3350" s="221"/>
      <c r="U3350" s="221"/>
      <c r="V3350" s="221"/>
      <c r="W3350" s="221"/>
      <c r="X3350" s="221"/>
    </row>
    <row r="3351" spans="20:24">
      <c r="T3351" s="221"/>
      <c r="U3351" s="221"/>
      <c r="V3351" s="221"/>
      <c r="W3351" s="221"/>
      <c r="X3351" s="221"/>
    </row>
    <row r="3352" spans="20:24">
      <c r="T3352" s="221"/>
      <c r="U3352" s="221"/>
      <c r="V3352" s="221"/>
      <c r="W3352" s="221"/>
      <c r="X3352" s="221"/>
    </row>
    <row r="3353" spans="20:24">
      <c r="T3353" s="221"/>
      <c r="U3353" s="221"/>
      <c r="V3353" s="221"/>
      <c r="W3353" s="221"/>
      <c r="X3353" s="221"/>
    </row>
    <row r="3354" spans="20:24">
      <c r="T3354" s="221"/>
      <c r="U3354" s="221"/>
      <c r="V3354" s="221"/>
      <c r="W3354" s="221"/>
      <c r="X3354" s="221"/>
    </row>
    <row r="3355" spans="20:24">
      <c r="T3355" s="221"/>
      <c r="U3355" s="221"/>
      <c r="V3355" s="221"/>
      <c r="W3355" s="221"/>
      <c r="X3355" s="221"/>
    </row>
    <row r="3356" spans="20:24">
      <c r="T3356" s="221"/>
      <c r="U3356" s="221"/>
      <c r="V3356" s="221"/>
      <c r="W3356" s="221"/>
      <c r="X3356" s="221"/>
    </row>
    <row r="3357" spans="20:24">
      <c r="T3357" s="221"/>
      <c r="U3357" s="221"/>
      <c r="V3357" s="221"/>
      <c r="W3357" s="221"/>
      <c r="X3357" s="221"/>
    </row>
    <row r="3358" spans="20:24">
      <c r="T3358" s="221"/>
      <c r="U3358" s="221"/>
      <c r="V3358" s="221"/>
      <c r="W3358" s="221"/>
      <c r="X3358" s="221"/>
    </row>
    <row r="3359" spans="20:24">
      <c r="T3359" s="221"/>
      <c r="U3359" s="221"/>
      <c r="V3359" s="221"/>
      <c r="W3359" s="221"/>
      <c r="X3359" s="221"/>
    </row>
    <row r="3360" spans="20:24">
      <c r="T3360" s="221"/>
      <c r="U3360" s="221"/>
      <c r="V3360" s="221"/>
      <c r="W3360" s="221"/>
      <c r="X3360" s="221"/>
    </row>
    <row r="3361" spans="20:24">
      <c r="T3361" s="221"/>
      <c r="U3361" s="221"/>
      <c r="V3361" s="221"/>
      <c r="W3361" s="221"/>
      <c r="X3361" s="221"/>
    </row>
    <row r="3362" spans="20:24">
      <c r="T3362" s="221"/>
      <c r="U3362" s="221"/>
      <c r="V3362" s="221"/>
      <c r="W3362" s="221"/>
      <c r="X3362" s="221"/>
    </row>
    <row r="3363" spans="20:24">
      <c r="T3363" s="221"/>
      <c r="U3363" s="221"/>
      <c r="V3363" s="221"/>
      <c r="W3363" s="221"/>
      <c r="X3363" s="221"/>
    </row>
    <row r="3364" spans="20:24">
      <c r="T3364" s="221"/>
      <c r="U3364" s="221"/>
      <c r="V3364" s="221"/>
      <c r="W3364" s="221"/>
      <c r="X3364" s="221"/>
    </row>
    <row r="3365" spans="20:24">
      <c r="T3365" s="221"/>
      <c r="U3365" s="221"/>
      <c r="V3365" s="221"/>
      <c r="W3365" s="221"/>
      <c r="X3365" s="221"/>
    </row>
    <row r="3366" spans="20:24">
      <c r="T3366" s="221"/>
      <c r="U3366" s="221"/>
      <c r="V3366" s="221"/>
      <c r="W3366" s="221"/>
      <c r="X3366" s="221"/>
    </row>
    <row r="3367" spans="20:24">
      <c r="T3367" s="221"/>
      <c r="U3367" s="221"/>
      <c r="V3367" s="221"/>
      <c r="W3367" s="221"/>
      <c r="X3367" s="221"/>
    </row>
    <row r="3368" spans="20:24">
      <c r="T3368" s="221"/>
      <c r="U3368" s="221"/>
      <c r="V3368" s="221"/>
      <c r="W3368" s="221"/>
      <c r="X3368" s="221"/>
    </row>
    <row r="3369" spans="20:24">
      <c r="T3369" s="221"/>
      <c r="U3369" s="221"/>
      <c r="V3369" s="221"/>
      <c r="W3369" s="221"/>
      <c r="X3369" s="221"/>
    </row>
    <row r="3370" spans="20:24">
      <c r="T3370" s="221"/>
      <c r="U3370" s="221"/>
      <c r="V3370" s="221"/>
      <c r="W3370" s="221"/>
      <c r="X3370" s="221"/>
    </row>
    <row r="3371" spans="20:24">
      <c r="T3371" s="221"/>
      <c r="U3371" s="221"/>
      <c r="V3371" s="221"/>
      <c r="W3371" s="221"/>
      <c r="X3371" s="221"/>
    </row>
    <row r="3372" spans="20:24">
      <c r="T3372" s="221"/>
      <c r="U3372" s="221"/>
      <c r="V3372" s="221"/>
      <c r="W3372" s="221"/>
      <c r="X3372" s="221"/>
    </row>
    <row r="3373" spans="20:24">
      <c r="T3373" s="221"/>
      <c r="U3373" s="221"/>
      <c r="V3373" s="221"/>
      <c r="W3373" s="221"/>
      <c r="X3373" s="221"/>
    </row>
    <row r="3374" spans="20:24">
      <c r="T3374" s="221"/>
      <c r="U3374" s="221"/>
      <c r="V3374" s="221"/>
      <c r="W3374" s="221"/>
      <c r="X3374" s="221"/>
    </row>
    <row r="3375" spans="20:24">
      <c r="T3375" s="221"/>
      <c r="U3375" s="221"/>
      <c r="V3375" s="221"/>
      <c r="W3375" s="221"/>
      <c r="X3375" s="221"/>
    </row>
    <row r="3376" spans="20:24">
      <c r="T3376" s="221"/>
      <c r="U3376" s="221"/>
      <c r="V3376" s="221"/>
      <c r="W3376" s="221"/>
      <c r="X3376" s="221"/>
    </row>
    <row r="3377" spans="20:24">
      <c r="T3377" s="221"/>
      <c r="U3377" s="221"/>
      <c r="V3377" s="221"/>
      <c r="W3377" s="221"/>
      <c r="X3377" s="221"/>
    </row>
    <row r="3378" spans="20:24">
      <c r="T3378" s="221"/>
      <c r="U3378" s="221"/>
      <c r="V3378" s="221"/>
      <c r="W3378" s="221"/>
      <c r="X3378" s="221"/>
    </row>
    <row r="3379" spans="20:24">
      <c r="T3379" s="221"/>
      <c r="U3379" s="221"/>
      <c r="V3379" s="221"/>
      <c r="W3379" s="221"/>
      <c r="X3379" s="221"/>
    </row>
    <row r="3380" spans="20:24">
      <c r="T3380" s="221"/>
      <c r="U3380" s="221"/>
      <c r="V3380" s="221"/>
      <c r="W3380" s="221"/>
      <c r="X3380" s="221"/>
    </row>
    <row r="3381" spans="20:24">
      <c r="T3381" s="221"/>
      <c r="U3381" s="221"/>
      <c r="V3381" s="221"/>
      <c r="W3381" s="221"/>
      <c r="X3381" s="221"/>
    </row>
    <row r="3382" spans="20:24">
      <c r="T3382" s="221"/>
      <c r="U3382" s="221"/>
      <c r="V3382" s="221"/>
      <c r="W3382" s="221"/>
      <c r="X3382" s="221"/>
    </row>
    <row r="3383" spans="20:24">
      <c r="T3383" s="221"/>
      <c r="U3383" s="221"/>
      <c r="V3383" s="221"/>
      <c r="W3383" s="221"/>
      <c r="X3383" s="221"/>
    </row>
    <row r="3384" spans="20:24">
      <c r="T3384" s="221"/>
      <c r="U3384" s="221"/>
      <c r="V3384" s="221"/>
      <c r="W3384" s="221"/>
      <c r="X3384" s="221"/>
    </row>
    <row r="3385" spans="20:24">
      <c r="T3385" s="221"/>
      <c r="U3385" s="221"/>
      <c r="V3385" s="221"/>
      <c r="W3385" s="221"/>
      <c r="X3385" s="221"/>
    </row>
    <row r="3386" spans="20:24">
      <c r="T3386" s="221"/>
      <c r="U3386" s="221"/>
      <c r="V3386" s="221"/>
      <c r="W3386" s="221"/>
      <c r="X3386" s="221"/>
    </row>
    <row r="3387" spans="20:24">
      <c r="T3387" s="221"/>
      <c r="U3387" s="221"/>
      <c r="V3387" s="221"/>
      <c r="W3387" s="221"/>
      <c r="X3387" s="221"/>
    </row>
    <row r="3388" spans="20:24">
      <c r="T3388" s="221"/>
      <c r="U3388" s="221"/>
      <c r="V3388" s="221"/>
      <c r="W3388" s="221"/>
      <c r="X3388" s="221"/>
    </row>
    <row r="3389" spans="20:24">
      <c r="T3389" s="221"/>
      <c r="U3389" s="221"/>
      <c r="V3389" s="221"/>
      <c r="W3389" s="221"/>
      <c r="X3389" s="221"/>
    </row>
    <row r="3390" spans="20:24">
      <c r="T3390" s="221"/>
      <c r="U3390" s="221"/>
      <c r="V3390" s="221"/>
      <c r="W3390" s="221"/>
      <c r="X3390" s="221"/>
    </row>
    <row r="3391" spans="20:24">
      <c r="T3391" s="221"/>
      <c r="U3391" s="221"/>
      <c r="V3391" s="221"/>
      <c r="W3391" s="221"/>
      <c r="X3391" s="221"/>
    </row>
    <row r="3392" spans="20:24">
      <c r="T3392" s="221"/>
      <c r="U3392" s="221"/>
      <c r="V3392" s="221"/>
      <c r="W3392" s="221"/>
      <c r="X3392" s="221"/>
    </row>
    <row r="3393" spans="20:24">
      <c r="T3393" s="221"/>
      <c r="U3393" s="221"/>
      <c r="V3393" s="221"/>
      <c r="W3393" s="221"/>
      <c r="X3393" s="221"/>
    </row>
    <row r="3394" spans="20:24">
      <c r="T3394" s="221"/>
      <c r="U3394" s="221"/>
      <c r="V3394" s="221"/>
      <c r="W3394" s="221"/>
      <c r="X3394" s="221"/>
    </row>
    <row r="3395" spans="20:24">
      <c r="T3395" s="221"/>
      <c r="U3395" s="221"/>
      <c r="V3395" s="221"/>
      <c r="W3395" s="221"/>
      <c r="X3395" s="221"/>
    </row>
    <row r="3396" spans="20:24">
      <c r="T3396" s="221"/>
      <c r="U3396" s="221"/>
      <c r="V3396" s="221"/>
      <c r="W3396" s="221"/>
      <c r="X3396" s="221"/>
    </row>
    <row r="3397" spans="20:24">
      <c r="T3397" s="221"/>
      <c r="U3397" s="221"/>
      <c r="V3397" s="221"/>
      <c r="W3397" s="221"/>
      <c r="X3397" s="221"/>
    </row>
    <row r="3398" spans="20:24">
      <c r="T3398" s="221"/>
      <c r="U3398" s="221"/>
      <c r="V3398" s="221"/>
      <c r="W3398" s="221"/>
      <c r="X3398" s="221"/>
    </row>
    <row r="3399" spans="20:24">
      <c r="T3399" s="221"/>
      <c r="U3399" s="221"/>
      <c r="V3399" s="221"/>
      <c r="W3399" s="221"/>
      <c r="X3399" s="221"/>
    </row>
    <row r="3400" spans="20:24">
      <c r="T3400" s="221"/>
      <c r="U3400" s="221"/>
      <c r="V3400" s="221"/>
      <c r="W3400" s="221"/>
      <c r="X3400" s="221"/>
    </row>
    <row r="3401" spans="20:24">
      <c r="T3401" s="221"/>
      <c r="U3401" s="221"/>
      <c r="V3401" s="221"/>
      <c r="W3401" s="221"/>
      <c r="X3401" s="221"/>
    </row>
    <row r="3402" spans="20:24">
      <c r="T3402" s="221"/>
      <c r="U3402" s="221"/>
      <c r="V3402" s="221"/>
      <c r="W3402" s="221"/>
      <c r="X3402" s="221"/>
    </row>
    <row r="3403" spans="20:24">
      <c r="T3403" s="221"/>
      <c r="U3403" s="221"/>
      <c r="V3403" s="221"/>
      <c r="W3403" s="221"/>
      <c r="X3403" s="221"/>
    </row>
    <row r="3404" spans="20:24">
      <c r="T3404" s="221"/>
      <c r="U3404" s="221"/>
      <c r="V3404" s="221"/>
      <c r="W3404" s="221"/>
      <c r="X3404" s="221"/>
    </row>
    <row r="3405" spans="20:24">
      <c r="T3405" s="221"/>
      <c r="U3405" s="221"/>
      <c r="V3405" s="221"/>
      <c r="W3405" s="221"/>
      <c r="X3405" s="221"/>
    </row>
    <row r="3406" spans="20:24">
      <c r="T3406" s="221"/>
      <c r="U3406" s="221"/>
      <c r="V3406" s="221"/>
      <c r="W3406" s="221"/>
      <c r="X3406" s="221"/>
    </row>
    <row r="3407" spans="20:24">
      <c r="T3407" s="221"/>
      <c r="U3407" s="221"/>
      <c r="V3407" s="221"/>
      <c r="W3407" s="221"/>
      <c r="X3407" s="221"/>
    </row>
    <row r="3408" spans="20:24">
      <c r="T3408" s="221"/>
      <c r="U3408" s="221"/>
      <c r="V3408" s="221"/>
      <c r="W3408" s="221"/>
      <c r="X3408" s="221"/>
    </row>
    <row r="3409" spans="20:24">
      <c r="T3409" s="221"/>
      <c r="U3409" s="221"/>
      <c r="V3409" s="221"/>
      <c r="W3409" s="221"/>
      <c r="X3409" s="221"/>
    </row>
    <row r="3410" spans="20:24">
      <c r="T3410" s="221"/>
      <c r="U3410" s="221"/>
      <c r="V3410" s="221"/>
      <c r="W3410" s="221"/>
      <c r="X3410" s="221"/>
    </row>
    <row r="3411" spans="20:24">
      <c r="T3411" s="221"/>
      <c r="U3411" s="221"/>
      <c r="V3411" s="221"/>
      <c r="W3411" s="221"/>
      <c r="X3411" s="221"/>
    </row>
    <row r="3412" spans="20:24">
      <c r="T3412" s="221"/>
      <c r="U3412" s="221"/>
      <c r="V3412" s="221"/>
      <c r="W3412" s="221"/>
      <c r="X3412" s="221"/>
    </row>
    <row r="3413" spans="20:24">
      <c r="T3413" s="221"/>
      <c r="U3413" s="221"/>
      <c r="V3413" s="221"/>
      <c r="W3413" s="221"/>
      <c r="X3413" s="221"/>
    </row>
    <row r="3414" spans="20:24">
      <c r="T3414" s="221"/>
      <c r="U3414" s="221"/>
      <c r="V3414" s="221"/>
      <c r="W3414" s="221"/>
      <c r="X3414" s="221"/>
    </row>
    <row r="3415" spans="20:24">
      <c r="T3415" s="221"/>
      <c r="U3415" s="221"/>
      <c r="V3415" s="221"/>
      <c r="W3415" s="221"/>
      <c r="X3415" s="221"/>
    </row>
    <row r="3416" spans="20:24">
      <c r="T3416" s="221"/>
      <c r="U3416" s="221"/>
      <c r="V3416" s="221"/>
      <c r="W3416" s="221"/>
      <c r="X3416" s="221"/>
    </row>
    <row r="3417" spans="20:24">
      <c r="T3417" s="221"/>
      <c r="U3417" s="221"/>
      <c r="V3417" s="221"/>
      <c r="W3417" s="221"/>
      <c r="X3417" s="221"/>
    </row>
    <row r="3418" spans="20:24">
      <c r="T3418" s="221"/>
      <c r="U3418" s="221"/>
      <c r="V3418" s="221"/>
      <c r="W3418" s="221"/>
      <c r="X3418" s="221"/>
    </row>
    <row r="3419" spans="20:24">
      <c r="T3419" s="221"/>
      <c r="U3419" s="221"/>
      <c r="V3419" s="221"/>
      <c r="W3419" s="221"/>
      <c r="X3419" s="221"/>
    </row>
    <row r="3420" spans="20:24">
      <c r="T3420" s="221"/>
      <c r="U3420" s="221"/>
      <c r="V3420" s="221"/>
      <c r="W3420" s="221"/>
      <c r="X3420" s="221"/>
    </row>
    <row r="3421" spans="20:24">
      <c r="T3421" s="221"/>
      <c r="U3421" s="221"/>
      <c r="V3421" s="221"/>
      <c r="W3421" s="221"/>
      <c r="X3421" s="221"/>
    </row>
    <row r="3422" spans="20:24">
      <c r="T3422" s="221"/>
      <c r="U3422" s="221"/>
      <c r="V3422" s="221"/>
      <c r="W3422" s="221"/>
      <c r="X3422" s="221"/>
    </row>
    <row r="3423" spans="20:24">
      <c r="T3423" s="221"/>
      <c r="U3423" s="221"/>
      <c r="V3423" s="221"/>
      <c r="W3423" s="221"/>
      <c r="X3423" s="221"/>
    </row>
    <row r="3424" spans="20:24">
      <c r="T3424" s="221"/>
      <c r="U3424" s="221"/>
      <c r="V3424" s="221"/>
      <c r="W3424" s="221"/>
      <c r="X3424" s="221"/>
    </row>
    <row r="3425" spans="20:24">
      <c r="T3425" s="221"/>
      <c r="U3425" s="221"/>
      <c r="V3425" s="221"/>
      <c r="W3425" s="221"/>
      <c r="X3425" s="221"/>
    </row>
    <row r="3426" spans="20:24">
      <c r="T3426" s="221"/>
      <c r="U3426" s="221"/>
      <c r="V3426" s="221"/>
      <c r="W3426" s="221"/>
      <c r="X3426" s="221"/>
    </row>
    <row r="3427" spans="20:24">
      <c r="T3427" s="221"/>
      <c r="U3427" s="221"/>
      <c r="V3427" s="221"/>
      <c r="W3427" s="221"/>
      <c r="X3427" s="221"/>
    </row>
    <row r="3428" spans="20:24">
      <c r="T3428" s="221"/>
      <c r="U3428" s="221"/>
      <c r="V3428" s="221"/>
      <c r="W3428" s="221"/>
      <c r="X3428" s="221"/>
    </row>
    <row r="3429" spans="20:24">
      <c r="T3429" s="221"/>
      <c r="U3429" s="221"/>
      <c r="V3429" s="221"/>
      <c r="W3429" s="221"/>
      <c r="X3429" s="221"/>
    </row>
    <row r="3430" spans="20:24">
      <c r="T3430" s="221"/>
      <c r="U3430" s="221"/>
      <c r="V3430" s="221"/>
      <c r="W3430" s="221"/>
      <c r="X3430" s="221"/>
    </row>
    <row r="3431" spans="20:24">
      <c r="T3431" s="221"/>
      <c r="U3431" s="221"/>
      <c r="V3431" s="221"/>
      <c r="W3431" s="221"/>
      <c r="X3431" s="221"/>
    </row>
    <row r="3432" spans="20:24">
      <c r="T3432" s="221"/>
      <c r="U3432" s="221"/>
      <c r="V3432" s="221"/>
      <c r="W3432" s="221"/>
      <c r="X3432" s="221"/>
    </row>
    <row r="3433" spans="20:24">
      <c r="T3433" s="221"/>
      <c r="U3433" s="221"/>
      <c r="V3433" s="221"/>
      <c r="W3433" s="221"/>
      <c r="X3433" s="221"/>
    </row>
    <row r="3434" spans="20:24">
      <c r="T3434" s="221"/>
      <c r="U3434" s="221"/>
      <c r="V3434" s="221"/>
      <c r="W3434" s="221"/>
      <c r="X3434" s="221"/>
    </row>
    <row r="3435" spans="20:24">
      <c r="T3435" s="221"/>
      <c r="U3435" s="221"/>
      <c r="V3435" s="221"/>
      <c r="W3435" s="221"/>
      <c r="X3435" s="221"/>
    </row>
    <row r="3436" spans="20:24">
      <c r="T3436" s="221"/>
      <c r="U3436" s="221"/>
      <c r="V3436" s="221"/>
      <c r="W3436" s="221"/>
      <c r="X3436" s="221"/>
    </row>
    <row r="3437" spans="20:24">
      <c r="T3437" s="221"/>
      <c r="U3437" s="221"/>
      <c r="V3437" s="221"/>
      <c r="W3437" s="221"/>
      <c r="X3437" s="221"/>
    </row>
    <row r="3438" spans="20:24">
      <c r="T3438" s="221"/>
      <c r="U3438" s="221"/>
      <c r="V3438" s="221"/>
      <c r="W3438" s="221"/>
      <c r="X3438" s="221"/>
    </row>
    <row r="3439" spans="20:24">
      <c r="T3439" s="221"/>
      <c r="U3439" s="221"/>
      <c r="V3439" s="221"/>
      <c r="W3439" s="221"/>
      <c r="X3439" s="221"/>
    </row>
    <row r="3440" spans="20:24">
      <c r="T3440" s="221"/>
      <c r="U3440" s="221"/>
      <c r="V3440" s="221"/>
      <c r="W3440" s="221"/>
      <c r="X3440" s="221"/>
    </row>
    <row r="3441" spans="20:24">
      <c r="T3441" s="221"/>
      <c r="U3441" s="221"/>
      <c r="V3441" s="221"/>
      <c r="W3441" s="221"/>
      <c r="X3441" s="221"/>
    </row>
    <row r="3442" spans="20:24">
      <c r="T3442" s="221"/>
      <c r="U3442" s="221"/>
      <c r="V3442" s="221"/>
      <c r="W3442" s="221"/>
      <c r="X3442" s="221"/>
    </row>
    <row r="3443" spans="20:24">
      <c r="T3443" s="221"/>
      <c r="U3443" s="221"/>
      <c r="V3443" s="221"/>
      <c r="W3443" s="221"/>
      <c r="X3443" s="221"/>
    </row>
    <row r="3444" spans="20:24">
      <c r="T3444" s="221"/>
      <c r="U3444" s="221"/>
      <c r="V3444" s="221"/>
      <c r="W3444" s="221"/>
      <c r="X3444" s="221"/>
    </row>
    <row r="3445" spans="20:24">
      <c r="T3445" s="221"/>
      <c r="U3445" s="221"/>
      <c r="V3445" s="221"/>
      <c r="W3445" s="221"/>
      <c r="X3445" s="221"/>
    </row>
    <row r="3446" spans="20:24">
      <c r="T3446" s="221"/>
      <c r="U3446" s="221"/>
      <c r="V3446" s="221"/>
      <c r="W3446" s="221"/>
      <c r="X3446" s="221"/>
    </row>
    <row r="3447" spans="20:24">
      <c r="T3447" s="221"/>
      <c r="U3447" s="221"/>
      <c r="V3447" s="221"/>
      <c r="W3447" s="221"/>
      <c r="X3447" s="221"/>
    </row>
    <row r="3448" spans="20:24">
      <c r="T3448" s="221"/>
      <c r="U3448" s="221"/>
      <c r="V3448" s="221"/>
      <c r="W3448" s="221"/>
      <c r="X3448" s="221"/>
    </row>
    <row r="3449" spans="20:24">
      <c r="T3449" s="221"/>
      <c r="U3449" s="221"/>
      <c r="V3449" s="221"/>
      <c r="W3449" s="221"/>
      <c r="X3449" s="221"/>
    </row>
    <row r="3450" spans="20:24">
      <c r="T3450" s="221"/>
      <c r="U3450" s="221"/>
      <c r="V3450" s="221"/>
      <c r="W3450" s="221"/>
      <c r="X3450" s="221"/>
    </row>
    <row r="3451" spans="20:24">
      <c r="T3451" s="221"/>
      <c r="U3451" s="221"/>
      <c r="V3451" s="221"/>
      <c r="W3451" s="221"/>
      <c r="X3451" s="221"/>
    </row>
    <row r="3452" spans="20:24">
      <c r="T3452" s="221"/>
      <c r="U3452" s="221"/>
      <c r="V3452" s="221"/>
      <c r="W3452" s="221"/>
      <c r="X3452" s="221"/>
    </row>
    <row r="3453" spans="20:24">
      <c r="T3453" s="221"/>
      <c r="U3453" s="221"/>
      <c r="V3453" s="221"/>
      <c r="W3453" s="221"/>
      <c r="X3453" s="221"/>
    </row>
    <row r="3454" spans="20:24">
      <c r="T3454" s="221"/>
      <c r="U3454" s="221"/>
      <c r="V3454" s="221"/>
      <c r="W3454" s="221"/>
      <c r="X3454" s="221"/>
    </row>
    <row r="3455" spans="20:24">
      <c r="T3455" s="221"/>
      <c r="U3455" s="221"/>
      <c r="V3455" s="221"/>
      <c r="W3455" s="221"/>
      <c r="X3455" s="221"/>
    </row>
    <row r="3456" spans="20:24">
      <c r="T3456" s="221"/>
      <c r="U3456" s="221"/>
      <c r="V3456" s="221"/>
      <c r="W3456" s="221"/>
      <c r="X3456" s="221"/>
    </row>
    <row r="3457" spans="20:24">
      <c r="T3457" s="221"/>
      <c r="U3457" s="221"/>
      <c r="V3457" s="221"/>
      <c r="W3457" s="221"/>
      <c r="X3457" s="221"/>
    </row>
    <row r="3458" spans="20:24">
      <c r="T3458" s="221"/>
      <c r="U3458" s="221"/>
      <c r="V3458" s="221"/>
      <c r="W3458" s="221"/>
      <c r="X3458" s="221"/>
    </row>
    <row r="3459" spans="20:24">
      <c r="T3459" s="221"/>
      <c r="U3459" s="221"/>
      <c r="V3459" s="221"/>
      <c r="W3459" s="221"/>
      <c r="X3459" s="221"/>
    </row>
    <row r="3460" spans="20:24">
      <c r="T3460" s="221"/>
      <c r="U3460" s="221"/>
      <c r="V3460" s="221"/>
      <c r="W3460" s="221"/>
      <c r="X3460" s="221"/>
    </row>
    <row r="3461" spans="20:24">
      <c r="T3461" s="221"/>
      <c r="U3461" s="221"/>
      <c r="V3461" s="221"/>
      <c r="W3461" s="221"/>
      <c r="X3461" s="221"/>
    </row>
    <row r="3462" spans="20:24">
      <c r="T3462" s="221"/>
      <c r="U3462" s="221"/>
      <c r="V3462" s="221"/>
      <c r="W3462" s="221"/>
      <c r="X3462" s="221"/>
    </row>
    <row r="3463" spans="20:24">
      <c r="T3463" s="221"/>
      <c r="U3463" s="221"/>
      <c r="V3463" s="221"/>
      <c r="W3463" s="221"/>
      <c r="X3463" s="221"/>
    </row>
    <row r="3464" spans="20:24">
      <c r="T3464" s="221"/>
      <c r="U3464" s="221"/>
      <c r="V3464" s="221"/>
      <c r="W3464" s="221"/>
      <c r="X3464" s="221"/>
    </row>
    <row r="3465" spans="20:24">
      <c r="T3465" s="221"/>
      <c r="U3465" s="221"/>
      <c r="V3465" s="221"/>
      <c r="W3465" s="221"/>
      <c r="X3465" s="221"/>
    </row>
    <row r="3466" spans="20:24">
      <c r="T3466" s="221"/>
      <c r="U3466" s="221"/>
      <c r="V3466" s="221"/>
      <c r="W3466" s="221"/>
      <c r="X3466" s="221"/>
    </row>
    <row r="3467" spans="20:24">
      <c r="T3467" s="221"/>
      <c r="U3467" s="221"/>
      <c r="V3467" s="221"/>
      <c r="W3467" s="221"/>
      <c r="X3467" s="221"/>
    </row>
    <row r="3468" spans="20:24">
      <c r="T3468" s="221"/>
      <c r="U3468" s="221"/>
      <c r="V3468" s="221"/>
      <c r="W3468" s="221"/>
      <c r="X3468" s="221"/>
    </row>
    <row r="3469" spans="20:24">
      <c r="T3469" s="221"/>
      <c r="U3469" s="221"/>
      <c r="V3469" s="221"/>
      <c r="W3469" s="221"/>
      <c r="X3469" s="221"/>
    </row>
    <row r="3470" spans="20:24">
      <c r="T3470" s="221"/>
      <c r="U3470" s="221"/>
      <c r="V3470" s="221"/>
      <c r="W3470" s="221"/>
      <c r="X3470" s="221"/>
    </row>
    <row r="3471" spans="20:24">
      <c r="T3471" s="221"/>
      <c r="U3471" s="221"/>
      <c r="V3471" s="221"/>
      <c r="W3471" s="221"/>
      <c r="X3471" s="221"/>
    </row>
    <row r="3472" spans="20:24">
      <c r="T3472" s="221"/>
      <c r="U3472" s="221"/>
      <c r="V3472" s="221"/>
      <c r="W3472" s="221"/>
      <c r="X3472" s="221"/>
    </row>
    <row r="3473" spans="20:24">
      <c r="T3473" s="221"/>
      <c r="U3473" s="221"/>
      <c r="V3473" s="221"/>
      <c r="W3473" s="221"/>
      <c r="X3473" s="221"/>
    </row>
    <row r="3474" spans="20:24">
      <c r="T3474" s="221"/>
      <c r="U3474" s="221"/>
      <c r="V3474" s="221"/>
      <c r="W3474" s="221"/>
      <c r="X3474" s="221"/>
    </row>
    <row r="3475" spans="20:24">
      <c r="T3475" s="221"/>
      <c r="U3475" s="221"/>
      <c r="V3475" s="221"/>
      <c r="W3475" s="221"/>
      <c r="X3475" s="221"/>
    </row>
    <row r="3476" spans="20:24">
      <c r="T3476" s="221"/>
      <c r="U3476" s="221"/>
      <c r="V3476" s="221"/>
      <c r="W3476" s="221"/>
      <c r="X3476" s="221"/>
    </row>
    <row r="3477" spans="20:24">
      <c r="T3477" s="221"/>
      <c r="U3477" s="221"/>
      <c r="V3477" s="221"/>
      <c r="W3477" s="221"/>
      <c r="X3477" s="221"/>
    </row>
    <row r="3478" spans="20:24">
      <c r="T3478" s="221"/>
      <c r="U3478" s="221"/>
      <c r="V3478" s="221"/>
      <c r="W3478" s="221"/>
      <c r="X3478" s="221"/>
    </row>
    <row r="3479" spans="20:24">
      <c r="T3479" s="221"/>
      <c r="U3479" s="221"/>
      <c r="V3479" s="221"/>
      <c r="W3479" s="221"/>
      <c r="X3479" s="221"/>
    </row>
    <row r="3480" spans="20:24">
      <c r="T3480" s="221"/>
      <c r="U3480" s="221"/>
      <c r="V3480" s="221"/>
      <c r="W3480" s="221"/>
      <c r="X3480" s="221"/>
    </row>
    <row r="3481" spans="20:24">
      <c r="T3481" s="221"/>
      <c r="U3481" s="221"/>
      <c r="V3481" s="221"/>
      <c r="W3481" s="221"/>
      <c r="X3481" s="221"/>
    </row>
    <row r="3482" spans="20:24">
      <c r="T3482" s="221"/>
      <c r="U3482" s="221"/>
      <c r="V3482" s="221"/>
      <c r="W3482" s="221"/>
      <c r="X3482" s="221"/>
    </row>
    <row r="3483" spans="20:24">
      <c r="T3483" s="221"/>
      <c r="U3483" s="221"/>
      <c r="V3483" s="221"/>
      <c r="W3483" s="221"/>
      <c r="X3483" s="221"/>
    </row>
    <row r="3484" spans="20:24">
      <c r="T3484" s="221"/>
      <c r="U3484" s="221"/>
      <c r="V3484" s="221"/>
      <c r="W3484" s="221"/>
      <c r="X3484" s="221"/>
    </row>
    <row r="3485" spans="20:24">
      <c r="T3485" s="221"/>
      <c r="U3485" s="221"/>
      <c r="V3485" s="221"/>
      <c r="W3485" s="221"/>
      <c r="X3485" s="221"/>
    </row>
    <row r="3486" spans="20:24">
      <c r="T3486" s="221"/>
      <c r="U3486" s="221"/>
      <c r="V3486" s="221"/>
      <c r="W3486" s="221"/>
      <c r="X3486" s="221"/>
    </row>
    <row r="3487" spans="20:24">
      <c r="T3487" s="221"/>
      <c r="U3487" s="221"/>
      <c r="V3487" s="221"/>
      <c r="W3487" s="221"/>
      <c r="X3487" s="221"/>
    </row>
    <row r="3488" spans="20:24">
      <c r="T3488" s="221"/>
      <c r="U3488" s="221"/>
      <c r="V3488" s="221"/>
      <c r="W3488" s="221"/>
      <c r="X3488" s="221"/>
    </row>
    <row r="3489" spans="20:24">
      <c r="T3489" s="221"/>
      <c r="U3489" s="221"/>
      <c r="V3489" s="221"/>
      <c r="W3489" s="221"/>
      <c r="X3489" s="221"/>
    </row>
    <row r="3490" spans="20:24">
      <c r="T3490" s="221"/>
      <c r="U3490" s="221"/>
      <c r="V3490" s="221"/>
      <c r="W3490" s="221"/>
      <c r="X3490" s="221"/>
    </row>
    <row r="3491" spans="20:24">
      <c r="T3491" s="221"/>
      <c r="U3491" s="221"/>
      <c r="V3491" s="221"/>
      <c r="W3491" s="221"/>
      <c r="X3491" s="221"/>
    </row>
    <row r="3492" spans="20:24">
      <c r="T3492" s="221"/>
      <c r="U3492" s="221"/>
      <c r="V3492" s="221"/>
      <c r="W3492" s="221"/>
      <c r="X3492" s="221"/>
    </row>
    <row r="3493" spans="20:24">
      <c r="T3493" s="221"/>
      <c r="U3493" s="221"/>
      <c r="V3493" s="221"/>
      <c r="W3493" s="221"/>
      <c r="X3493" s="221"/>
    </row>
    <row r="3494" spans="20:24">
      <c r="T3494" s="221"/>
      <c r="U3494" s="221"/>
      <c r="V3494" s="221"/>
      <c r="W3494" s="221"/>
      <c r="X3494" s="221"/>
    </row>
    <row r="3495" spans="20:24">
      <c r="T3495" s="221"/>
      <c r="U3495" s="221"/>
      <c r="V3495" s="221"/>
      <c r="W3495" s="221"/>
      <c r="X3495" s="221"/>
    </row>
    <row r="3496" spans="20:24">
      <c r="T3496" s="221"/>
      <c r="U3496" s="221"/>
      <c r="V3496" s="221"/>
      <c r="W3496" s="221"/>
      <c r="X3496" s="221"/>
    </row>
    <row r="3497" spans="20:24">
      <c r="T3497" s="221"/>
      <c r="U3497" s="221"/>
      <c r="V3497" s="221"/>
      <c r="W3497" s="221"/>
      <c r="X3497" s="221"/>
    </row>
    <row r="3498" spans="20:24">
      <c r="T3498" s="221"/>
      <c r="U3498" s="221"/>
      <c r="V3498" s="221"/>
      <c r="W3498" s="221"/>
      <c r="X3498" s="221"/>
    </row>
    <row r="3499" spans="20:24">
      <c r="T3499" s="221"/>
      <c r="U3499" s="221"/>
      <c r="V3499" s="221"/>
      <c r="W3499" s="221"/>
      <c r="X3499" s="221"/>
    </row>
    <row r="3500" spans="20:24">
      <c r="T3500" s="221"/>
      <c r="U3500" s="221"/>
      <c r="V3500" s="221"/>
      <c r="W3500" s="221"/>
      <c r="X3500" s="221"/>
    </row>
    <row r="3501" spans="20:24">
      <c r="T3501" s="221"/>
      <c r="U3501" s="221"/>
      <c r="V3501" s="221"/>
      <c r="W3501" s="221"/>
      <c r="X3501" s="221"/>
    </row>
    <row r="3502" spans="20:24">
      <c r="T3502" s="221"/>
      <c r="U3502" s="221"/>
      <c r="V3502" s="221"/>
      <c r="W3502" s="221"/>
      <c r="X3502" s="221"/>
    </row>
    <row r="3503" spans="20:24">
      <c r="T3503" s="221"/>
      <c r="U3503" s="221"/>
      <c r="V3503" s="221"/>
      <c r="W3503" s="221"/>
      <c r="X3503" s="221"/>
    </row>
    <row r="3504" spans="20:24">
      <c r="T3504" s="221"/>
      <c r="U3504" s="221"/>
      <c r="V3504" s="221"/>
      <c r="W3504" s="221"/>
      <c r="X3504" s="221"/>
    </row>
    <row r="3505" spans="20:24">
      <c r="T3505" s="221"/>
      <c r="U3505" s="221"/>
      <c r="V3505" s="221"/>
      <c r="W3505" s="221"/>
      <c r="X3505" s="221"/>
    </row>
    <row r="3506" spans="20:24">
      <c r="T3506" s="221"/>
      <c r="U3506" s="221"/>
      <c r="V3506" s="221"/>
      <c r="W3506" s="221"/>
      <c r="X3506" s="221"/>
    </row>
    <row r="3507" spans="20:24">
      <c r="T3507" s="221"/>
      <c r="U3507" s="221"/>
      <c r="V3507" s="221"/>
      <c r="W3507" s="221"/>
      <c r="X3507" s="221"/>
    </row>
    <row r="3508" spans="20:24">
      <c r="T3508" s="221"/>
      <c r="U3508" s="221"/>
      <c r="V3508" s="221"/>
      <c r="W3508" s="221"/>
      <c r="X3508" s="221"/>
    </row>
    <row r="3509" spans="20:24">
      <c r="T3509" s="221"/>
      <c r="U3509" s="221"/>
      <c r="V3509" s="221"/>
      <c r="W3509" s="221"/>
      <c r="X3509" s="221"/>
    </row>
    <row r="3510" spans="20:24">
      <c r="T3510" s="221"/>
      <c r="U3510" s="221"/>
      <c r="V3510" s="221"/>
      <c r="W3510" s="221"/>
      <c r="X3510" s="221"/>
    </row>
    <row r="3511" spans="20:24">
      <c r="T3511" s="221"/>
      <c r="U3511" s="221"/>
      <c r="V3511" s="221"/>
      <c r="W3511" s="221"/>
      <c r="X3511" s="221"/>
    </row>
    <row r="3512" spans="20:24">
      <c r="T3512" s="221"/>
      <c r="U3512" s="221"/>
      <c r="V3512" s="221"/>
      <c r="W3512" s="221"/>
      <c r="X3512" s="221"/>
    </row>
    <row r="3513" spans="20:24">
      <c r="T3513" s="221"/>
      <c r="U3513" s="221"/>
      <c r="V3513" s="221"/>
      <c r="W3513" s="221"/>
      <c r="X3513" s="221"/>
    </row>
    <row r="3514" spans="20:24">
      <c r="T3514" s="221"/>
      <c r="U3514" s="221"/>
      <c r="V3514" s="221"/>
      <c r="W3514" s="221"/>
      <c r="X3514" s="221"/>
    </row>
    <row r="3515" spans="20:24">
      <c r="T3515" s="221"/>
      <c r="U3515" s="221"/>
      <c r="V3515" s="221"/>
      <c r="W3515" s="221"/>
      <c r="X3515" s="221"/>
    </row>
    <row r="3516" spans="20:24">
      <c r="T3516" s="221"/>
      <c r="U3516" s="221"/>
      <c r="V3516" s="221"/>
      <c r="W3516" s="221"/>
      <c r="X3516" s="221"/>
    </row>
    <row r="3517" spans="20:24">
      <c r="T3517" s="221"/>
      <c r="U3517" s="221"/>
      <c r="V3517" s="221"/>
      <c r="W3517" s="221"/>
      <c r="X3517" s="221"/>
    </row>
    <row r="3518" spans="20:24">
      <c r="T3518" s="221"/>
      <c r="U3518" s="221"/>
      <c r="V3518" s="221"/>
      <c r="W3518" s="221"/>
      <c r="X3518" s="221"/>
    </row>
    <row r="3519" spans="20:24">
      <c r="T3519" s="221"/>
      <c r="U3519" s="221"/>
      <c r="V3519" s="221"/>
      <c r="W3519" s="221"/>
      <c r="X3519" s="221"/>
    </row>
    <row r="3520" spans="20:24">
      <c r="T3520" s="221"/>
      <c r="U3520" s="221"/>
      <c r="V3520" s="221"/>
      <c r="W3520" s="221"/>
      <c r="X3520" s="221"/>
    </row>
    <row r="3521" spans="20:24">
      <c r="T3521" s="221"/>
      <c r="U3521" s="221"/>
      <c r="V3521" s="221"/>
      <c r="W3521" s="221"/>
      <c r="X3521" s="221"/>
    </row>
    <row r="3522" spans="20:24">
      <c r="T3522" s="221"/>
      <c r="U3522" s="221"/>
      <c r="V3522" s="221"/>
      <c r="W3522" s="221"/>
      <c r="X3522" s="221"/>
    </row>
    <row r="3523" spans="20:24">
      <c r="T3523" s="221"/>
      <c r="U3523" s="221"/>
      <c r="V3523" s="221"/>
      <c r="W3523" s="221"/>
      <c r="X3523" s="221"/>
    </row>
    <row r="3524" spans="20:24">
      <c r="T3524" s="221"/>
      <c r="U3524" s="221"/>
      <c r="V3524" s="221"/>
      <c r="W3524" s="221"/>
      <c r="X3524" s="221"/>
    </row>
    <row r="3525" spans="20:24">
      <c r="T3525" s="221"/>
      <c r="U3525" s="221"/>
      <c r="V3525" s="221"/>
      <c r="W3525" s="221"/>
      <c r="X3525" s="221"/>
    </row>
    <row r="3526" spans="20:24">
      <c r="T3526" s="221"/>
      <c r="U3526" s="221"/>
      <c r="V3526" s="221"/>
      <c r="W3526" s="221"/>
      <c r="X3526" s="221"/>
    </row>
    <row r="3527" spans="20:24">
      <c r="T3527" s="221"/>
      <c r="U3527" s="221"/>
      <c r="V3527" s="221"/>
      <c r="W3527" s="221"/>
      <c r="X3527" s="221"/>
    </row>
    <row r="3528" spans="20:24">
      <c r="T3528" s="221"/>
      <c r="U3528" s="221"/>
      <c r="V3528" s="221"/>
      <c r="W3528" s="221"/>
      <c r="X3528" s="221"/>
    </row>
    <row r="3529" spans="20:24">
      <c r="T3529" s="221"/>
      <c r="U3529" s="221"/>
      <c r="V3529" s="221"/>
      <c r="W3529" s="221"/>
      <c r="X3529" s="221"/>
    </row>
    <row r="3530" spans="20:24">
      <c r="T3530" s="221"/>
      <c r="U3530" s="221"/>
      <c r="V3530" s="221"/>
      <c r="W3530" s="221"/>
      <c r="X3530" s="221"/>
    </row>
    <row r="3531" spans="20:24">
      <c r="T3531" s="221"/>
      <c r="U3531" s="221"/>
      <c r="V3531" s="221"/>
      <c r="W3531" s="221"/>
      <c r="X3531" s="221"/>
    </row>
    <row r="3532" spans="20:24">
      <c r="T3532" s="221"/>
      <c r="U3532" s="221"/>
      <c r="V3532" s="221"/>
      <c r="W3532" s="221"/>
      <c r="X3532" s="221"/>
    </row>
    <row r="3533" spans="20:24">
      <c r="T3533" s="221"/>
      <c r="U3533" s="221"/>
      <c r="V3533" s="221"/>
      <c r="W3533" s="221"/>
      <c r="X3533" s="221"/>
    </row>
    <row r="3534" spans="20:24">
      <c r="T3534" s="221"/>
      <c r="U3534" s="221"/>
      <c r="V3534" s="221"/>
      <c r="W3534" s="221"/>
      <c r="X3534" s="221"/>
    </row>
    <row r="3535" spans="20:24">
      <c r="T3535" s="221"/>
      <c r="U3535" s="221"/>
      <c r="V3535" s="221"/>
      <c r="W3535" s="221"/>
      <c r="X3535" s="221"/>
    </row>
    <row r="3536" spans="20:24">
      <c r="T3536" s="221"/>
      <c r="U3536" s="221"/>
      <c r="V3536" s="221"/>
      <c r="W3536" s="221"/>
      <c r="X3536" s="221"/>
    </row>
    <row r="3537" spans="20:24">
      <c r="T3537" s="221"/>
      <c r="U3537" s="221"/>
      <c r="V3537" s="221"/>
      <c r="W3537" s="221"/>
      <c r="X3537" s="221"/>
    </row>
    <row r="3538" spans="20:24">
      <c r="T3538" s="221"/>
      <c r="U3538" s="221"/>
      <c r="V3538" s="221"/>
      <c r="W3538" s="221"/>
      <c r="X3538" s="221"/>
    </row>
    <row r="3539" spans="20:24">
      <c r="T3539" s="221"/>
      <c r="U3539" s="221"/>
      <c r="V3539" s="221"/>
      <c r="W3539" s="221"/>
      <c r="X3539" s="221"/>
    </row>
    <row r="3540" spans="20:24">
      <c r="T3540" s="221"/>
      <c r="U3540" s="221"/>
      <c r="V3540" s="221"/>
      <c r="W3540" s="221"/>
      <c r="X3540" s="221"/>
    </row>
    <row r="3541" spans="20:24">
      <c r="T3541" s="221"/>
      <c r="U3541" s="221"/>
      <c r="V3541" s="221"/>
      <c r="W3541" s="221"/>
      <c r="X3541" s="221"/>
    </row>
    <row r="3542" spans="20:24">
      <c r="T3542" s="221"/>
      <c r="U3542" s="221"/>
      <c r="V3542" s="221"/>
      <c r="W3542" s="221"/>
      <c r="X3542" s="221"/>
    </row>
    <row r="3543" spans="20:24">
      <c r="T3543" s="221"/>
      <c r="U3543" s="221"/>
      <c r="V3543" s="221"/>
      <c r="W3543" s="221"/>
      <c r="X3543" s="221"/>
    </row>
    <row r="3544" spans="20:24">
      <c r="T3544" s="221"/>
      <c r="U3544" s="221"/>
      <c r="V3544" s="221"/>
      <c r="W3544" s="221"/>
      <c r="X3544" s="221"/>
    </row>
    <row r="3545" spans="20:24">
      <c r="T3545" s="221"/>
      <c r="U3545" s="221"/>
      <c r="V3545" s="221"/>
      <c r="W3545" s="221"/>
      <c r="X3545" s="221"/>
    </row>
    <row r="3546" spans="20:24">
      <c r="T3546" s="221"/>
      <c r="U3546" s="221"/>
      <c r="V3546" s="221"/>
      <c r="W3546" s="221"/>
      <c r="X3546" s="221"/>
    </row>
    <row r="3547" spans="20:24">
      <c r="T3547" s="221"/>
      <c r="U3547" s="221"/>
      <c r="V3547" s="221"/>
      <c r="W3547" s="221"/>
      <c r="X3547" s="221"/>
    </row>
    <row r="3548" spans="20:24">
      <c r="T3548" s="221"/>
      <c r="U3548" s="221"/>
      <c r="V3548" s="221"/>
      <c r="W3548" s="221"/>
      <c r="X3548" s="221"/>
    </row>
    <row r="3549" spans="20:24">
      <c r="T3549" s="221"/>
      <c r="U3549" s="221"/>
      <c r="V3549" s="221"/>
      <c r="W3549" s="221"/>
      <c r="X3549" s="221"/>
    </row>
    <row r="3550" spans="20:24">
      <c r="T3550" s="221"/>
      <c r="U3550" s="221"/>
      <c r="V3550" s="221"/>
      <c r="W3550" s="221"/>
      <c r="X3550" s="221"/>
    </row>
    <row r="3551" spans="20:24">
      <c r="T3551" s="221"/>
      <c r="U3551" s="221"/>
      <c r="V3551" s="221"/>
      <c r="W3551" s="221"/>
      <c r="X3551" s="221"/>
    </row>
    <row r="3552" spans="20:24">
      <c r="T3552" s="221"/>
      <c r="U3552" s="221"/>
      <c r="V3552" s="221"/>
      <c r="W3552" s="221"/>
      <c r="X3552" s="221"/>
    </row>
    <row r="3553" spans="20:24">
      <c r="T3553" s="221"/>
      <c r="U3553" s="221"/>
      <c r="V3553" s="221"/>
      <c r="W3553" s="221"/>
      <c r="X3553" s="221"/>
    </row>
    <row r="3554" spans="20:24">
      <c r="T3554" s="221"/>
      <c r="U3554" s="221"/>
      <c r="V3554" s="221"/>
      <c r="W3554" s="221"/>
      <c r="X3554" s="221"/>
    </row>
    <row r="3555" spans="20:24">
      <c r="T3555" s="221"/>
      <c r="U3555" s="221"/>
      <c r="V3555" s="221"/>
      <c r="W3555" s="221"/>
      <c r="X3555" s="221"/>
    </row>
    <row r="3556" spans="20:24">
      <c r="T3556" s="221"/>
      <c r="U3556" s="221"/>
      <c r="V3556" s="221"/>
      <c r="W3556" s="221"/>
      <c r="X3556" s="221"/>
    </row>
    <row r="3557" spans="20:24">
      <c r="T3557" s="221"/>
      <c r="U3557" s="221"/>
      <c r="V3557" s="221"/>
      <c r="W3557" s="221"/>
      <c r="X3557" s="221"/>
    </row>
    <row r="3558" spans="20:24">
      <c r="T3558" s="221"/>
      <c r="U3558" s="221"/>
      <c r="V3558" s="221"/>
      <c r="W3558" s="221"/>
      <c r="X3558" s="221"/>
    </row>
    <row r="3559" spans="20:24">
      <c r="T3559" s="221"/>
      <c r="U3559" s="221"/>
      <c r="V3559" s="221"/>
      <c r="W3559" s="221"/>
      <c r="X3559" s="221"/>
    </row>
    <row r="3560" spans="20:24">
      <c r="T3560" s="221"/>
      <c r="U3560" s="221"/>
      <c r="V3560" s="221"/>
      <c r="W3560" s="221"/>
      <c r="X3560" s="221"/>
    </row>
    <row r="3561" spans="20:24">
      <c r="T3561" s="221"/>
      <c r="U3561" s="221"/>
      <c r="V3561" s="221"/>
      <c r="W3561" s="221"/>
      <c r="X3561" s="221"/>
    </row>
    <row r="3562" spans="20:24">
      <c r="T3562" s="221"/>
      <c r="U3562" s="221"/>
      <c r="V3562" s="221"/>
      <c r="W3562" s="221"/>
      <c r="X3562" s="221"/>
    </row>
    <row r="3563" spans="20:24">
      <c r="T3563" s="221"/>
      <c r="U3563" s="221"/>
      <c r="V3563" s="221"/>
      <c r="W3563" s="221"/>
      <c r="X3563" s="221"/>
    </row>
    <row r="3564" spans="20:24">
      <c r="T3564" s="221"/>
      <c r="U3564" s="221"/>
      <c r="V3564" s="221"/>
      <c r="W3564" s="221"/>
      <c r="X3564" s="221"/>
    </row>
    <row r="3565" spans="20:24">
      <c r="T3565" s="221"/>
      <c r="U3565" s="221"/>
      <c r="V3565" s="221"/>
      <c r="W3565" s="221"/>
      <c r="X3565" s="221"/>
    </row>
    <row r="3566" spans="20:24">
      <c r="T3566" s="221"/>
      <c r="U3566" s="221"/>
      <c r="V3566" s="221"/>
      <c r="W3566" s="221"/>
      <c r="X3566" s="221"/>
    </row>
    <row r="3567" spans="20:24">
      <c r="T3567" s="221"/>
      <c r="U3567" s="221"/>
      <c r="V3567" s="221"/>
      <c r="W3567" s="221"/>
      <c r="X3567" s="221"/>
    </row>
    <row r="3568" spans="20:24">
      <c r="T3568" s="221"/>
      <c r="U3568" s="221"/>
      <c r="V3568" s="221"/>
      <c r="W3568" s="221"/>
      <c r="X3568" s="221"/>
    </row>
    <row r="3569" spans="20:24">
      <c r="T3569" s="221"/>
      <c r="U3569" s="221"/>
      <c r="V3569" s="221"/>
      <c r="W3569" s="221"/>
      <c r="X3569" s="221"/>
    </row>
    <row r="3570" spans="20:24">
      <c r="T3570" s="221"/>
      <c r="U3570" s="221"/>
      <c r="V3570" s="221"/>
      <c r="W3570" s="221"/>
      <c r="X3570" s="221"/>
    </row>
    <row r="3571" spans="20:24">
      <c r="T3571" s="221"/>
      <c r="U3571" s="221"/>
      <c r="V3571" s="221"/>
      <c r="W3571" s="221"/>
      <c r="X3571" s="221"/>
    </row>
    <row r="3572" spans="20:24">
      <c r="T3572" s="221"/>
      <c r="U3572" s="221"/>
      <c r="V3572" s="221"/>
      <c r="W3572" s="221"/>
      <c r="X3572" s="221"/>
    </row>
    <row r="3573" spans="20:24">
      <c r="T3573" s="221"/>
      <c r="U3573" s="221"/>
      <c r="V3573" s="221"/>
      <c r="W3573" s="221"/>
      <c r="X3573" s="221"/>
    </row>
    <row r="3574" spans="20:24">
      <c r="T3574" s="221"/>
      <c r="U3574" s="221"/>
      <c r="V3574" s="221"/>
      <c r="W3574" s="221"/>
      <c r="X3574" s="221"/>
    </row>
    <row r="3575" spans="20:24">
      <c r="T3575" s="221"/>
      <c r="U3575" s="221"/>
      <c r="V3575" s="221"/>
      <c r="W3575" s="221"/>
      <c r="X3575" s="221"/>
    </row>
    <row r="3576" spans="20:24">
      <c r="T3576" s="221"/>
      <c r="U3576" s="221"/>
      <c r="V3576" s="221"/>
      <c r="W3576" s="221"/>
      <c r="X3576" s="221"/>
    </row>
    <row r="3577" spans="20:24">
      <c r="T3577" s="221"/>
      <c r="U3577" s="221"/>
      <c r="V3577" s="221"/>
      <c r="W3577" s="221"/>
      <c r="X3577" s="221"/>
    </row>
    <row r="3578" spans="20:24">
      <c r="T3578" s="221"/>
      <c r="U3578" s="221"/>
      <c r="V3578" s="221"/>
      <c r="W3578" s="221"/>
      <c r="X3578" s="221"/>
    </row>
    <row r="3579" spans="20:24">
      <c r="T3579" s="221"/>
      <c r="U3579" s="221"/>
      <c r="V3579" s="221"/>
      <c r="W3579" s="221"/>
      <c r="X3579" s="221"/>
    </row>
    <row r="3580" spans="20:24">
      <c r="T3580" s="221"/>
      <c r="U3580" s="221"/>
      <c r="V3580" s="221"/>
      <c r="W3580" s="221"/>
      <c r="X3580" s="221"/>
    </row>
    <row r="3581" spans="20:24">
      <c r="T3581" s="221"/>
      <c r="U3581" s="221"/>
      <c r="V3581" s="221"/>
      <c r="W3581" s="221"/>
      <c r="X3581" s="221"/>
    </row>
    <row r="3582" spans="20:24">
      <c r="T3582" s="221"/>
      <c r="U3582" s="221"/>
      <c r="V3582" s="221"/>
      <c r="W3582" s="221"/>
      <c r="X3582" s="221"/>
    </row>
    <row r="3583" spans="20:24">
      <c r="T3583" s="221"/>
      <c r="U3583" s="221"/>
      <c r="V3583" s="221"/>
      <c r="W3583" s="221"/>
      <c r="X3583" s="221"/>
    </row>
    <row r="3584" spans="20:24">
      <c r="T3584" s="221"/>
      <c r="U3584" s="221"/>
      <c r="V3584" s="221"/>
      <c r="W3584" s="221"/>
      <c r="X3584" s="221"/>
    </row>
    <row r="3585" spans="20:24">
      <c r="T3585" s="221"/>
      <c r="U3585" s="221"/>
      <c r="V3585" s="221"/>
      <c r="W3585" s="221"/>
      <c r="X3585" s="221"/>
    </row>
    <row r="3586" spans="20:24">
      <c r="T3586" s="221"/>
      <c r="U3586" s="221"/>
      <c r="V3586" s="221"/>
      <c r="W3586" s="221"/>
      <c r="X3586" s="221"/>
    </row>
    <row r="3587" spans="20:24">
      <c r="T3587" s="221"/>
      <c r="U3587" s="221"/>
      <c r="V3587" s="221"/>
      <c r="W3587" s="221"/>
      <c r="X3587" s="221"/>
    </row>
    <row r="3588" spans="20:24">
      <c r="T3588" s="221"/>
      <c r="U3588" s="221"/>
      <c r="V3588" s="221"/>
      <c r="W3588" s="221"/>
      <c r="X3588" s="221"/>
    </row>
    <row r="3589" spans="20:24">
      <c r="T3589" s="221"/>
      <c r="U3589" s="221"/>
      <c r="V3589" s="221"/>
      <c r="W3589" s="221"/>
      <c r="X3589" s="221"/>
    </row>
    <row r="3590" spans="20:24">
      <c r="T3590" s="221"/>
      <c r="U3590" s="221"/>
      <c r="V3590" s="221"/>
      <c r="W3590" s="221"/>
      <c r="X3590" s="221"/>
    </row>
    <row r="3591" spans="20:24">
      <c r="T3591" s="221"/>
      <c r="U3591" s="221"/>
      <c r="V3591" s="221"/>
      <c r="W3591" s="221"/>
      <c r="X3591" s="221"/>
    </row>
    <row r="3592" spans="20:24">
      <c r="T3592" s="221"/>
      <c r="U3592" s="221"/>
      <c r="V3592" s="221"/>
      <c r="W3592" s="221"/>
      <c r="X3592" s="221"/>
    </row>
    <row r="3593" spans="20:24">
      <c r="T3593" s="221"/>
      <c r="U3593" s="221"/>
      <c r="V3593" s="221"/>
      <c r="W3593" s="221"/>
      <c r="X3593" s="221"/>
    </row>
    <row r="3594" spans="20:24">
      <c r="T3594" s="221"/>
      <c r="U3594" s="221"/>
      <c r="V3594" s="221"/>
      <c r="W3594" s="221"/>
      <c r="X3594" s="221"/>
    </row>
    <row r="3595" spans="20:24">
      <c r="T3595" s="221"/>
      <c r="U3595" s="221"/>
      <c r="V3595" s="221"/>
      <c r="W3595" s="221"/>
      <c r="X3595" s="221"/>
    </row>
    <row r="3596" spans="20:24">
      <c r="T3596" s="221"/>
      <c r="U3596" s="221"/>
      <c r="V3596" s="221"/>
      <c r="W3596" s="221"/>
      <c r="X3596" s="221"/>
    </row>
    <row r="3597" spans="20:24">
      <c r="T3597" s="221"/>
      <c r="U3597" s="221"/>
      <c r="V3597" s="221"/>
      <c r="W3597" s="221"/>
      <c r="X3597" s="221"/>
    </row>
    <row r="3598" spans="20:24">
      <c r="T3598" s="221"/>
      <c r="U3598" s="221"/>
      <c r="V3598" s="221"/>
      <c r="W3598" s="221"/>
      <c r="X3598" s="221"/>
    </row>
    <row r="3599" spans="20:24">
      <c r="T3599" s="221"/>
      <c r="U3599" s="221"/>
      <c r="V3599" s="221"/>
      <c r="W3599" s="221"/>
      <c r="X3599" s="221"/>
    </row>
    <row r="3600" spans="20:24">
      <c r="T3600" s="221"/>
      <c r="U3600" s="221"/>
      <c r="V3600" s="221"/>
      <c r="W3600" s="221"/>
      <c r="X3600" s="221"/>
    </row>
    <row r="3601" spans="20:24">
      <c r="T3601" s="221"/>
      <c r="U3601" s="221"/>
      <c r="V3601" s="221"/>
      <c r="W3601" s="221"/>
      <c r="X3601" s="221"/>
    </row>
    <row r="3602" spans="20:24">
      <c r="T3602" s="221"/>
      <c r="U3602" s="221"/>
      <c r="V3602" s="221"/>
      <c r="W3602" s="221"/>
      <c r="X3602" s="221"/>
    </row>
    <row r="3603" spans="20:24">
      <c r="T3603" s="221"/>
      <c r="U3603" s="221"/>
      <c r="V3603" s="221"/>
      <c r="W3603" s="221"/>
      <c r="X3603" s="221"/>
    </row>
    <row r="3604" spans="20:24">
      <c r="T3604" s="221"/>
      <c r="U3604" s="221"/>
      <c r="V3604" s="221"/>
      <c r="W3604" s="221"/>
      <c r="X3604" s="221"/>
    </row>
    <row r="3605" spans="20:24">
      <c r="T3605" s="221"/>
      <c r="U3605" s="221"/>
      <c r="V3605" s="221"/>
      <c r="W3605" s="221"/>
      <c r="X3605" s="221"/>
    </row>
    <row r="3606" spans="20:24">
      <c r="T3606" s="221"/>
      <c r="U3606" s="221"/>
      <c r="V3606" s="221"/>
      <c r="W3606" s="221"/>
      <c r="X3606" s="221"/>
    </row>
    <row r="3607" spans="20:24">
      <c r="T3607" s="221"/>
      <c r="U3607" s="221"/>
      <c r="V3607" s="221"/>
      <c r="W3607" s="221"/>
      <c r="X3607" s="221"/>
    </row>
    <row r="3608" spans="20:24">
      <c r="T3608" s="221"/>
      <c r="U3608" s="221"/>
      <c r="V3608" s="221"/>
      <c r="W3608" s="221"/>
      <c r="X3608" s="221"/>
    </row>
    <row r="3609" spans="20:24">
      <c r="T3609" s="221"/>
      <c r="U3609" s="221"/>
      <c r="V3609" s="221"/>
      <c r="W3609" s="221"/>
      <c r="X3609" s="221"/>
    </row>
    <row r="3610" spans="20:24">
      <c r="T3610" s="221"/>
      <c r="U3610" s="221"/>
      <c r="V3610" s="221"/>
      <c r="W3610" s="221"/>
      <c r="X3610" s="221"/>
    </row>
    <row r="3611" spans="20:24">
      <c r="T3611" s="221"/>
      <c r="U3611" s="221"/>
      <c r="V3611" s="221"/>
      <c r="W3611" s="221"/>
      <c r="X3611" s="221"/>
    </row>
    <row r="3612" spans="20:24">
      <c r="T3612" s="221"/>
      <c r="U3612" s="221"/>
      <c r="V3612" s="221"/>
      <c r="W3612" s="221"/>
      <c r="X3612" s="221"/>
    </row>
    <row r="3613" spans="20:24">
      <c r="T3613" s="221"/>
      <c r="U3613" s="221"/>
      <c r="V3613" s="221"/>
      <c r="W3613" s="221"/>
      <c r="X3613" s="221"/>
    </row>
    <row r="3614" spans="20:24">
      <c r="T3614" s="221"/>
      <c r="U3614" s="221"/>
      <c r="V3614" s="221"/>
      <c r="W3614" s="221"/>
      <c r="X3614" s="221"/>
    </row>
    <row r="3615" spans="20:24">
      <c r="T3615" s="221"/>
      <c r="U3615" s="221"/>
      <c r="V3615" s="221"/>
      <c r="W3615" s="221"/>
      <c r="X3615" s="221"/>
    </row>
    <row r="3616" spans="20:24">
      <c r="T3616" s="221"/>
      <c r="U3616" s="221"/>
      <c r="V3616" s="221"/>
      <c r="W3616" s="221"/>
      <c r="X3616" s="221"/>
    </row>
    <row r="3617" spans="20:24">
      <c r="T3617" s="221"/>
      <c r="U3617" s="221"/>
      <c r="V3617" s="221"/>
      <c r="W3617" s="221"/>
      <c r="X3617" s="221"/>
    </row>
    <row r="3618" spans="20:24">
      <c r="T3618" s="221"/>
      <c r="U3618" s="221"/>
      <c r="V3618" s="221"/>
      <c r="W3618" s="221"/>
      <c r="X3618" s="221"/>
    </row>
    <row r="3619" spans="20:24">
      <c r="T3619" s="221"/>
      <c r="U3619" s="221"/>
      <c r="V3619" s="221"/>
      <c r="W3619" s="221"/>
      <c r="X3619" s="221"/>
    </row>
    <row r="3620" spans="20:24">
      <c r="T3620" s="221"/>
      <c r="U3620" s="221"/>
      <c r="V3620" s="221"/>
      <c r="W3620" s="221"/>
      <c r="X3620" s="221"/>
    </row>
    <row r="3621" spans="20:24">
      <c r="T3621" s="221"/>
      <c r="U3621" s="221"/>
      <c r="V3621" s="221"/>
      <c r="W3621" s="221"/>
      <c r="X3621" s="221"/>
    </row>
    <row r="3622" spans="20:24">
      <c r="T3622" s="221"/>
      <c r="U3622" s="221"/>
      <c r="V3622" s="221"/>
      <c r="W3622" s="221"/>
      <c r="X3622" s="221"/>
    </row>
    <row r="3623" spans="20:24">
      <c r="T3623" s="221"/>
      <c r="U3623" s="221"/>
      <c r="V3623" s="221"/>
      <c r="W3623" s="221"/>
      <c r="X3623" s="221"/>
    </row>
    <row r="3624" spans="20:24">
      <c r="T3624" s="221"/>
      <c r="U3624" s="221"/>
      <c r="V3624" s="221"/>
      <c r="W3624" s="221"/>
      <c r="X3624" s="221"/>
    </row>
    <row r="3625" spans="20:24">
      <c r="T3625" s="221"/>
      <c r="U3625" s="221"/>
      <c r="V3625" s="221"/>
      <c r="W3625" s="221"/>
      <c r="X3625" s="221"/>
    </row>
    <row r="3626" spans="20:24">
      <c r="T3626" s="221"/>
      <c r="U3626" s="221"/>
      <c r="V3626" s="221"/>
      <c r="W3626" s="221"/>
      <c r="X3626" s="221"/>
    </row>
    <row r="3627" spans="20:24">
      <c r="T3627" s="221"/>
      <c r="U3627" s="221"/>
      <c r="V3627" s="221"/>
      <c r="W3627" s="221"/>
      <c r="X3627" s="221"/>
    </row>
    <row r="3628" spans="20:24">
      <c r="T3628" s="221"/>
      <c r="U3628" s="221"/>
      <c r="V3628" s="221"/>
      <c r="W3628" s="221"/>
      <c r="X3628" s="221"/>
    </row>
    <row r="3629" spans="20:24">
      <c r="T3629" s="221"/>
      <c r="U3629" s="221"/>
      <c r="V3629" s="221"/>
      <c r="W3629" s="221"/>
      <c r="X3629" s="221"/>
    </row>
    <row r="3630" spans="20:24">
      <c r="T3630" s="221"/>
      <c r="U3630" s="221"/>
      <c r="V3630" s="221"/>
      <c r="W3630" s="221"/>
      <c r="X3630" s="221"/>
    </row>
    <row r="3631" spans="20:24">
      <c r="T3631" s="221"/>
      <c r="U3631" s="221"/>
      <c r="V3631" s="221"/>
      <c r="W3631" s="221"/>
      <c r="X3631" s="221"/>
    </row>
    <row r="3632" spans="20:24">
      <c r="T3632" s="221"/>
      <c r="U3632" s="221"/>
      <c r="V3632" s="221"/>
      <c r="W3632" s="221"/>
      <c r="X3632" s="221"/>
    </row>
    <row r="3633" spans="20:24">
      <c r="T3633" s="221"/>
      <c r="U3633" s="221"/>
      <c r="V3633" s="221"/>
      <c r="W3633" s="221"/>
      <c r="X3633" s="221"/>
    </row>
    <row r="3634" spans="20:24">
      <c r="T3634" s="221"/>
      <c r="U3634" s="221"/>
      <c r="V3634" s="221"/>
      <c r="W3634" s="221"/>
      <c r="X3634" s="221"/>
    </row>
    <row r="3635" spans="20:24">
      <c r="T3635" s="221"/>
      <c r="U3635" s="221"/>
      <c r="V3635" s="221"/>
      <c r="W3635" s="221"/>
      <c r="X3635" s="221"/>
    </row>
    <row r="3636" spans="20:24">
      <c r="T3636" s="221"/>
      <c r="U3636" s="221"/>
      <c r="V3636" s="221"/>
      <c r="W3636" s="221"/>
      <c r="X3636" s="221"/>
    </row>
    <row r="3637" spans="20:24">
      <c r="T3637" s="221"/>
      <c r="U3637" s="221"/>
      <c r="V3637" s="221"/>
      <c r="W3637" s="221"/>
      <c r="X3637" s="221"/>
    </row>
    <row r="3638" spans="20:24">
      <c r="T3638" s="221"/>
      <c r="U3638" s="221"/>
      <c r="V3638" s="221"/>
      <c r="W3638" s="221"/>
      <c r="X3638" s="221"/>
    </row>
    <row r="3639" spans="20:24">
      <c r="T3639" s="221"/>
      <c r="U3639" s="221"/>
      <c r="V3639" s="221"/>
      <c r="W3639" s="221"/>
      <c r="X3639" s="221"/>
    </row>
    <row r="3640" spans="20:24">
      <c r="T3640" s="221"/>
      <c r="U3640" s="221"/>
      <c r="V3640" s="221"/>
      <c r="W3640" s="221"/>
      <c r="X3640" s="221"/>
    </row>
    <row r="3641" spans="20:24">
      <c r="T3641" s="221"/>
      <c r="U3641" s="221"/>
      <c r="V3641" s="221"/>
      <c r="W3641" s="221"/>
      <c r="X3641" s="221"/>
    </row>
    <row r="3642" spans="20:24">
      <c r="T3642" s="221"/>
      <c r="U3642" s="221"/>
      <c r="V3642" s="221"/>
      <c r="W3642" s="221"/>
      <c r="X3642" s="221"/>
    </row>
    <row r="3643" spans="20:24">
      <c r="T3643" s="221"/>
      <c r="U3643" s="221"/>
      <c r="V3643" s="221"/>
      <c r="W3643" s="221"/>
      <c r="X3643" s="221"/>
    </row>
    <row r="3644" spans="20:24">
      <c r="T3644" s="221"/>
      <c r="U3644" s="221"/>
      <c r="V3644" s="221"/>
      <c r="W3644" s="221"/>
      <c r="X3644" s="221"/>
    </row>
    <row r="3645" spans="20:24">
      <c r="T3645" s="221"/>
      <c r="U3645" s="221"/>
      <c r="V3645" s="221"/>
      <c r="W3645" s="221"/>
      <c r="X3645" s="221"/>
    </row>
    <row r="3646" spans="20:24">
      <c r="T3646" s="221"/>
      <c r="U3646" s="221"/>
      <c r="V3646" s="221"/>
      <c r="W3646" s="221"/>
      <c r="X3646" s="221"/>
    </row>
    <row r="3647" spans="20:24">
      <c r="T3647" s="221"/>
      <c r="U3647" s="221"/>
      <c r="V3647" s="221"/>
      <c r="W3647" s="221"/>
      <c r="X3647" s="221"/>
    </row>
    <row r="3648" spans="20:24">
      <c r="T3648" s="221"/>
      <c r="U3648" s="221"/>
      <c r="V3648" s="221"/>
      <c r="W3648" s="221"/>
      <c r="X3648" s="221"/>
    </row>
    <row r="3649" spans="20:24">
      <c r="T3649" s="221"/>
      <c r="U3649" s="221"/>
      <c r="V3649" s="221"/>
      <c r="W3649" s="221"/>
      <c r="X3649" s="221"/>
    </row>
    <row r="3650" spans="20:24">
      <c r="T3650" s="221"/>
      <c r="U3650" s="221"/>
      <c r="V3650" s="221"/>
      <c r="W3650" s="221"/>
      <c r="X3650" s="221"/>
    </row>
    <row r="3651" spans="20:24">
      <c r="T3651" s="221"/>
      <c r="U3651" s="221"/>
      <c r="V3651" s="221"/>
      <c r="W3651" s="221"/>
      <c r="X3651" s="221"/>
    </row>
    <row r="3652" spans="20:24">
      <c r="T3652" s="221"/>
      <c r="U3652" s="221"/>
      <c r="V3652" s="221"/>
      <c r="W3652" s="221"/>
      <c r="X3652" s="221"/>
    </row>
    <row r="3653" spans="20:24">
      <c r="T3653" s="221"/>
      <c r="U3653" s="221"/>
      <c r="V3653" s="221"/>
      <c r="W3653" s="221"/>
      <c r="X3653" s="221"/>
    </row>
    <row r="3654" spans="20:24">
      <c r="T3654" s="221"/>
      <c r="U3654" s="221"/>
      <c r="V3654" s="221"/>
      <c r="W3654" s="221"/>
      <c r="X3654" s="221"/>
    </row>
    <row r="3655" spans="20:24">
      <c r="T3655" s="221"/>
      <c r="U3655" s="221"/>
      <c r="V3655" s="221"/>
      <c r="W3655" s="221"/>
      <c r="X3655" s="221"/>
    </row>
    <row r="3656" spans="20:24">
      <c r="T3656" s="221"/>
      <c r="U3656" s="221"/>
      <c r="V3656" s="221"/>
      <c r="W3656" s="221"/>
      <c r="X3656" s="221"/>
    </row>
    <row r="3657" spans="20:24">
      <c r="T3657" s="221"/>
      <c r="U3657" s="221"/>
      <c r="V3657" s="221"/>
      <c r="W3657" s="221"/>
      <c r="X3657" s="221"/>
    </row>
    <row r="3658" spans="20:24">
      <c r="T3658" s="221"/>
      <c r="U3658" s="221"/>
      <c r="V3658" s="221"/>
      <c r="W3658" s="221"/>
      <c r="X3658" s="221"/>
    </row>
    <row r="3659" spans="20:24">
      <c r="T3659" s="221"/>
      <c r="U3659" s="221"/>
      <c r="V3659" s="221"/>
      <c r="W3659" s="221"/>
      <c r="X3659" s="221"/>
    </row>
    <row r="3660" spans="20:24">
      <c r="T3660" s="221"/>
      <c r="U3660" s="221"/>
      <c r="V3660" s="221"/>
      <c r="W3660" s="221"/>
      <c r="X3660" s="221"/>
    </row>
    <row r="3661" spans="20:24">
      <c r="T3661" s="221"/>
      <c r="U3661" s="221"/>
      <c r="V3661" s="221"/>
      <c r="W3661" s="221"/>
      <c r="X3661" s="221"/>
    </row>
    <row r="3662" spans="20:24">
      <c r="T3662" s="221"/>
      <c r="U3662" s="221"/>
      <c r="V3662" s="221"/>
      <c r="W3662" s="221"/>
      <c r="X3662" s="221"/>
    </row>
    <row r="3663" spans="20:24">
      <c r="T3663" s="221"/>
      <c r="U3663" s="221"/>
      <c r="V3663" s="221"/>
      <c r="W3663" s="221"/>
      <c r="X3663" s="221"/>
    </row>
    <row r="3664" spans="20:24">
      <c r="T3664" s="221"/>
      <c r="U3664" s="221"/>
      <c r="V3664" s="221"/>
      <c r="W3664" s="221"/>
      <c r="X3664" s="221"/>
    </row>
    <row r="3665" spans="20:24">
      <c r="T3665" s="221"/>
      <c r="U3665" s="221"/>
      <c r="V3665" s="221"/>
      <c r="W3665" s="221"/>
      <c r="X3665" s="221"/>
    </row>
    <row r="3666" spans="20:24">
      <c r="T3666" s="221"/>
      <c r="U3666" s="221"/>
      <c r="V3666" s="221"/>
      <c r="W3666" s="221"/>
      <c r="X3666" s="221"/>
    </row>
    <row r="3667" spans="20:24">
      <c r="T3667" s="221"/>
      <c r="U3667" s="221"/>
      <c r="V3667" s="221"/>
      <c r="W3667" s="221"/>
      <c r="X3667" s="221"/>
    </row>
    <row r="3668" spans="20:24">
      <c r="T3668" s="221"/>
      <c r="U3668" s="221"/>
      <c r="V3668" s="221"/>
      <c r="W3668" s="221"/>
      <c r="X3668" s="221"/>
    </row>
    <row r="3669" spans="20:24">
      <c r="T3669" s="221"/>
      <c r="U3669" s="221"/>
      <c r="V3669" s="221"/>
      <c r="W3669" s="221"/>
      <c r="X3669" s="221"/>
    </row>
    <row r="3670" spans="20:24">
      <c r="T3670" s="221"/>
      <c r="U3670" s="221"/>
      <c r="V3670" s="221"/>
      <c r="W3670" s="221"/>
      <c r="X3670" s="221"/>
    </row>
    <row r="3671" spans="20:24">
      <c r="T3671" s="221"/>
      <c r="U3671" s="221"/>
      <c r="V3671" s="221"/>
      <c r="W3671" s="221"/>
      <c r="X3671" s="221"/>
    </row>
    <row r="3672" spans="20:24">
      <c r="T3672" s="221"/>
      <c r="U3672" s="221"/>
      <c r="V3672" s="221"/>
      <c r="W3672" s="221"/>
      <c r="X3672" s="221"/>
    </row>
    <row r="3673" spans="20:24">
      <c r="T3673" s="221"/>
      <c r="U3673" s="221"/>
      <c r="V3673" s="221"/>
      <c r="W3673" s="221"/>
      <c r="X3673" s="221"/>
    </row>
    <row r="3674" spans="20:24">
      <c r="T3674" s="221"/>
      <c r="U3674" s="221"/>
      <c r="V3674" s="221"/>
      <c r="W3674" s="221"/>
      <c r="X3674" s="221"/>
    </row>
    <row r="3675" spans="20:24">
      <c r="T3675" s="221"/>
      <c r="U3675" s="221"/>
      <c r="V3675" s="221"/>
      <c r="W3675" s="221"/>
      <c r="X3675" s="221"/>
    </row>
    <row r="3676" spans="20:24">
      <c r="T3676" s="221"/>
      <c r="U3676" s="221"/>
      <c r="V3676" s="221"/>
      <c r="W3676" s="221"/>
      <c r="X3676" s="221"/>
    </row>
    <row r="3677" spans="20:24">
      <c r="T3677" s="221"/>
      <c r="U3677" s="221"/>
      <c r="V3677" s="221"/>
      <c r="W3677" s="221"/>
      <c r="X3677" s="221"/>
    </row>
    <row r="3678" spans="20:24">
      <c r="T3678" s="221"/>
      <c r="U3678" s="221"/>
      <c r="V3678" s="221"/>
      <c r="W3678" s="221"/>
      <c r="X3678" s="221"/>
    </row>
    <row r="3679" spans="20:24">
      <c r="T3679" s="221"/>
      <c r="U3679" s="221"/>
      <c r="V3679" s="221"/>
      <c r="W3679" s="221"/>
      <c r="X3679" s="221"/>
    </row>
    <row r="3680" spans="20:24">
      <c r="T3680" s="221"/>
      <c r="U3680" s="221"/>
      <c r="V3680" s="221"/>
      <c r="W3680" s="221"/>
      <c r="X3680" s="221"/>
    </row>
    <row r="3681" spans="20:24">
      <c r="T3681" s="221"/>
      <c r="U3681" s="221"/>
      <c r="V3681" s="221"/>
      <c r="W3681" s="221"/>
      <c r="X3681" s="221"/>
    </row>
    <row r="3682" spans="20:24">
      <c r="T3682" s="221"/>
      <c r="U3682" s="221"/>
      <c r="V3682" s="221"/>
      <c r="W3682" s="221"/>
      <c r="X3682" s="221"/>
    </row>
    <row r="3683" spans="20:24">
      <c r="T3683" s="221"/>
      <c r="U3683" s="221"/>
      <c r="V3683" s="221"/>
      <c r="W3683" s="221"/>
      <c r="X3683" s="221"/>
    </row>
    <row r="3684" spans="20:24">
      <c r="T3684" s="221"/>
      <c r="U3684" s="221"/>
      <c r="V3684" s="221"/>
      <c r="W3684" s="221"/>
      <c r="X3684" s="221"/>
    </row>
    <row r="3685" spans="20:24">
      <c r="T3685" s="221"/>
      <c r="U3685" s="221"/>
      <c r="V3685" s="221"/>
      <c r="W3685" s="221"/>
      <c r="X3685" s="221"/>
    </row>
    <row r="3686" spans="20:24">
      <c r="T3686" s="221"/>
      <c r="U3686" s="221"/>
      <c r="V3686" s="221"/>
      <c r="W3686" s="221"/>
      <c r="X3686" s="221"/>
    </row>
    <row r="3687" spans="20:24">
      <c r="T3687" s="221"/>
      <c r="U3687" s="221"/>
      <c r="V3687" s="221"/>
      <c r="W3687" s="221"/>
      <c r="X3687" s="221"/>
    </row>
    <row r="3688" spans="20:24">
      <c r="T3688" s="221"/>
      <c r="U3688" s="221"/>
      <c r="V3688" s="221"/>
      <c r="W3688" s="221"/>
      <c r="X3688" s="221"/>
    </row>
    <row r="3689" spans="20:24">
      <c r="T3689" s="221"/>
      <c r="U3689" s="221"/>
      <c r="V3689" s="221"/>
      <c r="W3689" s="221"/>
      <c r="X3689" s="221"/>
    </row>
    <row r="3690" spans="20:24">
      <c r="T3690" s="221"/>
      <c r="U3690" s="221"/>
      <c r="V3690" s="221"/>
      <c r="W3690" s="221"/>
      <c r="X3690" s="221"/>
    </row>
    <row r="3691" spans="20:24">
      <c r="T3691" s="221"/>
      <c r="U3691" s="221"/>
      <c r="V3691" s="221"/>
      <c r="W3691" s="221"/>
      <c r="X3691" s="221"/>
    </row>
    <row r="3692" spans="20:24">
      <c r="T3692" s="221"/>
      <c r="U3692" s="221"/>
      <c r="V3692" s="221"/>
      <c r="W3692" s="221"/>
      <c r="X3692" s="221"/>
    </row>
    <row r="3693" spans="20:24">
      <c r="T3693" s="221"/>
      <c r="U3693" s="221"/>
      <c r="V3693" s="221"/>
      <c r="W3693" s="221"/>
      <c r="X3693" s="221"/>
    </row>
    <row r="3694" spans="20:24">
      <c r="T3694" s="221"/>
      <c r="U3694" s="221"/>
      <c r="V3694" s="221"/>
      <c r="W3694" s="221"/>
      <c r="X3694" s="221"/>
    </row>
    <row r="3695" spans="20:24">
      <c r="T3695" s="221"/>
      <c r="U3695" s="221"/>
      <c r="V3695" s="221"/>
      <c r="W3695" s="221"/>
      <c r="X3695" s="221"/>
    </row>
    <row r="3696" spans="20:24">
      <c r="T3696" s="221"/>
      <c r="U3696" s="221"/>
      <c r="V3696" s="221"/>
      <c r="W3696" s="221"/>
      <c r="X3696" s="221"/>
    </row>
    <row r="3697" spans="20:24">
      <c r="T3697" s="221"/>
      <c r="U3697" s="221"/>
      <c r="V3697" s="221"/>
      <c r="W3697" s="221"/>
      <c r="X3697" s="221"/>
    </row>
    <row r="3698" spans="20:24">
      <c r="T3698" s="221"/>
      <c r="U3698" s="221"/>
      <c r="V3698" s="221"/>
      <c r="W3698" s="221"/>
      <c r="X3698" s="221"/>
    </row>
    <row r="3699" spans="20:24">
      <c r="T3699" s="221"/>
      <c r="U3699" s="221"/>
      <c r="V3699" s="221"/>
      <c r="W3699" s="221"/>
      <c r="X3699" s="221"/>
    </row>
    <row r="3700" spans="20:24">
      <c r="T3700" s="221"/>
      <c r="U3700" s="221"/>
      <c r="V3700" s="221"/>
      <c r="W3700" s="221"/>
      <c r="X3700" s="221"/>
    </row>
    <row r="3701" spans="20:24">
      <c r="T3701" s="221"/>
      <c r="U3701" s="221"/>
      <c r="V3701" s="221"/>
      <c r="W3701" s="221"/>
      <c r="X3701" s="221"/>
    </row>
    <row r="3702" spans="20:24">
      <c r="T3702" s="221"/>
      <c r="U3702" s="221"/>
      <c r="V3702" s="221"/>
      <c r="W3702" s="221"/>
      <c r="X3702" s="221"/>
    </row>
    <row r="3703" spans="20:24">
      <c r="T3703" s="221"/>
      <c r="U3703" s="221"/>
      <c r="V3703" s="221"/>
      <c r="W3703" s="221"/>
      <c r="X3703" s="221"/>
    </row>
    <row r="3704" spans="20:24">
      <c r="T3704" s="221"/>
      <c r="U3704" s="221"/>
      <c r="V3704" s="221"/>
      <c r="W3704" s="221"/>
      <c r="X3704" s="221"/>
    </row>
    <row r="3705" spans="20:24">
      <c r="T3705" s="221"/>
      <c r="U3705" s="221"/>
      <c r="V3705" s="221"/>
      <c r="W3705" s="221"/>
      <c r="X3705" s="221"/>
    </row>
    <row r="3706" spans="20:24">
      <c r="T3706" s="221"/>
      <c r="U3706" s="221"/>
      <c r="V3706" s="221"/>
      <c r="W3706" s="221"/>
      <c r="X3706" s="221"/>
    </row>
    <row r="3707" spans="20:24">
      <c r="T3707" s="221"/>
      <c r="U3707" s="221"/>
      <c r="V3707" s="221"/>
      <c r="W3707" s="221"/>
      <c r="X3707" s="221"/>
    </row>
    <row r="3708" spans="20:24">
      <c r="T3708" s="221"/>
      <c r="U3708" s="221"/>
      <c r="V3708" s="221"/>
      <c r="W3708" s="221"/>
      <c r="X3708" s="221"/>
    </row>
    <row r="3709" spans="20:24">
      <c r="T3709" s="221"/>
      <c r="U3709" s="221"/>
      <c r="V3709" s="221"/>
      <c r="W3709" s="221"/>
      <c r="X3709" s="221"/>
    </row>
    <row r="3710" spans="20:24">
      <c r="T3710" s="221"/>
      <c r="U3710" s="221"/>
      <c r="V3710" s="221"/>
      <c r="W3710" s="221"/>
      <c r="X3710" s="221"/>
    </row>
    <row r="3711" spans="20:24">
      <c r="T3711" s="221"/>
      <c r="U3711" s="221"/>
      <c r="V3711" s="221"/>
      <c r="W3711" s="221"/>
      <c r="X3711" s="221"/>
    </row>
    <row r="3712" spans="20:24">
      <c r="T3712" s="221"/>
      <c r="U3712" s="221"/>
      <c r="V3712" s="221"/>
      <c r="W3712" s="221"/>
      <c r="X3712" s="221"/>
    </row>
    <row r="3713" spans="20:24">
      <c r="T3713" s="221"/>
      <c r="U3713" s="221"/>
      <c r="V3713" s="221"/>
      <c r="W3713" s="221"/>
      <c r="X3713" s="221"/>
    </row>
    <row r="3714" spans="20:24">
      <c r="T3714" s="221"/>
      <c r="U3714" s="221"/>
      <c r="V3714" s="221"/>
      <c r="W3714" s="221"/>
      <c r="X3714" s="221"/>
    </row>
    <row r="3715" spans="20:24">
      <c r="T3715" s="221"/>
      <c r="U3715" s="221"/>
      <c r="V3715" s="221"/>
      <c r="W3715" s="221"/>
      <c r="X3715" s="221"/>
    </row>
    <row r="3716" spans="20:24">
      <c r="T3716" s="221"/>
      <c r="U3716" s="221"/>
      <c r="V3716" s="221"/>
      <c r="W3716" s="221"/>
      <c r="X3716" s="221"/>
    </row>
    <row r="3717" spans="20:24">
      <c r="T3717" s="221"/>
      <c r="U3717" s="221"/>
      <c r="V3717" s="221"/>
      <c r="W3717" s="221"/>
      <c r="X3717" s="221"/>
    </row>
    <row r="3718" spans="20:24">
      <c r="T3718" s="221"/>
      <c r="U3718" s="221"/>
      <c r="V3718" s="221"/>
      <c r="W3718" s="221"/>
      <c r="X3718" s="221"/>
    </row>
    <row r="3719" spans="20:24">
      <c r="T3719" s="221"/>
      <c r="U3719" s="221"/>
      <c r="V3719" s="221"/>
      <c r="W3719" s="221"/>
      <c r="X3719" s="221"/>
    </row>
    <row r="3720" spans="20:24">
      <c r="T3720" s="221"/>
      <c r="U3720" s="221"/>
      <c r="V3720" s="221"/>
      <c r="W3720" s="221"/>
      <c r="X3720" s="221"/>
    </row>
    <row r="3721" spans="20:24">
      <c r="T3721" s="221"/>
      <c r="U3721" s="221"/>
      <c r="V3721" s="221"/>
      <c r="W3721" s="221"/>
      <c r="X3721" s="221"/>
    </row>
    <row r="3722" spans="20:24">
      <c r="T3722" s="221"/>
      <c r="U3722" s="221"/>
      <c r="V3722" s="221"/>
      <c r="W3722" s="221"/>
      <c r="X3722" s="221"/>
    </row>
    <row r="3723" spans="20:24">
      <c r="T3723" s="221"/>
      <c r="U3723" s="221"/>
      <c r="V3723" s="221"/>
      <c r="W3723" s="221"/>
      <c r="X3723" s="221"/>
    </row>
    <row r="3724" spans="20:24">
      <c r="T3724" s="221"/>
      <c r="U3724" s="221"/>
      <c r="V3724" s="221"/>
      <c r="W3724" s="221"/>
      <c r="X3724" s="221"/>
    </row>
    <row r="3725" spans="20:24">
      <c r="T3725" s="221"/>
      <c r="U3725" s="221"/>
      <c r="V3725" s="221"/>
      <c r="W3725" s="221"/>
      <c r="X3725" s="221"/>
    </row>
    <row r="3726" spans="20:24">
      <c r="T3726" s="221"/>
      <c r="U3726" s="221"/>
      <c r="V3726" s="221"/>
      <c r="W3726" s="221"/>
      <c r="X3726" s="221"/>
    </row>
    <row r="3727" spans="20:24">
      <c r="T3727" s="221"/>
      <c r="U3727" s="221"/>
      <c r="V3727" s="221"/>
      <c r="W3727" s="221"/>
      <c r="X3727" s="221"/>
    </row>
    <row r="3728" spans="20:24">
      <c r="T3728" s="221"/>
      <c r="U3728" s="221"/>
      <c r="V3728" s="221"/>
      <c r="W3728" s="221"/>
      <c r="X3728" s="221"/>
    </row>
    <row r="3729" spans="20:24">
      <c r="T3729" s="221"/>
      <c r="U3729" s="221"/>
      <c r="V3729" s="221"/>
      <c r="W3729" s="221"/>
      <c r="X3729" s="221"/>
    </row>
    <row r="3730" spans="20:24">
      <c r="T3730" s="221"/>
      <c r="U3730" s="221"/>
      <c r="V3730" s="221"/>
      <c r="W3730" s="221"/>
      <c r="X3730" s="221"/>
    </row>
    <row r="3731" spans="20:24">
      <c r="T3731" s="221"/>
      <c r="U3731" s="221"/>
      <c r="V3731" s="221"/>
      <c r="W3731" s="221"/>
      <c r="X3731" s="221"/>
    </row>
    <row r="3732" spans="20:24">
      <c r="T3732" s="221"/>
      <c r="U3732" s="221"/>
      <c r="V3732" s="221"/>
      <c r="W3732" s="221"/>
      <c r="X3732" s="221"/>
    </row>
    <row r="3733" spans="20:24">
      <c r="T3733" s="221"/>
      <c r="U3733" s="221"/>
      <c r="V3733" s="221"/>
      <c r="W3733" s="221"/>
      <c r="X3733" s="221"/>
    </row>
    <row r="3734" spans="20:24">
      <c r="T3734" s="221"/>
      <c r="U3734" s="221"/>
      <c r="V3734" s="221"/>
      <c r="W3734" s="221"/>
      <c r="X3734" s="221"/>
    </row>
    <row r="3735" spans="20:24">
      <c r="T3735" s="221"/>
      <c r="U3735" s="221"/>
      <c r="V3735" s="221"/>
      <c r="W3735" s="221"/>
      <c r="X3735" s="221"/>
    </row>
    <row r="3736" spans="20:24">
      <c r="T3736" s="221"/>
      <c r="U3736" s="221"/>
      <c r="V3736" s="221"/>
      <c r="W3736" s="221"/>
      <c r="X3736" s="221"/>
    </row>
    <row r="3737" spans="20:24">
      <c r="T3737" s="221"/>
      <c r="U3737" s="221"/>
      <c r="V3737" s="221"/>
      <c r="W3737" s="221"/>
      <c r="X3737" s="221"/>
    </row>
    <row r="3738" spans="20:24">
      <c r="T3738" s="221"/>
      <c r="U3738" s="221"/>
      <c r="V3738" s="221"/>
      <c r="W3738" s="221"/>
      <c r="X3738" s="221"/>
    </row>
    <row r="3739" spans="20:24">
      <c r="T3739" s="221"/>
      <c r="U3739" s="221"/>
      <c r="V3739" s="221"/>
      <c r="W3739" s="221"/>
      <c r="X3739" s="221"/>
    </row>
    <row r="3740" spans="20:24">
      <c r="T3740" s="221"/>
      <c r="U3740" s="221"/>
      <c r="V3740" s="221"/>
      <c r="W3740" s="221"/>
      <c r="X3740" s="221"/>
    </row>
    <row r="3741" spans="20:24">
      <c r="T3741" s="221"/>
      <c r="U3741" s="221"/>
      <c r="V3741" s="221"/>
      <c r="W3741" s="221"/>
      <c r="X3741" s="221"/>
    </row>
    <row r="3742" spans="20:24">
      <c r="T3742" s="221"/>
      <c r="U3742" s="221"/>
      <c r="V3742" s="221"/>
      <c r="W3742" s="221"/>
      <c r="X3742" s="221"/>
    </row>
    <row r="3743" spans="20:24">
      <c r="T3743" s="221"/>
      <c r="U3743" s="221"/>
      <c r="V3743" s="221"/>
      <c r="W3743" s="221"/>
      <c r="X3743" s="221"/>
    </row>
    <row r="3744" spans="20:24">
      <c r="T3744" s="221"/>
      <c r="U3744" s="221"/>
      <c r="V3744" s="221"/>
      <c r="W3744" s="221"/>
      <c r="X3744" s="221"/>
    </row>
    <row r="3745" spans="20:24">
      <c r="T3745" s="221"/>
      <c r="U3745" s="221"/>
      <c r="V3745" s="221"/>
      <c r="W3745" s="221"/>
      <c r="X3745" s="221"/>
    </row>
    <row r="3746" spans="20:24">
      <c r="T3746" s="221"/>
      <c r="U3746" s="221"/>
      <c r="V3746" s="221"/>
      <c r="W3746" s="221"/>
      <c r="X3746" s="221"/>
    </row>
    <row r="3747" spans="20:24">
      <c r="T3747" s="221"/>
      <c r="U3747" s="221"/>
      <c r="V3747" s="221"/>
      <c r="W3747" s="221"/>
      <c r="X3747" s="221"/>
    </row>
    <row r="3748" spans="20:24">
      <c r="T3748" s="221"/>
      <c r="U3748" s="221"/>
      <c r="V3748" s="221"/>
      <c r="W3748" s="221"/>
      <c r="X3748" s="221"/>
    </row>
    <row r="3749" spans="20:24">
      <c r="T3749" s="221"/>
      <c r="U3749" s="221"/>
      <c r="V3749" s="221"/>
      <c r="W3749" s="221"/>
      <c r="X3749" s="221"/>
    </row>
    <row r="3750" spans="20:24">
      <c r="T3750" s="221"/>
      <c r="U3750" s="221"/>
      <c r="V3750" s="221"/>
      <c r="W3750" s="221"/>
      <c r="X3750" s="221"/>
    </row>
    <row r="3751" spans="20:24">
      <c r="T3751" s="221"/>
      <c r="U3751" s="221"/>
      <c r="V3751" s="221"/>
      <c r="W3751" s="221"/>
      <c r="X3751" s="221"/>
    </row>
    <row r="3752" spans="20:24">
      <c r="T3752" s="221"/>
      <c r="U3752" s="221"/>
      <c r="V3752" s="221"/>
      <c r="W3752" s="221"/>
      <c r="X3752" s="221"/>
    </row>
    <row r="3753" spans="20:24">
      <c r="T3753" s="221"/>
      <c r="U3753" s="221"/>
      <c r="V3753" s="221"/>
      <c r="W3753" s="221"/>
      <c r="X3753" s="221"/>
    </row>
    <row r="3754" spans="20:24">
      <c r="T3754" s="221"/>
      <c r="U3754" s="221"/>
      <c r="V3754" s="221"/>
      <c r="W3754" s="221"/>
      <c r="X3754" s="221"/>
    </row>
    <row r="3755" spans="20:24">
      <c r="T3755" s="221"/>
      <c r="U3755" s="221"/>
      <c r="V3755" s="221"/>
      <c r="W3755" s="221"/>
      <c r="X3755" s="221"/>
    </row>
    <row r="3756" spans="20:24">
      <c r="T3756" s="221"/>
      <c r="U3756" s="221"/>
      <c r="V3756" s="221"/>
      <c r="W3756" s="221"/>
      <c r="X3756" s="221"/>
    </row>
    <row r="3757" spans="20:24">
      <c r="T3757" s="221"/>
      <c r="U3757" s="221"/>
      <c r="V3757" s="221"/>
      <c r="W3757" s="221"/>
      <c r="X3757" s="221"/>
    </row>
    <row r="3758" spans="20:24">
      <c r="T3758" s="221"/>
      <c r="U3758" s="221"/>
      <c r="V3758" s="221"/>
      <c r="W3758" s="221"/>
      <c r="X3758" s="221"/>
    </row>
    <row r="3759" spans="20:24">
      <c r="T3759" s="221"/>
      <c r="U3759" s="221"/>
      <c r="V3759" s="221"/>
      <c r="W3759" s="221"/>
      <c r="X3759" s="221"/>
    </row>
    <row r="3760" spans="20:24">
      <c r="T3760" s="221"/>
      <c r="U3760" s="221"/>
      <c r="V3760" s="221"/>
      <c r="W3760" s="221"/>
      <c r="X3760" s="221"/>
    </row>
    <row r="3761" spans="20:24">
      <c r="T3761" s="221"/>
      <c r="U3761" s="221"/>
      <c r="V3761" s="221"/>
      <c r="W3761" s="221"/>
      <c r="X3761" s="221"/>
    </row>
    <row r="3762" spans="20:24">
      <c r="T3762" s="221"/>
      <c r="U3762" s="221"/>
      <c r="V3762" s="221"/>
      <c r="W3762" s="221"/>
      <c r="X3762" s="221"/>
    </row>
    <row r="3763" spans="20:24">
      <c r="T3763" s="221"/>
      <c r="U3763" s="221"/>
      <c r="V3763" s="221"/>
      <c r="W3763" s="221"/>
      <c r="X3763" s="221"/>
    </row>
    <row r="3764" spans="20:24">
      <c r="T3764" s="221"/>
      <c r="U3764" s="221"/>
      <c r="V3764" s="221"/>
      <c r="W3764" s="221"/>
      <c r="X3764" s="221"/>
    </row>
    <row r="3765" spans="20:24">
      <c r="T3765" s="221"/>
      <c r="U3765" s="221"/>
      <c r="V3765" s="221"/>
      <c r="W3765" s="221"/>
      <c r="X3765" s="221"/>
    </row>
    <row r="3766" spans="20:24">
      <c r="T3766" s="221"/>
      <c r="U3766" s="221"/>
      <c r="V3766" s="221"/>
      <c r="W3766" s="221"/>
      <c r="X3766" s="221"/>
    </row>
    <row r="3767" spans="20:24">
      <c r="T3767" s="221"/>
      <c r="U3767" s="221"/>
      <c r="V3767" s="221"/>
      <c r="W3767" s="221"/>
      <c r="X3767" s="221"/>
    </row>
    <row r="3768" spans="20:24">
      <c r="T3768" s="221"/>
      <c r="U3768" s="221"/>
      <c r="V3768" s="221"/>
      <c r="W3768" s="221"/>
      <c r="X3768" s="221"/>
    </row>
    <row r="3769" spans="20:24">
      <c r="T3769" s="221"/>
      <c r="U3769" s="221"/>
      <c r="V3769" s="221"/>
      <c r="W3769" s="221"/>
      <c r="X3769" s="221"/>
    </row>
    <row r="3770" spans="20:24">
      <c r="T3770" s="221"/>
      <c r="U3770" s="221"/>
      <c r="V3770" s="221"/>
      <c r="W3770" s="221"/>
      <c r="X3770" s="221"/>
    </row>
    <row r="3771" spans="20:24">
      <c r="T3771" s="221"/>
      <c r="U3771" s="221"/>
      <c r="V3771" s="221"/>
      <c r="W3771" s="221"/>
      <c r="X3771" s="221"/>
    </row>
    <row r="3772" spans="20:24">
      <c r="T3772" s="221"/>
      <c r="U3772" s="221"/>
      <c r="V3772" s="221"/>
      <c r="W3772" s="221"/>
      <c r="X3772" s="221"/>
    </row>
    <row r="3773" spans="20:24">
      <c r="T3773" s="221"/>
      <c r="U3773" s="221"/>
      <c r="V3773" s="221"/>
      <c r="W3773" s="221"/>
      <c r="X3773" s="221"/>
    </row>
    <row r="3774" spans="20:24">
      <c r="T3774" s="221"/>
      <c r="U3774" s="221"/>
      <c r="V3774" s="221"/>
      <c r="W3774" s="221"/>
      <c r="X3774" s="221"/>
    </row>
    <row r="3775" spans="20:24">
      <c r="T3775" s="221"/>
      <c r="U3775" s="221"/>
      <c r="V3775" s="221"/>
      <c r="W3775" s="221"/>
      <c r="X3775" s="221"/>
    </row>
    <row r="3776" spans="20:24">
      <c r="T3776" s="221"/>
      <c r="U3776" s="221"/>
      <c r="V3776" s="221"/>
      <c r="W3776" s="221"/>
      <c r="X3776" s="221"/>
    </row>
    <row r="3777" spans="20:24">
      <c r="T3777" s="221"/>
      <c r="U3777" s="221"/>
      <c r="V3777" s="221"/>
      <c r="W3777" s="221"/>
      <c r="X3777" s="221"/>
    </row>
    <row r="3778" spans="20:24">
      <c r="T3778" s="221"/>
      <c r="U3778" s="221"/>
      <c r="V3778" s="221"/>
      <c r="W3778" s="221"/>
      <c r="X3778" s="221"/>
    </row>
    <row r="3779" spans="20:24">
      <c r="T3779" s="221"/>
      <c r="U3779" s="221"/>
      <c r="V3779" s="221"/>
      <c r="W3779" s="221"/>
      <c r="X3779" s="221"/>
    </row>
    <row r="3780" spans="20:24">
      <c r="T3780" s="221"/>
      <c r="U3780" s="221"/>
      <c r="V3780" s="221"/>
      <c r="W3780" s="221"/>
      <c r="X3780" s="221"/>
    </row>
    <row r="3781" spans="20:24">
      <c r="T3781" s="221"/>
      <c r="U3781" s="221"/>
      <c r="V3781" s="221"/>
      <c r="W3781" s="221"/>
      <c r="X3781" s="221"/>
    </row>
    <row r="3782" spans="20:24">
      <c r="T3782" s="221"/>
      <c r="U3782" s="221"/>
      <c r="V3782" s="221"/>
      <c r="W3782" s="221"/>
      <c r="X3782" s="221"/>
    </row>
    <row r="3783" spans="20:24">
      <c r="T3783" s="221"/>
      <c r="U3783" s="221"/>
      <c r="V3783" s="221"/>
      <c r="W3783" s="221"/>
      <c r="X3783" s="221"/>
    </row>
    <row r="3784" spans="20:24">
      <c r="T3784" s="221"/>
      <c r="U3784" s="221"/>
      <c r="V3784" s="221"/>
      <c r="W3784" s="221"/>
      <c r="X3784" s="221"/>
    </row>
    <row r="3785" spans="20:24">
      <c r="T3785" s="221"/>
      <c r="U3785" s="221"/>
      <c r="V3785" s="221"/>
      <c r="W3785" s="221"/>
      <c r="X3785" s="221"/>
    </row>
    <row r="3786" spans="20:24">
      <c r="T3786" s="221"/>
      <c r="U3786" s="221"/>
      <c r="V3786" s="221"/>
      <c r="W3786" s="221"/>
      <c r="X3786" s="221"/>
    </row>
    <row r="3787" spans="20:24">
      <c r="T3787" s="221"/>
      <c r="U3787" s="221"/>
      <c r="V3787" s="221"/>
      <c r="W3787" s="221"/>
      <c r="X3787" s="221"/>
    </row>
    <row r="3788" spans="20:24">
      <c r="T3788" s="221"/>
      <c r="U3788" s="221"/>
      <c r="V3788" s="221"/>
      <c r="W3788" s="221"/>
      <c r="X3788" s="221"/>
    </row>
    <row r="3789" spans="20:24">
      <c r="T3789" s="221"/>
      <c r="U3789" s="221"/>
      <c r="V3789" s="221"/>
      <c r="W3789" s="221"/>
      <c r="X3789" s="221"/>
    </row>
    <row r="3790" spans="20:24">
      <c r="T3790" s="221"/>
      <c r="U3790" s="221"/>
      <c r="V3790" s="221"/>
      <c r="W3790" s="221"/>
      <c r="X3790" s="221"/>
    </row>
    <row r="3791" spans="20:24">
      <c r="T3791" s="221"/>
      <c r="U3791" s="221"/>
      <c r="V3791" s="221"/>
      <c r="W3791" s="221"/>
      <c r="X3791" s="221"/>
    </row>
    <row r="3792" spans="20:24">
      <c r="T3792" s="221"/>
      <c r="U3792" s="221"/>
      <c r="V3792" s="221"/>
      <c r="W3792" s="221"/>
      <c r="X3792" s="221"/>
    </row>
    <row r="3793" spans="20:24">
      <c r="T3793" s="221"/>
      <c r="U3793" s="221"/>
      <c r="V3793" s="221"/>
      <c r="W3793" s="221"/>
      <c r="X3793" s="221"/>
    </row>
    <row r="3794" spans="20:24">
      <c r="T3794" s="221"/>
      <c r="U3794" s="221"/>
      <c r="V3794" s="221"/>
      <c r="W3794" s="221"/>
      <c r="X3794" s="221"/>
    </row>
    <row r="3795" spans="20:24">
      <c r="T3795" s="221"/>
      <c r="U3795" s="221"/>
      <c r="V3795" s="221"/>
      <c r="W3795" s="221"/>
      <c r="X3795" s="221"/>
    </row>
    <row r="3796" spans="20:24">
      <c r="T3796" s="221"/>
      <c r="U3796" s="221"/>
      <c r="V3796" s="221"/>
      <c r="W3796" s="221"/>
      <c r="X3796" s="221"/>
    </row>
    <row r="3797" spans="20:24">
      <c r="T3797" s="221"/>
      <c r="U3797" s="221"/>
      <c r="V3797" s="221"/>
      <c r="W3797" s="221"/>
      <c r="X3797" s="221"/>
    </row>
    <row r="3798" spans="20:24">
      <c r="T3798" s="221"/>
      <c r="U3798" s="221"/>
      <c r="V3798" s="221"/>
      <c r="W3798" s="221"/>
      <c r="X3798" s="221"/>
    </row>
    <row r="3799" spans="20:24">
      <c r="T3799" s="221"/>
      <c r="U3799" s="221"/>
      <c r="V3799" s="221"/>
      <c r="W3799" s="221"/>
      <c r="X3799" s="221"/>
    </row>
    <row r="3800" spans="20:24">
      <c r="T3800" s="221"/>
      <c r="U3800" s="221"/>
      <c r="V3800" s="221"/>
      <c r="W3800" s="221"/>
      <c r="X3800" s="221"/>
    </row>
    <row r="3801" spans="20:24">
      <c r="T3801" s="221"/>
      <c r="U3801" s="221"/>
      <c r="V3801" s="221"/>
      <c r="W3801" s="221"/>
      <c r="X3801" s="221"/>
    </row>
    <row r="3802" spans="20:24">
      <c r="T3802" s="221"/>
      <c r="U3802" s="221"/>
      <c r="V3802" s="221"/>
      <c r="W3802" s="221"/>
      <c r="X3802" s="221"/>
    </row>
    <row r="3803" spans="20:24">
      <c r="T3803" s="221"/>
      <c r="U3803" s="221"/>
      <c r="V3803" s="221"/>
      <c r="W3803" s="221"/>
      <c r="X3803" s="221"/>
    </row>
    <row r="3804" spans="20:24">
      <c r="T3804" s="221"/>
      <c r="U3804" s="221"/>
      <c r="V3804" s="221"/>
      <c r="W3804" s="221"/>
      <c r="X3804" s="221"/>
    </row>
    <row r="3805" spans="20:24">
      <c r="T3805" s="221"/>
      <c r="U3805" s="221"/>
      <c r="V3805" s="221"/>
      <c r="W3805" s="221"/>
      <c r="X3805" s="221"/>
    </row>
    <row r="3806" spans="20:24">
      <c r="T3806" s="221"/>
      <c r="U3806" s="221"/>
      <c r="V3806" s="221"/>
      <c r="W3806" s="221"/>
      <c r="X3806" s="221"/>
    </row>
    <row r="3807" spans="20:24">
      <c r="T3807" s="221"/>
      <c r="U3807" s="221"/>
      <c r="V3807" s="221"/>
      <c r="W3807" s="221"/>
      <c r="X3807" s="221"/>
    </row>
    <row r="3808" spans="20:24">
      <c r="T3808" s="221"/>
      <c r="U3808" s="221"/>
      <c r="V3808" s="221"/>
      <c r="W3808" s="221"/>
      <c r="X3808" s="221"/>
    </row>
    <row r="3809" spans="20:24">
      <c r="T3809" s="221"/>
      <c r="U3809" s="221"/>
      <c r="V3809" s="221"/>
      <c r="W3809" s="221"/>
      <c r="X3809" s="221"/>
    </row>
    <row r="3810" spans="20:24">
      <c r="T3810" s="221"/>
      <c r="U3810" s="221"/>
      <c r="V3810" s="221"/>
      <c r="W3810" s="221"/>
      <c r="X3810" s="221"/>
    </row>
    <row r="3811" spans="20:24">
      <c r="T3811" s="221"/>
      <c r="U3811" s="221"/>
      <c r="V3811" s="221"/>
      <c r="W3811" s="221"/>
      <c r="X3811" s="221"/>
    </row>
    <row r="3812" spans="20:24">
      <c r="T3812" s="221"/>
      <c r="U3812" s="221"/>
      <c r="V3812" s="221"/>
      <c r="W3812" s="221"/>
      <c r="X3812" s="221"/>
    </row>
    <row r="3813" spans="20:24">
      <c r="T3813" s="221"/>
      <c r="U3813" s="221"/>
      <c r="V3813" s="221"/>
      <c r="W3813" s="221"/>
      <c r="X3813" s="221"/>
    </row>
    <row r="3814" spans="20:24">
      <c r="T3814" s="221"/>
      <c r="U3814" s="221"/>
      <c r="V3814" s="221"/>
      <c r="W3814" s="221"/>
      <c r="X3814" s="221"/>
    </row>
    <row r="3815" spans="20:24">
      <c r="T3815" s="221"/>
      <c r="U3815" s="221"/>
      <c r="V3815" s="221"/>
      <c r="W3815" s="221"/>
      <c r="X3815" s="221"/>
    </row>
    <row r="3816" spans="20:24">
      <c r="T3816" s="221"/>
      <c r="U3816" s="221"/>
      <c r="V3816" s="221"/>
      <c r="W3816" s="221"/>
      <c r="X3816" s="221"/>
    </row>
    <row r="3817" spans="20:24">
      <c r="T3817" s="221"/>
      <c r="U3817" s="221"/>
      <c r="V3817" s="221"/>
      <c r="W3817" s="221"/>
      <c r="X3817" s="221"/>
    </row>
    <row r="3818" spans="20:24">
      <c r="T3818" s="221"/>
      <c r="U3818" s="221"/>
      <c r="V3818" s="221"/>
      <c r="W3818" s="221"/>
      <c r="X3818" s="221"/>
    </row>
    <row r="3819" spans="20:24">
      <c r="T3819" s="221"/>
      <c r="U3819" s="221"/>
      <c r="V3819" s="221"/>
      <c r="W3819" s="221"/>
      <c r="X3819" s="221"/>
    </row>
    <row r="3820" spans="20:24">
      <c r="T3820" s="221"/>
      <c r="U3820" s="221"/>
      <c r="V3820" s="221"/>
      <c r="W3820" s="221"/>
      <c r="X3820" s="221"/>
    </row>
    <row r="3821" spans="20:24">
      <c r="T3821" s="221"/>
      <c r="U3821" s="221"/>
      <c r="V3821" s="221"/>
      <c r="W3821" s="221"/>
      <c r="X3821" s="221"/>
    </row>
    <row r="3822" spans="20:24">
      <c r="T3822" s="221"/>
      <c r="U3822" s="221"/>
      <c r="V3822" s="221"/>
      <c r="W3822" s="221"/>
      <c r="X3822" s="221"/>
    </row>
    <row r="3823" spans="20:24">
      <c r="T3823" s="221"/>
      <c r="U3823" s="221"/>
      <c r="V3823" s="221"/>
      <c r="W3823" s="221"/>
      <c r="X3823" s="221"/>
    </row>
    <row r="3824" spans="20:24">
      <c r="T3824" s="221"/>
      <c r="U3824" s="221"/>
      <c r="V3824" s="221"/>
      <c r="W3824" s="221"/>
      <c r="X3824" s="221"/>
    </row>
    <row r="3825" spans="20:24">
      <c r="T3825" s="221"/>
      <c r="U3825" s="221"/>
      <c r="V3825" s="221"/>
      <c r="W3825" s="221"/>
      <c r="X3825" s="221"/>
    </row>
    <row r="3826" spans="20:24">
      <c r="T3826" s="221"/>
      <c r="U3826" s="221"/>
      <c r="V3826" s="221"/>
      <c r="W3826" s="221"/>
      <c r="X3826" s="221"/>
    </row>
    <row r="3827" spans="20:24">
      <c r="T3827" s="221"/>
      <c r="U3827" s="221"/>
      <c r="V3827" s="221"/>
      <c r="W3827" s="221"/>
      <c r="X3827" s="221"/>
    </row>
    <row r="3828" spans="20:24">
      <c r="T3828" s="221"/>
      <c r="U3828" s="221"/>
      <c r="V3828" s="221"/>
      <c r="W3828" s="221"/>
      <c r="X3828" s="221"/>
    </row>
    <row r="3829" spans="20:24">
      <c r="T3829" s="221"/>
      <c r="U3829" s="221"/>
      <c r="V3829" s="221"/>
      <c r="W3829" s="221"/>
      <c r="X3829" s="221"/>
    </row>
    <row r="3830" spans="20:24">
      <c r="T3830" s="221"/>
      <c r="U3830" s="221"/>
      <c r="V3830" s="221"/>
      <c r="W3830" s="221"/>
      <c r="X3830" s="221"/>
    </row>
    <row r="3831" spans="20:24">
      <c r="T3831" s="221"/>
      <c r="U3831" s="221"/>
      <c r="V3831" s="221"/>
      <c r="W3831" s="221"/>
      <c r="X3831" s="221"/>
    </row>
    <row r="3832" spans="20:24">
      <c r="T3832" s="221"/>
      <c r="U3832" s="221"/>
      <c r="V3832" s="221"/>
      <c r="W3832" s="221"/>
      <c r="X3832" s="221"/>
    </row>
    <row r="3833" spans="20:24">
      <c r="T3833" s="221"/>
      <c r="U3833" s="221"/>
      <c r="V3833" s="221"/>
      <c r="W3833" s="221"/>
      <c r="X3833" s="221"/>
    </row>
    <row r="3834" spans="20:24">
      <c r="T3834" s="221"/>
      <c r="U3834" s="221"/>
      <c r="V3834" s="221"/>
      <c r="W3834" s="221"/>
      <c r="X3834" s="221"/>
    </row>
    <row r="3835" spans="20:24">
      <c r="T3835" s="221"/>
      <c r="U3835" s="221"/>
      <c r="V3835" s="221"/>
      <c r="W3835" s="221"/>
      <c r="X3835" s="221"/>
    </row>
    <row r="3836" spans="20:24">
      <c r="T3836" s="221"/>
      <c r="U3836" s="221"/>
      <c r="V3836" s="221"/>
      <c r="W3836" s="221"/>
      <c r="X3836" s="221"/>
    </row>
    <row r="3837" spans="20:24">
      <c r="T3837" s="221"/>
      <c r="U3837" s="221"/>
      <c r="V3837" s="221"/>
      <c r="W3837" s="221"/>
      <c r="X3837" s="221"/>
    </row>
    <row r="3838" spans="20:24">
      <c r="T3838" s="221"/>
      <c r="U3838" s="221"/>
      <c r="V3838" s="221"/>
      <c r="W3838" s="221"/>
      <c r="X3838" s="221"/>
    </row>
    <row r="3839" spans="20:24">
      <c r="T3839" s="221"/>
      <c r="U3839" s="221"/>
      <c r="V3839" s="221"/>
      <c r="W3839" s="221"/>
      <c r="X3839" s="221"/>
    </row>
    <row r="3840" spans="20:24">
      <c r="T3840" s="221"/>
      <c r="U3840" s="221"/>
      <c r="V3840" s="221"/>
      <c r="W3840" s="221"/>
      <c r="X3840" s="221"/>
    </row>
    <row r="3841" spans="20:24">
      <c r="T3841" s="221"/>
      <c r="U3841" s="221"/>
      <c r="V3841" s="221"/>
      <c r="W3841" s="221"/>
      <c r="X3841" s="221"/>
    </row>
    <row r="3842" spans="20:24">
      <c r="T3842" s="221"/>
      <c r="U3842" s="221"/>
      <c r="V3842" s="221"/>
      <c r="W3842" s="221"/>
      <c r="X3842" s="221"/>
    </row>
    <row r="3843" spans="20:24">
      <c r="T3843" s="221"/>
      <c r="U3843" s="221"/>
      <c r="V3843" s="221"/>
      <c r="W3843" s="221"/>
      <c r="X3843" s="221"/>
    </row>
    <row r="3844" spans="20:24">
      <c r="T3844" s="221"/>
      <c r="U3844" s="221"/>
      <c r="V3844" s="221"/>
      <c r="W3844" s="221"/>
      <c r="X3844" s="221"/>
    </row>
    <row r="3845" spans="20:24">
      <c r="T3845" s="221"/>
      <c r="U3845" s="221"/>
      <c r="V3845" s="221"/>
      <c r="W3845" s="221"/>
      <c r="X3845" s="221"/>
    </row>
    <row r="3846" spans="20:24">
      <c r="T3846" s="221"/>
      <c r="U3846" s="221"/>
      <c r="V3846" s="221"/>
      <c r="W3846" s="221"/>
      <c r="X3846" s="221"/>
    </row>
    <row r="3847" spans="20:24">
      <c r="T3847" s="221"/>
      <c r="U3847" s="221"/>
      <c r="V3847" s="221"/>
      <c r="W3847" s="221"/>
      <c r="X3847" s="221"/>
    </row>
    <row r="3848" spans="20:24">
      <c r="T3848" s="221"/>
      <c r="U3848" s="221"/>
      <c r="V3848" s="221"/>
      <c r="W3848" s="221"/>
      <c r="X3848" s="221"/>
    </row>
    <row r="3849" spans="20:24">
      <c r="T3849" s="221"/>
      <c r="U3849" s="221"/>
      <c r="V3849" s="221"/>
      <c r="W3849" s="221"/>
      <c r="X3849" s="221"/>
    </row>
    <row r="3850" spans="20:24">
      <c r="T3850" s="221"/>
      <c r="U3850" s="221"/>
      <c r="V3850" s="221"/>
      <c r="W3850" s="221"/>
      <c r="X3850" s="221"/>
    </row>
    <row r="3851" spans="20:24">
      <c r="T3851" s="221"/>
      <c r="U3851" s="221"/>
      <c r="V3851" s="221"/>
      <c r="W3851" s="221"/>
      <c r="X3851" s="221"/>
    </row>
    <row r="3852" spans="20:24">
      <c r="T3852" s="221"/>
      <c r="U3852" s="221"/>
      <c r="V3852" s="221"/>
      <c r="W3852" s="221"/>
      <c r="X3852" s="221"/>
    </row>
    <row r="3853" spans="20:24">
      <c r="T3853" s="221"/>
      <c r="U3853" s="221"/>
      <c r="V3853" s="221"/>
      <c r="W3853" s="221"/>
      <c r="X3853" s="221"/>
    </row>
    <row r="3854" spans="20:24">
      <c r="T3854" s="221"/>
      <c r="U3854" s="221"/>
      <c r="V3854" s="221"/>
      <c r="W3854" s="221"/>
      <c r="X3854" s="221"/>
    </row>
    <row r="3855" spans="20:24">
      <c r="T3855" s="221"/>
      <c r="U3855" s="221"/>
      <c r="V3855" s="221"/>
      <c r="W3855" s="221"/>
      <c r="X3855" s="221"/>
    </row>
    <row r="3856" spans="20:24">
      <c r="T3856" s="221"/>
      <c r="U3856" s="221"/>
      <c r="V3856" s="221"/>
      <c r="W3856" s="221"/>
      <c r="X3856" s="221"/>
    </row>
    <row r="3857" spans="20:24">
      <c r="T3857" s="221"/>
      <c r="U3857" s="221"/>
      <c r="V3857" s="221"/>
      <c r="W3857" s="221"/>
      <c r="X3857" s="221"/>
    </row>
    <row r="3858" spans="20:24">
      <c r="T3858" s="221"/>
      <c r="U3858" s="221"/>
      <c r="V3858" s="221"/>
      <c r="W3858" s="221"/>
      <c r="X3858" s="221"/>
    </row>
    <row r="3859" spans="20:24">
      <c r="T3859" s="221"/>
      <c r="U3859" s="221"/>
      <c r="V3859" s="221"/>
      <c r="W3859" s="221"/>
      <c r="X3859" s="221"/>
    </row>
    <row r="3860" spans="20:24">
      <c r="T3860" s="221"/>
      <c r="U3860" s="221"/>
      <c r="V3860" s="221"/>
      <c r="W3860" s="221"/>
      <c r="X3860" s="221"/>
    </row>
    <row r="3861" spans="20:24">
      <c r="T3861" s="221"/>
      <c r="U3861" s="221"/>
      <c r="V3861" s="221"/>
      <c r="W3861" s="221"/>
      <c r="X3861" s="221"/>
    </row>
    <row r="3862" spans="20:24">
      <c r="T3862" s="221"/>
      <c r="U3862" s="221"/>
      <c r="V3862" s="221"/>
      <c r="W3862" s="221"/>
      <c r="X3862" s="221"/>
    </row>
    <row r="3863" spans="20:24">
      <c r="T3863" s="221"/>
      <c r="U3863" s="221"/>
      <c r="V3863" s="221"/>
      <c r="W3863" s="221"/>
      <c r="X3863" s="221"/>
    </row>
    <row r="3864" spans="20:24">
      <c r="T3864" s="221"/>
      <c r="U3864" s="221"/>
      <c r="V3864" s="221"/>
      <c r="W3864" s="221"/>
      <c r="X3864" s="221"/>
    </row>
    <row r="3865" spans="20:24">
      <c r="T3865" s="221"/>
      <c r="U3865" s="221"/>
      <c r="V3865" s="221"/>
      <c r="W3865" s="221"/>
      <c r="X3865" s="221"/>
    </row>
    <row r="3866" spans="20:24">
      <c r="T3866" s="221"/>
      <c r="U3866" s="221"/>
      <c r="V3866" s="221"/>
      <c r="W3866" s="221"/>
      <c r="X3866" s="221"/>
    </row>
    <row r="3867" spans="20:24">
      <c r="T3867" s="221"/>
      <c r="U3867" s="221"/>
      <c r="V3867" s="221"/>
      <c r="W3867" s="221"/>
      <c r="X3867" s="221"/>
    </row>
    <row r="3868" spans="20:24">
      <c r="T3868" s="221"/>
      <c r="U3868" s="221"/>
      <c r="V3868" s="221"/>
      <c r="W3868" s="221"/>
      <c r="X3868" s="221"/>
    </row>
    <row r="3869" spans="20:24">
      <c r="T3869" s="221"/>
      <c r="U3869" s="221"/>
      <c r="V3869" s="221"/>
      <c r="W3869" s="221"/>
      <c r="X3869" s="221"/>
    </row>
    <row r="3870" spans="20:24">
      <c r="T3870" s="221"/>
      <c r="U3870" s="221"/>
      <c r="V3870" s="221"/>
      <c r="W3870" s="221"/>
      <c r="X3870" s="221"/>
    </row>
    <row r="3871" spans="20:24">
      <c r="T3871" s="221"/>
      <c r="U3871" s="221"/>
      <c r="V3871" s="221"/>
      <c r="W3871" s="221"/>
      <c r="X3871" s="221"/>
    </row>
    <row r="3872" spans="20:24">
      <c r="T3872" s="221"/>
      <c r="U3872" s="221"/>
      <c r="V3872" s="221"/>
      <c r="W3872" s="221"/>
      <c r="X3872" s="221"/>
    </row>
    <row r="3873" spans="20:24">
      <c r="T3873" s="221"/>
      <c r="U3873" s="221"/>
      <c r="V3873" s="221"/>
      <c r="W3873" s="221"/>
      <c r="X3873" s="221"/>
    </row>
    <row r="3874" spans="20:24">
      <c r="T3874" s="221"/>
      <c r="U3874" s="221"/>
      <c r="V3874" s="221"/>
      <c r="W3874" s="221"/>
      <c r="X3874" s="221"/>
    </row>
    <row r="3875" spans="20:24">
      <c r="T3875" s="221"/>
      <c r="U3875" s="221"/>
      <c r="V3875" s="221"/>
      <c r="W3875" s="221"/>
      <c r="X3875" s="221"/>
    </row>
    <row r="3876" spans="20:24">
      <c r="T3876" s="221"/>
      <c r="U3876" s="221"/>
      <c r="V3876" s="221"/>
      <c r="W3876" s="221"/>
      <c r="X3876" s="221"/>
    </row>
    <row r="3877" spans="20:24">
      <c r="T3877" s="221"/>
      <c r="U3877" s="221"/>
      <c r="V3877" s="221"/>
      <c r="W3877" s="221"/>
      <c r="X3877" s="221"/>
    </row>
    <row r="3878" spans="20:24">
      <c r="T3878" s="221"/>
      <c r="U3878" s="221"/>
      <c r="V3878" s="221"/>
      <c r="W3878" s="221"/>
      <c r="X3878" s="221"/>
    </row>
    <row r="3879" spans="20:24">
      <c r="T3879" s="221"/>
      <c r="U3879" s="221"/>
      <c r="V3879" s="221"/>
      <c r="W3879" s="221"/>
      <c r="X3879" s="221"/>
    </row>
    <row r="3880" spans="20:24">
      <c r="T3880" s="221"/>
      <c r="U3880" s="221"/>
      <c r="V3880" s="221"/>
      <c r="W3880" s="221"/>
      <c r="X3880" s="221"/>
    </row>
    <row r="3881" spans="20:24">
      <c r="T3881" s="221"/>
      <c r="U3881" s="221"/>
      <c r="V3881" s="221"/>
      <c r="W3881" s="221"/>
      <c r="X3881" s="221"/>
    </row>
    <row r="3882" spans="20:24">
      <c r="T3882" s="221"/>
      <c r="U3882" s="221"/>
      <c r="V3882" s="221"/>
      <c r="W3882" s="221"/>
      <c r="X3882" s="221"/>
    </row>
    <row r="3883" spans="20:24">
      <c r="T3883" s="221"/>
      <c r="U3883" s="221"/>
      <c r="V3883" s="221"/>
      <c r="W3883" s="221"/>
      <c r="X3883" s="221"/>
    </row>
    <row r="3884" spans="20:24">
      <c r="T3884" s="221"/>
      <c r="U3884" s="221"/>
      <c r="V3884" s="221"/>
      <c r="W3884" s="221"/>
      <c r="X3884" s="221"/>
    </row>
    <row r="3885" spans="20:24">
      <c r="T3885" s="221"/>
      <c r="U3885" s="221"/>
      <c r="V3885" s="221"/>
      <c r="W3885" s="221"/>
      <c r="X3885" s="221"/>
    </row>
    <row r="3886" spans="20:24">
      <c r="T3886" s="221"/>
      <c r="U3886" s="221"/>
      <c r="V3886" s="221"/>
      <c r="W3886" s="221"/>
      <c r="X3886" s="221"/>
    </row>
    <row r="3887" spans="20:24">
      <c r="T3887" s="221"/>
      <c r="U3887" s="221"/>
      <c r="V3887" s="221"/>
      <c r="W3887" s="221"/>
      <c r="X3887" s="221"/>
    </row>
    <row r="3888" spans="20:24">
      <c r="T3888" s="221"/>
      <c r="U3888" s="221"/>
      <c r="V3888" s="221"/>
      <c r="W3888" s="221"/>
      <c r="X3888" s="221"/>
    </row>
    <row r="3889" spans="20:24">
      <c r="T3889" s="221"/>
      <c r="U3889" s="221"/>
      <c r="V3889" s="221"/>
      <c r="W3889" s="221"/>
      <c r="X3889" s="221"/>
    </row>
    <row r="3890" spans="20:24">
      <c r="T3890" s="221"/>
      <c r="U3890" s="221"/>
      <c r="V3890" s="221"/>
      <c r="W3890" s="221"/>
      <c r="X3890" s="221"/>
    </row>
    <row r="3891" spans="20:24">
      <c r="T3891" s="221"/>
      <c r="U3891" s="221"/>
      <c r="V3891" s="221"/>
      <c r="W3891" s="221"/>
      <c r="X3891" s="221"/>
    </row>
    <row r="3892" spans="20:24">
      <c r="T3892" s="221"/>
      <c r="U3892" s="221"/>
      <c r="V3892" s="221"/>
      <c r="W3892" s="221"/>
      <c r="X3892" s="221"/>
    </row>
    <row r="3893" spans="20:24">
      <c r="T3893" s="221"/>
      <c r="U3893" s="221"/>
      <c r="V3893" s="221"/>
      <c r="W3893" s="221"/>
      <c r="X3893" s="221"/>
    </row>
    <row r="3894" spans="20:24">
      <c r="T3894" s="221"/>
      <c r="U3894" s="221"/>
      <c r="V3894" s="221"/>
      <c r="W3894" s="221"/>
      <c r="X3894" s="221"/>
    </row>
    <row r="3895" spans="20:24">
      <c r="T3895" s="221"/>
      <c r="U3895" s="221"/>
      <c r="V3895" s="221"/>
      <c r="W3895" s="221"/>
      <c r="X3895" s="221"/>
    </row>
    <row r="3896" spans="20:24">
      <c r="T3896" s="221"/>
      <c r="U3896" s="221"/>
      <c r="V3896" s="221"/>
      <c r="W3896" s="221"/>
      <c r="X3896" s="221"/>
    </row>
    <row r="3897" spans="20:24">
      <c r="T3897" s="221"/>
      <c r="U3897" s="221"/>
      <c r="V3897" s="221"/>
      <c r="W3897" s="221"/>
      <c r="X3897" s="221"/>
    </row>
    <row r="3898" spans="20:24">
      <c r="T3898" s="221"/>
      <c r="U3898" s="221"/>
      <c r="V3898" s="221"/>
      <c r="W3898" s="221"/>
      <c r="X3898" s="221"/>
    </row>
    <row r="3899" spans="20:24">
      <c r="T3899" s="221"/>
      <c r="U3899" s="221"/>
      <c r="V3899" s="221"/>
      <c r="W3899" s="221"/>
      <c r="X3899" s="221"/>
    </row>
    <row r="3900" spans="20:24">
      <c r="T3900" s="221"/>
      <c r="U3900" s="221"/>
      <c r="V3900" s="221"/>
      <c r="W3900" s="221"/>
      <c r="X3900" s="221"/>
    </row>
    <row r="3901" spans="20:24">
      <c r="T3901" s="221"/>
      <c r="U3901" s="221"/>
      <c r="V3901" s="221"/>
      <c r="W3901" s="221"/>
      <c r="X3901" s="221"/>
    </row>
    <row r="3902" spans="20:24">
      <c r="T3902" s="221"/>
      <c r="U3902" s="221"/>
      <c r="V3902" s="221"/>
      <c r="W3902" s="221"/>
      <c r="X3902" s="221"/>
    </row>
    <row r="3903" spans="20:24">
      <c r="T3903" s="221"/>
      <c r="U3903" s="221"/>
      <c r="V3903" s="221"/>
      <c r="W3903" s="221"/>
      <c r="X3903" s="221"/>
    </row>
    <row r="3904" spans="20:24">
      <c r="T3904" s="221"/>
      <c r="U3904" s="221"/>
      <c r="V3904" s="221"/>
      <c r="W3904" s="221"/>
      <c r="X3904" s="221"/>
    </row>
    <row r="3905" spans="20:24">
      <c r="T3905" s="221"/>
      <c r="U3905" s="221"/>
      <c r="V3905" s="221"/>
      <c r="W3905" s="221"/>
      <c r="X3905" s="221"/>
    </row>
    <row r="3906" spans="20:24">
      <c r="T3906" s="221"/>
      <c r="U3906" s="221"/>
      <c r="V3906" s="221"/>
      <c r="W3906" s="221"/>
      <c r="X3906" s="221"/>
    </row>
    <row r="3907" spans="20:24">
      <c r="T3907" s="221"/>
      <c r="U3907" s="221"/>
      <c r="V3907" s="221"/>
      <c r="W3907" s="221"/>
      <c r="X3907" s="221"/>
    </row>
    <row r="3908" spans="20:24">
      <c r="T3908" s="221"/>
      <c r="U3908" s="221"/>
      <c r="V3908" s="221"/>
      <c r="W3908" s="221"/>
      <c r="X3908" s="221"/>
    </row>
    <row r="3909" spans="20:24">
      <c r="T3909" s="221"/>
      <c r="U3909" s="221"/>
      <c r="V3909" s="221"/>
      <c r="W3909" s="221"/>
      <c r="X3909" s="221"/>
    </row>
    <row r="3910" spans="20:24">
      <c r="T3910" s="221"/>
      <c r="U3910" s="221"/>
      <c r="V3910" s="221"/>
      <c r="W3910" s="221"/>
      <c r="X3910" s="221"/>
    </row>
    <row r="3911" spans="20:24">
      <c r="T3911" s="221"/>
      <c r="U3911" s="221"/>
      <c r="V3911" s="221"/>
      <c r="W3911" s="221"/>
      <c r="X3911" s="221"/>
    </row>
    <row r="3912" spans="20:24">
      <c r="T3912" s="221"/>
      <c r="U3912" s="221"/>
      <c r="V3912" s="221"/>
      <c r="W3912" s="221"/>
      <c r="X3912" s="221"/>
    </row>
    <row r="3913" spans="20:24">
      <c r="T3913" s="221"/>
      <c r="U3913" s="221"/>
      <c r="V3913" s="221"/>
      <c r="W3913" s="221"/>
      <c r="X3913" s="221"/>
    </row>
    <row r="3914" spans="20:24">
      <c r="T3914" s="221"/>
      <c r="U3914" s="221"/>
      <c r="V3914" s="221"/>
      <c r="W3914" s="221"/>
      <c r="X3914" s="221"/>
    </row>
    <row r="3915" spans="20:24">
      <c r="T3915" s="221"/>
      <c r="U3915" s="221"/>
      <c r="V3915" s="221"/>
      <c r="W3915" s="221"/>
      <c r="X3915" s="221"/>
    </row>
    <row r="3916" spans="20:24">
      <c r="T3916" s="221"/>
      <c r="U3916" s="221"/>
      <c r="V3916" s="221"/>
      <c r="W3916" s="221"/>
      <c r="X3916" s="221"/>
    </row>
    <row r="3917" spans="20:24">
      <c r="T3917" s="221"/>
      <c r="U3917" s="221"/>
      <c r="V3917" s="221"/>
      <c r="W3917" s="221"/>
      <c r="X3917" s="221"/>
    </row>
    <row r="3918" spans="20:24">
      <c r="T3918" s="221"/>
      <c r="U3918" s="221"/>
      <c r="V3918" s="221"/>
      <c r="W3918" s="221"/>
      <c r="X3918" s="221"/>
    </row>
    <row r="3919" spans="20:24">
      <c r="T3919" s="221"/>
      <c r="U3919" s="221"/>
      <c r="V3919" s="221"/>
      <c r="W3919" s="221"/>
      <c r="X3919" s="221"/>
    </row>
    <row r="3920" spans="20:24">
      <c r="T3920" s="221"/>
      <c r="U3920" s="221"/>
      <c r="V3920" s="221"/>
      <c r="W3920" s="221"/>
      <c r="X3920" s="221"/>
    </row>
    <row r="3921" spans="20:24">
      <c r="T3921" s="221"/>
      <c r="U3921" s="221"/>
      <c r="V3921" s="221"/>
      <c r="W3921" s="221"/>
      <c r="X3921" s="221"/>
    </row>
    <row r="3922" spans="20:24">
      <c r="T3922" s="221"/>
      <c r="U3922" s="221"/>
      <c r="V3922" s="221"/>
      <c r="W3922" s="221"/>
      <c r="X3922" s="221"/>
    </row>
    <row r="3923" spans="20:24">
      <c r="T3923" s="221"/>
      <c r="U3923" s="221"/>
      <c r="V3923" s="221"/>
      <c r="W3923" s="221"/>
      <c r="X3923" s="221"/>
    </row>
    <row r="3924" spans="20:24">
      <c r="T3924" s="221"/>
      <c r="U3924" s="221"/>
      <c r="V3924" s="221"/>
      <c r="W3924" s="221"/>
      <c r="X3924" s="221"/>
    </row>
    <row r="3925" spans="20:24">
      <c r="T3925" s="221"/>
      <c r="U3925" s="221"/>
      <c r="V3925" s="221"/>
      <c r="W3925" s="221"/>
      <c r="X3925" s="221"/>
    </row>
    <row r="3926" spans="20:24">
      <c r="T3926" s="221"/>
      <c r="U3926" s="221"/>
      <c r="V3926" s="221"/>
      <c r="W3926" s="221"/>
      <c r="X3926" s="221"/>
    </row>
    <row r="3927" spans="20:24">
      <c r="T3927" s="221"/>
      <c r="U3927" s="221"/>
      <c r="V3927" s="221"/>
      <c r="W3927" s="221"/>
      <c r="X3927" s="221"/>
    </row>
    <row r="3928" spans="20:24">
      <c r="T3928" s="221"/>
      <c r="U3928" s="221"/>
      <c r="V3928" s="221"/>
      <c r="W3928" s="221"/>
      <c r="X3928" s="221"/>
    </row>
    <row r="3929" spans="20:24">
      <c r="T3929" s="221"/>
      <c r="U3929" s="221"/>
      <c r="V3929" s="221"/>
      <c r="W3929" s="221"/>
      <c r="X3929" s="221"/>
    </row>
    <row r="3930" spans="20:24">
      <c r="T3930" s="221"/>
      <c r="U3930" s="221"/>
      <c r="V3930" s="221"/>
      <c r="W3930" s="221"/>
      <c r="X3930" s="221"/>
    </row>
    <row r="3931" spans="20:24">
      <c r="T3931" s="221"/>
      <c r="U3931" s="221"/>
      <c r="V3931" s="221"/>
      <c r="W3931" s="221"/>
      <c r="X3931" s="221"/>
    </row>
    <row r="3932" spans="20:24">
      <c r="T3932" s="221"/>
      <c r="U3932" s="221"/>
      <c r="V3932" s="221"/>
      <c r="W3932" s="221"/>
      <c r="X3932" s="221"/>
    </row>
    <row r="3933" spans="20:24">
      <c r="T3933" s="221"/>
      <c r="U3933" s="221"/>
      <c r="V3933" s="221"/>
      <c r="W3933" s="221"/>
      <c r="X3933" s="221"/>
    </row>
    <row r="3934" spans="20:24">
      <c r="T3934" s="221"/>
      <c r="U3934" s="221"/>
      <c r="V3934" s="221"/>
      <c r="W3934" s="221"/>
      <c r="X3934" s="221"/>
    </row>
    <row r="3935" spans="20:24">
      <c r="T3935" s="221"/>
      <c r="U3935" s="221"/>
      <c r="V3935" s="221"/>
      <c r="W3935" s="221"/>
      <c r="X3935" s="221"/>
    </row>
    <row r="3936" spans="20:24">
      <c r="T3936" s="221"/>
      <c r="U3936" s="221"/>
      <c r="V3936" s="221"/>
      <c r="W3936" s="221"/>
      <c r="X3936" s="221"/>
    </row>
    <row r="3937" spans="20:24">
      <c r="T3937" s="221"/>
      <c r="U3937" s="221"/>
      <c r="V3937" s="221"/>
      <c r="W3937" s="221"/>
      <c r="X3937" s="221"/>
    </row>
    <row r="3938" spans="20:24">
      <c r="T3938" s="221"/>
      <c r="U3938" s="221"/>
      <c r="V3938" s="221"/>
      <c r="W3938" s="221"/>
      <c r="X3938" s="221"/>
    </row>
    <row r="3939" spans="20:24">
      <c r="T3939" s="221"/>
      <c r="U3939" s="221"/>
      <c r="V3939" s="221"/>
      <c r="W3939" s="221"/>
      <c r="X3939" s="221"/>
    </row>
    <row r="3940" spans="20:24">
      <c r="T3940" s="221"/>
      <c r="U3940" s="221"/>
      <c r="V3940" s="221"/>
      <c r="W3940" s="221"/>
      <c r="X3940" s="221"/>
    </row>
    <row r="3941" spans="20:24">
      <c r="T3941" s="221"/>
      <c r="U3941" s="221"/>
      <c r="V3941" s="221"/>
      <c r="W3941" s="221"/>
      <c r="X3941" s="221"/>
    </row>
    <row r="3942" spans="20:24">
      <c r="T3942" s="221"/>
      <c r="U3942" s="221"/>
      <c r="V3942" s="221"/>
      <c r="W3942" s="221"/>
      <c r="X3942" s="221"/>
    </row>
    <row r="3943" spans="20:24">
      <c r="T3943" s="221"/>
      <c r="U3943" s="221"/>
      <c r="V3943" s="221"/>
      <c r="W3943" s="221"/>
      <c r="X3943" s="221"/>
    </row>
    <row r="3944" spans="20:24">
      <c r="T3944" s="221"/>
      <c r="U3944" s="221"/>
      <c r="V3944" s="221"/>
      <c r="W3944" s="221"/>
      <c r="X3944" s="221"/>
    </row>
    <row r="3945" spans="20:24">
      <c r="T3945" s="221"/>
      <c r="U3945" s="221"/>
      <c r="V3945" s="221"/>
      <c r="W3945" s="221"/>
      <c r="X3945" s="221"/>
    </row>
    <row r="3946" spans="20:24">
      <c r="T3946" s="221"/>
      <c r="U3946" s="221"/>
      <c r="V3946" s="221"/>
      <c r="W3946" s="221"/>
      <c r="X3946" s="221"/>
    </row>
    <row r="3947" spans="20:24">
      <c r="T3947" s="221"/>
      <c r="U3947" s="221"/>
      <c r="V3947" s="221"/>
      <c r="W3947" s="221"/>
      <c r="X3947" s="221"/>
    </row>
    <row r="3948" spans="20:24">
      <c r="T3948" s="221"/>
      <c r="U3948" s="221"/>
      <c r="V3948" s="221"/>
      <c r="W3948" s="221"/>
      <c r="X3948" s="221"/>
    </row>
    <row r="3949" spans="20:24">
      <c r="T3949" s="221"/>
      <c r="U3949" s="221"/>
      <c r="V3949" s="221"/>
      <c r="W3949" s="221"/>
      <c r="X3949" s="221"/>
    </row>
    <row r="3950" spans="20:24">
      <c r="T3950" s="221"/>
      <c r="U3950" s="221"/>
      <c r="V3950" s="221"/>
      <c r="W3950" s="221"/>
      <c r="X3950" s="221"/>
    </row>
    <row r="3951" spans="20:24">
      <c r="T3951" s="221"/>
      <c r="U3951" s="221"/>
      <c r="V3951" s="221"/>
      <c r="W3951" s="221"/>
      <c r="X3951" s="221"/>
    </row>
    <row r="3952" spans="20:24">
      <c r="T3952" s="221"/>
      <c r="U3952" s="221"/>
      <c r="V3952" s="221"/>
      <c r="W3952" s="221"/>
      <c r="X3952" s="221"/>
    </row>
    <row r="3953" spans="20:24">
      <c r="T3953" s="221"/>
      <c r="U3953" s="221"/>
      <c r="V3953" s="221"/>
      <c r="W3953" s="221"/>
      <c r="X3953" s="221"/>
    </row>
    <row r="3954" spans="20:24">
      <c r="T3954" s="221"/>
      <c r="U3954" s="221"/>
      <c r="V3954" s="221"/>
      <c r="W3954" s="221"/>
      <c r="X3954" s="221"/>
    </row>
    <row r="3955" spans="20:24">
      <c r="T3955" s="221"/>
      <c r="U3955" s="221"/>
      <c r="V3955" s="221"/>
      <c r="W3955" s="221"/>
      <c r="X3955" s="221"/>
    </row>
    <row r="3956" spans="20:24">
      <c r="T3956" s="221"/>
      <c r="U3956" s="221"/>
      <c r="V3956" s="221"/>
      <c r="W3956" s="221"/>
      <c r="X3956" s="221"/>
    </row>
    <row r="3957" spans="20:24">
      <c r="T3957" s="221"/>
      <c r="U3957" s="221"/>
      <c r="V3957" s="221"/>
      <c r="W3957" s="221"/>
      <c r="X3957" s="221"/>
    </row>
    <row r="3958" spans="20:24">
      <c r="T3958" s="221"/>
      <c r="U3958" s="221"/>
      <c r="V3958" s="221"/>
      <c r="W3958" s="221"/>
      <c r="X3958" s="221"/>
    </row>
    <row r="3959" spans="20:24">
      <c r="T3959" s="221"/>
      <c r="U3959" s="221"/>
      <c r="V3959" s="221"/>
      <c r="W3959" s="221"/>
      <c r="X3959" s="221"/>
    </row>
    <row r="3960" spans="20:24">
      <c r="T3960" s="221"/>
      <c r="U3960" s="221"/>
      <c r="V3960" s="221"/>
      <c r="W3960" s="221"/>
      <c r="X3960" s="221"/>
    </row>
    <row r="3961" spans="20:24">
      <c r="T3961" s="221"/>
      <c r="U3961" s="221"/>
      <c r="V3961" s="221"/>
      <c r="W3961" s="221"/>
      <c r="X3961" s="221"/>
    </row>
    <row r="3962" spans="20:24">
      <c r="T3962" s="221"/>
      <c r="U3962" s="221"/>
      <c r="V3962" s="221"/>
      <c r="W3962" s="221"/>
      <c r="X3962" s="221"/>
    </row>
    <row r="3963" spans="20:24">
      <c r="T3963" s="221"/>
      <c r="U3963" s="221"/>
      <c r="V3963" s="221"/>
      <c r="W3963" s="221"/>
      <c r="X3963" s="221"/>
    </row>
    <row r="3964" spans="20:24">
      <c r="T3964" s="221"/>
      <c r="U3964" s="221"/>
      <c r="V3964" s="221"/>
      <c r="W3964" s="221"/>
      <c r="X3964" s="221"/>
    </row>
    <row r="3965" spans="20:24">
      <c r="T3965" s="221"/>
      <c r="U3965" s="221"/>
      <c r="V3965" s="221"/>
      <c r="W3965" s="221"/>
      <c r="X3965" s="221"/>
    </row>
    <row r="3966" spans="20:24">
      <c r="T3966" s="221"/>
      <c r="U3966" s="221"/>
      <c r="V3966" s="221"/>
      <c r="W3966" s="221"/>
      <c r="X3966" s="221"/>
    </row>
    <row r="3967" spans="20:24">
      <c r="T3967" s="221"/>
      <c r="U3967" s="221"/>
      <c r="V3967" s="221"/>
      <c r="W3967" s="221"/>
      <c r="X3967" s="221"/>
    </row>
    <row r="3968" spans="20:24">
      <c r="T3968" s="221"/>
      <c r="U3968" s="221"/>
      <c r="V3968" s="221"/>
      <c r="W3968" s="221"/>
      <c r="X3968" s="221"/>
    </row>
    <row r="3969" spans="20:24">
      <c r="T3969" s="221"/>
      <c r="U3969" s="221"/>
      <c r="V3969" s="221"/>
      <c r="W3969" s="221"/>
      <c r="X3969" s="221"/>
    </row>
    <row r="3970" spans="20:24">
      <c r="T3970" s="221"/>
      <c r="U3970" s="221"/>
      <c r="V3970" s="221"/>
      <c r="W3970" s="221"/>
      <c r="X3970" s="221"/>
    </row>
    <row r="3971" spans="20:24">
      <c r="T3971" s="221"/>
      <c r="U3971" s="221"/>
      <c r="V3971" s="221"/>
      <c r="W3971" s="221"/>
      <c r="X3971" s="221"/>
    </row>
    <row r="3972" spans="20:24">
      <c r="T3972" s="221"/>
      <c r="U3972" s="221"/>
      <c r="V3972" s="221"/>
      <c r="W3972" s="221"/>
      <c r="X3972" s="221"/>
    </row>
    <row r="3973" spans="20:24">
      <c r="T3973" s="221"/>
      <c r="U3973" s="221"/>
      <c r="V3973" s="221"/>
      <c r="W3973" s="221"/>
      <c r="X3973" s="221"/>
    </row>
    <row r="3974" spans="20:24">
      <c r="T3974" s="221"/>
      <c r="U3974" s="221"/>
      <c r="V3974" s="221"/>
      <c r="W3974" s="221"/>
      <c r="X3974" s="221"/>
    </row>
    <row r="3975" spans="20:24">
      <c r="T3975" s="221"/>
      <c r="U3975" s="221"/>
      <c r="V3975" s="221"/>
      <c r="W3975" s="221"/>
      <c r="X3975" s="221"/>
    </row>
    <row r="3976" spans="20:24">
      <c r="T3976" s="221"/>
      <c r="U3976" s="221"/>
      <c r="V3976" s="221"/>
      <c r="W3976" s="221"/>
      <c r="X3976" s="221"/>
    </row>
    <row r="3977" spans="20:24">
      <c r="T3977" s="221"/>
      <c r="U3977" s="221"/>
      <c r="V3977" s="221"/>
      <c r="W3977" s="221"/>
      <c r="X3977" s="221"/>
    </row>
    <row r="3978" spans="20:24">
      <c r="T3978" s="221"/>
      <c r="U3978" s="221"/>
      <c r="V3978" s="221"/>
      <c r="W3978" s="221"/>
      <c r="X3978" s="221"/>
    </row>
    <row r="3979" spans="20:24">
      <c r="T3979" s="221"/>
      <c r="U3979" s="221"/>
      <c r="V3979" s="221"/>
      <c r="W3979" s="221"/>
      <c r="X3979" s="221"/>
    </row>
    <row r="3980" spans="20:24">
      <c r="T3980" s="221"/>
      <c r="U3980" s="221"/>
      <c r="V3980" s="221"/>
      <c r="W3980" s="221"/>
      <c r="X3980" s="221"/>
    </row>
    <row r="3981" spans="20:24">
      <c r="T3981" s="221"/>
      <c r="U3981" s="221"/>
      <c r="V3981" s="221"/>
      <c r="W3981" s="221"/>
      <c r="X3981" s="221"/>
    </row>
    <row r="3982" spans="20:24">
      <c r="T3982" s="221"/>
      <c r="U3982" s="221"/>
      <c r="V3982" s="221"/>
      <c r="W3982" s="221"/>
      <c r="X3982" s="221"/>
    </row>
    <row r="3983" spans="20:24">
      <c r="T3983" s="221"/>
      <c r="U3983" s="221"/>
      <c r="V3983" s="221"/>
      <c r="W3983" s="221"/>
      <c r="X3983" s="221"/>
    </row>
    <row r="3984" spans="20:24">
      <c r="T3984" s="221"/>
      <c r="U3984" s="221"/>
      <c r="V3984" s="221"/>
      <c r="W3984" s="221"/>
      <c r="X3984" s="221"/>
    </row>
    <row r="3985" spans="20:24">
      <c r="T3985" s="221"/>
      <c r="U3985" s="221"/>
      <c r="V3985" s="221"/>
      <c r="W3985" s="221"/>
      <c r="X3985" s="221"/>
    </row>
    <row r="3986" spans="20:24">
      <c r="T3986" s="221"/>
      <c r="U3986" s="221"/>
      <c r="V3986" s="221"/>
      <c r="W3986" s="221"/>
      <c r="X3986" s="221"/>
    </row>
    <row r="3987" spans="20:24">
      <c r="T3987" s="221"/>
      <c r="U3987" s="221"/>
      <c r="V3987" s="221"/>
      <c r="W3987" s="221"/>
      <c r="X3987" s="221"/>
    </row>
    <row r="3988" spans="20:24">
      <c r="T3988" s="221"/>
      <c r="U3988" s="221"/>
      <c r="V3988" s="221"/>
      <c r="W3988" s="221"/>
      <c r="X3988" s="221"/>
    </row>
    <row r="3989" spans="20:24">
      <c r="T3989" s="221"/>
      <c r="U3989" s="221"/>
      <c r="V3989" s="221"/>
      <c r="W3989" s="221"/>
      <c r="X3989" s="221"/>
    </row>
    <row r="3990" spans="20:24">
      <c r="T3990" s="221"/>
      <c r="U3990" s="221"/>
      <c r="V3990" s="221"/>
      <c r="W3990" s="221"/>
      <c r="X3990" s="221"/>
    </row>
    <row r="3991" spans="20:24">
      <c r="T3991" s="221"/>
      <c r="U3991" s="221"/>
      <c r="V3991" s="221"/>
      <c r="W3991" s="221"/>
      <c r="X3991" s="221"/>
    </row>
    <row r="3992" spans="20:24">
      <c r="T3992" s="221"/>
      <c r="U3992" s="221"/>
      <c r="V3992" s="221"/>
      <c r="W3992" s="221"/>
      <c r="X3992" s="221"/>
    </row>
    <row r="3993" spans="20:24">
      <c r="T3993" s="221"/>
      <c r="U3993" s="221"/>
      <c r="V3993" s="221"/>
      <c r="W3993" s="221"/>
      <c r="X3993" s="221"/>
    </row>
    <row r="3994" spans="20:24">
      <c r="T3994" s="221"/>
      <c r="U3994" s="221"/>
      <c r="V3994" s="221"/>
      <c r="W3994" s="221"/>
      <c r="X3994" s="221"/>
    </row>
    <row r="3995" spans="20:24">
      <c r="T3995" s="221"/>
      <c r="U3995" s="221"/>
      <c r="V3995" s="221"/>
      <c r="W3995" s="221"/>
      <c r="X3995" s="221"/>
    </row>
    <row r="3996" spans="20:24">
      <c r="T3996" s="221"/>
      <c r="U3996" s="221"/>
      <c r="V3996" s="221"/>
      <c r="W3996" s="221"/>
      <c r="X3996" s="221"/>
    </row>
    <row r="3997" spans="20:24">
      <c r="T3997" s="221"/>
      <c r="U3997" s="221"/>
      <c r="V3997" s="221"/>
      <c r="W3997" s="221"/>
      <c r="X3997" s="221"/>
    </row>
    <row r="3998" spans="20:24">
      <c r="T3998" s="221"/>
      <c r="U3998" s="221"/>
      <c r="V3998" s="221"/>
      <c r="W3998" s="221"/>
      <c r="X3998" s="221"/>
    </row>
    <row r="3999" spans="20:24">
      <c r="T3999" s="221"/>
      <c r="U3999" s="221"/>
      <c r="V3999" s="221"/>
      <c r="W3999" s="221"/>
      <c r="X3999" s="221"/>
    </row>
    <row r="4000" spans="20:24">
      <c r="T4000" s="221"/>
      <c r="U4000" s="221"/>
      <c r="V4000" s="221"/>
      <c r="W4000" s="221"/>
      <c r="X4000" s="221"/>
    </row>
    <row r="4001" spans="20:24">
      <c r="T4001" s="221"/>
      <c r="U4001" s="221"/>
      <c r="V4001" s="221"/>
      <c r="W4001" s="221"/>
      <c r="X4001" s="221"/>
    </row>
    <row r="4002" spans="20:24">
      <c r="T4002" s="221"/>
      <c r="U4002" s="221"/>
      <c r="V4002" s="221"/>
      <c r="W4002" s="221"/>
      <c r="X4002" s="221"/>
    </row>
    <row r="4003" spans="20:24">
      <c r="T4003" s="221"/>
      <c r="U4003" s="221"/>
      <c r="V4003" s="221"/>
      <c r="W4003" s="221"/>
      <c r="X4003" s="221"/>
    </row>
    <row r="4004" spans="20:24">
      <c r="T4004" s="221"/>
      <c r="U4004" s="221"/>
      <c r="V4004" s="221"/>
      <c r="W4004" s="221"/>
      <c r="X4004" s="221"/>
    </row>
    <row r="4005" spans="20:24">
      <c r="T4005" s="221"/>
      <c r="U4005" s="221"/>
      <c r="V4005" s="221"/>
      <c r="W4005" s="221"/>
      <c r="X4005" s="221"/>
    </row>
    <row r="4006" spans="20:24">
      <c r="T4006" s="221"/>
      <c r="U4006" s="221"/>
      <c r="V4006" s="221"/>
      <c r="W4006" s="221"/>
      <c r="X4006" s="221"/>
    </row>
    <row r="4007" spans="20:24">
      <c r="T4007" s="221"/>
      <c r="U4007" s="221"/>
      <c r="V4007" s="221"/>
      <c r="W4007" s="221"/>
      <c r="X4007" s="221"/>
    </row>
    <row r="4008" spans="20:24">
      <c r="T4008" s="221"/>
      <c r="U4008" s="221"/>
      <c r="V4008" s="221"/>
      <c r="W4008" s="221"/>
      <c r="X4008" s="221"/>
    </row>
    <row r="4009" spans="20:24">
      <c r="T4009" s="221"/>
      <c r="U4009" s="221"/>
      <c r="V4009" s="221"/>
      <c r="W4009" s="221"/>
      <c r="X4009" s="221"/>
    </row>
    <row r="4010" spans="20:24">
      <c r="T4010" s="221"/>
      <c r="U4010" s="221"/>
      <c r="V4010" s="221"/>
      <c r="W4010" s="221"/>
      <c r="X4010" s="221"/>
    </row>
    <row r="4011" spans="20:24">
      <c r="T4011" s="221"/>
      <c r="U4011" s="221"/>
      <c r="V4011" s="221"/>
      <c r="W4011" s="221"/>
      <c r="X4011" s="221"/>
    </row>
    <row r="4012" spans="20:24">
      <c r="T4012" s="221"/>
      <c r="U4012" s="221"/>
      <c r="V4012" s="221"/>
      <c r="W4012" s="221"/>
      <c r="X4012" s="221"/>
    </row>
    <row r="4013" spans="20:24">
      <c r="T4013" s="221"/>
      <c r="U4013" s="221"/>
      <c r="V4013" s="221"/>
      <c r="W4013" s="221"/>
      <c r="X4013" s="221"/>
    </row>
    <row r="4014" spans="20:24">
      <c r="T4014" s="221"/>
      <c r="U4014" s="221"/>
      <c r="V4014" s="221"/>
      <c r="W4014" s="221"/>
      <c r="X4014" s="221"/>
    </row>
    <row r="4015" spans="20:24">
      <c r="T4015" s="221"/>
      <c r="U4015" s="221"/>
      <c r="V4015" s="221"/>
      <c r="W4015" s="221"/>
      <c r="X4015" s="221"/>
    </row>
    <row r="4016" spans="20:24">
      <c r="T4016" s="221"/>
      <c r="U4016" s="221"/>
      <c r="V4016" s="221"/>
      <c r="W4016" s="221"/>
      <c r="X4016" s="221"/>
    </row>
    <row r="4017" spans="20:24">
      <c r="T4017" s="221"/>
      <c r="U4017" s="221"/>
      <c r="V4017" s="221"/>
      <c r="W4017" s="221"/>
      <c r="X4017" s="221"/>
    </row>
    <row r="4018" spans="20:24">
      <c r="T4018" s="221"/>
      <c r="U4018" s="221"/>
      <c r="V4018" s="221"/>
      <c r="W4018" s="221"/>
      <c r="X4018" s="221"/>
    </row>
    <row r="4019" spans="20:24">
      <c r="T4019" s="221"/>
      <c r="U4019" s="221"/>
      <c r="V4019" s="221"/>
      <c r="W4019" s="221"/>
      <c r="X4019" s="221"/>
    </row>
    <row r="4020" spans="20:24">
      <c r="T4020" s="221"/>
      <c r="U4020" s="221"/>
      <c r="V4020" s="221"/>
      <c r="W4020" s="221"/>
      <c r="X4020" s="221"/>
    </row>
    <row r="4021" spans="20:24">
      <c r="T4021" s="221"/>
      <c r="U4021" s="221"/>
      <c r="V4021" s="221"/>
      <c r="W4021" s="221"/>
      <c r="X4021" s="221"/>
    </row>
    <row r="4022" spans="20:24">
      <c r="T4022" s="221"/>
      <c r="U4022" s="221"/>
      <c r="V4022" s="221"/>
      <c r="W4022" s="221"/>
      <c r="X4022" s="221"/>
    </row>
    <row r="4023" spans="20:24">
      <c r="T4023" s="221"/>
      <c r="U4023" s="221"/>
      <c r="V4023" s="221"/>
      <c r="W4023" s="221"/>
      <c r="X4023" s="221"/>
    </row>
    <row r="4024" spans="20:24">
      <c r="T4024" s="221"/>
      <c r="U4024" s="221"/>
      <c r="V4024" s="221"/>
      <c r="W4024" s="221"/>
      <c r="X4024" s="221"/>
    </row>
    <row r="4025" spans="20:24">
      <c r="T4025" s="221"/>
      <c r="U4025" s="221"/>
      <c r="V4025" s="221"/>
      <c r="W4025" s="221"/>
      <c r="X4025" s="221"/>
    </row>
    <row r="4026" spans="20:24">
      <c r="T4026" s="221"/>
      <c r="U4026" s="221"/>
      <c r="V4026" s="221"/>
      <c r="W4026" s="221"/>
      <c r="X4026" s="221"/>
    </row>
    <row r="4027" spans="20:24">
      <c r="T4027" s="221"/>
      <c r="U4027" s="221"/>
      <c r="V4027" s="221"/>
      <c r="W4027" s="221"/>
      <c r="X4027" s="221"/>
    </row>
    <row r="4028" spans="20:24">
      <c r="T4028" s="221"/>
      <c r="U4028" s="221"/>
      <c r="V4028" s="221"/>
      <c r="W4028" s="221"/>
      <c r="X4028" s="221"/>
    </row>
    <row r="4029" spans="20:24">
      <c r="T4029" s="221"/>
      <c r="U4029" s="221"/>
      <c r="V4029" s="221"/>
      <c r="W4029" s="221"/>
      <c r="X4029" s="221"/>
    </row>
    <row r="4030" spans="20:24">
      <c r="T4030" s="221"/>
      <c r="U4030" s="221"/>
      <c r="V4030" s="221"/>
      <c r="W4030" s="221"/>
      <c r="X4030" s="221"/>
    </row>
    <row r="4031" spans="20:24">
      <c r="T4031" s="221"/>
      <c r="U4031" s="221"/>
      <c r="V4031" s="221"/>
      <c r="W4031" s="221"/>
      <c r="X4031" s="221"/>
    </row>
    <row r="4032" spans="20:24">
      <c r="T4032" s="221"/>
      <c r="U4032" s="221"/>
      <c r="V4032" s="221"/>
      <c r="W4032" s="221"/>
      <c r="X4032" s="221"/>
    </row>
    <row r="4033" spans="20:24">
      <c r="T4033" s="221"/>
      <c r="U4033" s="221"/>
      <c r="V4033" s="221"/>
      <c r="W4033" s="221"/>
      <c r="X4033" s="221"/>
    </row>
    <row r="4034" spans="20:24">
      <c r="T4034" s="221"/>
      <c r="U4034" s="221"/>
      <c r="V4034" s="221"/>
      <c r="W4034" s="221"/>
      <c r="X4034" s="221"/>
    </row>
    <row r="4035" spans="20:24">
      <c r="T4035" s="221"/>
      <c r="U4035" s="221"/>
      <c r="V4035" s="221"/>
      <c r="W4035" s="221"/>
      <c r="X4035" s="221"/>
    </row>
    <row r="4036" spans="20:24">
      <c r="T4036" s="221"/>
      <c r="U4036" s="221"/>
      <c r="V4036" s="221"/>
      <c r="W4036" s="221"/>
      <c r="X4036" s="221"/>
    </row>
    <row r="4037" spans="20:24">
      <c r="T4037" s="221"/>
      <c r="U4037" s="221"/>
      <c r="V4037" s="221"/>
      <c r="W4037" s="221"/>
      <c r="X4037" s="221"/>
    </row>
    <row r="4038" spans="20:24">
      <c r="T4038" s="221"/>
      <c r="U4038" s="221"/>
      <c r="V4038" s="221"/>
      <c r="W4038" s="221"/>
      <c r="X4038" s="221"/>
    </row>
    <row r="4039" spans="20:24">
      <c r="T4039" s="221"/>
      <c r="U4039" s="221"/>
      <c r="V4039" s="221"/>
      <c r="W4039" s="221"/>
      <c r="X4039" s="221"/>
    </row>
    <row r="4040" spans="20:24">
      <c r="T4040" s="221"/>
      <c r="U4040" s="221"/>
      <c r="V4040" s="221"/>
      <c r="W4040" s="221"/>
      <c r="X4040" s="221"/>
    </row>
    <row r="4041" spans="20:24">
      <c r="T4041" s="221"/>
      <c r="U4041" s="221"/>
      <c r="V4041" s="221"/>
      <c r="W4041" s="221"/>
      <c r="X4041" s="221"/>
    </row>
    <row r="4042" spans="20:24">
      <c r="T4042" s="221"/>
      <c r="U4042" s="221"/>
      <c r="V4042" s="221"/>
      <c r="W4042" s="221"/>
      <c r="X4042" s="221"/>
    </row>
    <row r="4043" spans="20:24">
      <c r="T4043" s="221"/>
      <c r="U4043" s="221"/>
      <c r="V4043" s="221"/>
      <c r="W4043" s="221"/>
      <c r="X4043" s="221"/>
    </row>
    <row r="4044" spans="20:24">
      <c r="T4044" s="221"/>
      <c r="U4044" s="221"/>
      <c r="V4044" s="221"/>
      <c r="W4044" s="221"/>
      <c r="X4044" s="221"/>
    </row>
    <row r="4045" spans="20:24">
      <c r="T4045" s="221"/>
      <c r="U4045" s="221"/>
      <c r="V4045" s="221"/>
      <c r="W4045" s="221"/>
      <c r="X4045" s="221"/>
    </row>
    <row r="4046" spans="20:24">
      <c r="T4046" s="221"/>
      <c r="U4046" s="221"/>
      <c r="V4046" s="221"/>
      <c r="W4046" s="221"/>
      <c r="X4046" s="221"/>
    </row>
    <row r="4047" spans="20:24">
      <c r="T4047" s="221"/>
      <c r="U4047" s="221"/>
      <c r="V4047" s="221"/>
      <c r="W4047" s="221"/>
      <c r="X4047" s="221"/>
    </row>
    <row r="4048" spans="20:24">
      <c r="T4048" s="221"/>
      <c r="U4048" s="221"/>
      <c r="V4048" s="221"/>
      <c r="W4048" s="221"/>
      <c r="X4048" s="221"/>
    </row>
    <row r="4049" spans="20:24">
      <c r="T4049" s="221"/>
      <c r="U4049" s="221"/>
      <c r="V4049" s="221"/>
      <c r="W4049" s="221"/>
      <c r="X4049" s="221"/>
    </row>
    <row r="4050" spans="20:24">
      <c r="T4050" s="221"/>
      <c r="U4050" s="221"/>
      <c r="V4050" s="221"/>
      <c r="W4050" s="221"/>
      <c r="X4050" s="221"/>
    </row>
    <row r="4051" spans="20:24">
      <c r="T4051" s="221"/>
      <c r="U4051" s="221"/>
      <c r="V4051" s="221"/>
      <c r="W4051" s="221"/>
      <c r="X4051" s="221"/>
    </row>
    <row r="4052" spans="20:24">
      <c r="T4052" s="221"/>
      <c r="U4052" s="221"/>
      <c r="V4052" s="221"/>
      <c r="W4052" s="221"/>
      <c r="X4052" s="221"/>
    </row>
    <row r="4053" spans="20:24">
      <c r="T4053" s="221"/>
      <c r="U4053" s="221"/>
      <c r="V4053" s="221"/>
      <c r="W4053" s="221"/>
      <c r="X4053" s="221"/>
    </row>
    <row r="4054" spans="20:24">
      <c r="T4054" s="221"/>
      <c r="U4054" s="221"/>
      <c r="V4054" s="221"/>
      <c r="W4054" s="221"/>
      <c r="X4054" s="221"/>
    </row>
    <row r="4055" spans="20:24">
      <c r="T4055" s="221"/>
      <c r="U4055" s="221"/>
      <c r="V4055" s="221"/>
      <c r="W4055" s="221"/>
      <c r="X4055" s="221"/>
    </row>
    <row r="4056" spans="20:24">
      <c r="T4056" s="221"/>
      <c r="U4056" s="221"/>
      <c r="V4056" s="221"/>
      <c r="W4056" s="221"/>
      <c r="X4056" s="221"/>
    </row>
    <row r="4057" spans="20:24">
      <c r="T4057" s="221"/>
      <c r="U4057" s="221"/>
      <c r="V4057" s="221"/>
      <c r="W4057" s="221"/>
      <c r="X4057" s="221"/>
    </row>
    <row r="4058" spans="20:24">
      <c r="T4058" s="221"/>
      <c r="U4058" s="221"/>
      <c r="V4058" s="221"/>
      <c r="W4058" s="221"/>
      <c r="X4058" s="221"/>
    </row>
    <row r="4059" spans="20:24">
      <c r="T4059" s="221"/>
      <c r="U4059" s="221"/>
      <c r="V4059" s="221"/>
      <c r="W4059" s="221"/>
      <c r="X4059" s="221"/>
    </row>
    <row r="4060" spans="20:24">
      <c r="T4060" s="221"/>
      <c r="U4060" s="221"/>
      <c r="V4060" s="221"/>
      <c r="W4060" s="221"/>
      <c r="X4060" s="221"/>
    </row>
    <row r="4061" spans="20:24">
      <c r="T4061" s="221"/>
      <c r="U4061" s="221"/>
      <c r="V4061" s="221"/>
      <c r="W4061" s="221"/>
      <c r="X4061" s="221"/>
    </row>
    <row r="4062" spans="20:24">
      <c r="T4062" s="221"/>
      <c r="U4062" s="221"/>
      <c r="V4062" s="221"/>
      <c r="W4062" s="221"/>
      <c r="X4062" s="221"/>
    </row>
    <row r="4063" spans="20:24">
      <c r="T4063" s="221"/>
      <c r="U4063" s="221"/>
      <c r="V4063" s="221"/>
      <c r="W4063" s="221"/>
      <c r="X4063" s="221"/>
    </row>
    <row r="4064" spans="20:24">
      <c r="T4064" s="221"/>
      <c r="U4064" s="221"/>
      <c r="V4064" s="221"/>
      <c r="W4064" s="221"/>
      <c r="X4064" s="221"/>
    </row>
    <row r="4065" spans="20:24">
      <c r="T4065" s="221"/>
      <c r="U4065" s="221"/>
      <c r="V4065" s="221"/>
      <c r="W4065" s="221"/>
      <c r="X4065" s="221"/>
    </row>
    <row r="4066" spans="20:24">
      <c r="T4066" s="221"/>
      <c r="U4066" s="221"/>
      <c r="V4066" s="221"/>
      <c r="W4066" s="221"/>
      <c r="X4066" s="221"/>
    </row>
    <row r="4067" spans="20:24">
      <c r="T4067" s="221"/>
      <c r="U4067" s="221"/>
      <c r="V4067" s="221"/>
      <c r="W4067" s="221"/>
      <c r="X4067" s="221"/>
    </row>
    <row r="4068" spans="20:24">
      <c r="T4068" s="221"/>
      <c r="U4068" s="221"/>
      <c r="V4068" s="221"/>
      <c r="W4068" s="221"/>
      <c r="X4068" s="221"/>
    </row>
    <row r="4069" spans="20:24">
      <c r="T4069" s="221"/>
      <c r="U4069" s="221"/>
      <c r="V4069" s="221"/>
      <c r="W4069" s="221"/>
      <c r="X4069" s="221"/>
    </row>
    <row r="4070" spans="20:24">
      <c r="T4070" s="221"/>
      <c r="U4070" s="221"/>
      <c r="V4070" s="221"/>
      <c r="W4070" s="221"/>
      <c r="X4070" s="221"/>
    </row>
    <row r="4071" spans="20:24">
      <c r="T4071" s="221"/>
      <c r="U4071" s="221"/>
      <c r="V4071" s="221"/>
      <c r="W4071" s="221"/>
      <c r="X4071" s="221"/>
    </row>
    <row r="4072" spans="20:24">
      <c r="T4072" s="221"/>
      <c r="U4072" s="221"/>
      <c r="V4072" s="221"/>
      <c r="W4072" s="221"/>
      <c r="X4072" s="221"/>
    </row>
    <row r="4073" spans="20:24">
      <c r="T4073" s="221"/>
      <c r="U4073" s="221"/>
      <c r="V4073" s="221"/>
      <c r="W4073" s="221"/>
      <c r="X4073" s="221"/>
    </row>
    <row r="4074" spans="20:24">
      <c r="T4074" s="221"/>
      <c r="U4074" s="221"/>
      <c r="V4074" s="221"/>
      <c r="W4074" s="221"/>
      <c r="X4074" s="221"/>
    </row>
    <row r="4075" spans="20:24">
      <c r="T4075" s="221"/>
      <c r="U4075" s="221"/>
      <c r="V4075" s="221"/>
      <c r="W4075" s="221"/>
      <c r="X4075" s="221"/>
    </row>
    <row r="4076" spans="20:24">
      <c r="T4076" s="221"/>
      <c r="U4076" s="221"/>
      <c r="V4076" s="221"/>
      <c r="W4076" s="221"/>
      <c r="X4076" s="221"/>
    </row>
    <row r="4077" spans="20:24">
      <c r="T4077" s="221"/>
      <c r="U4077" s="221"/>
      <c r="V4077" s="221"/>
      <c r="W4077" s="221"/>
      <c r="X4077" s="221"/>
    </row>
    <row r="4078" spans="20:24">
      <c r="T4078" s="221"/>
      <c r="U4078" s="221"/>
      <c r="V4078" s="221"/>
      <c r="W4078" s="221"/>
      <c r="X4078" s="221"/>
    </row>
    <row r="4079" spans="20:24">
      <c r="T4079" s="221"/>
      <c r="U4079" s="221"/>
      <c r="V4079" s="221"/>
      <c r="W4079" s="221"/>
      <c r="X4079" s="221"/>
    </row>
    <row r="4080" spans="20:24">
      <c r="T4080" s="221"/>
      <c r="U4080" s="221"/>
      <c r="V4080" s="221"/>
      <c r="W4080" s="221"/>
      <c r="X4080" s="221"/>
    </row>
    <row r="4081" spans="20:24">
      <c r="T4081" s="221"/>
      <c r="U4081" s="221"/>
      <c r="V4081" s="221"/>
      <c r="W4081" s="221"/>
      <c r="X4081" s="221"/>
    </row>
    <row r="4082" spans="20:24">
      <c r="T4082" s="221"/>
      <c r="U4082" s="221"/>
      <c r="V4082" s="221"/>
      <c r="W4082" s="221"/>
      <c r="X4082" s="221"/>
    </row>
    <row r="4083" spans="20:24">
      <c r="T4083" s="221"/>
      <c r="U4083" s="221"/>
      <c r="V4083" s="221"/>
      <c r="W4083" s="221"/>
      <c r="X4083" s="221"/>
    </row>
    <row r="4084" spans="20:24">
      <c r="T4084" s="221"/>
      <c r="U4084" s="221"/>
      <c r="V4084" s="221"/>
      <c r="W4084" s="221"/>
      <c r="X4084" s="221"/>
    </row>
    <row r="4085" spans="20:24">
      <c r="T4085" s="221"/>
      <c r="U4085" s="221"/>
      <c r="V4085" s="221"/>
      <c r="W4085" s="221"/>
      <c r="X4085" s="221"/>
    </row>
    <row r="4086" spans="20:24">
      <c r="T4086" s="221"/>
      <c r="U4086" s="221"/>
      <c r="V4086" s="221"/>
      <c r="W4086" s="221"/>
      <c r="X4086" s="221"/>
    </row>
    <row r="4087" spans="20:24">
      <c r="T4087" s="221"/>
      <c r="U4087" s="221"/>
      <c r="V4087" s="221"/>
      <c r="W4087" s="221"/>
      <c r="X4087" s="221"/>
    </row>
    <row r="4088" spans="20:24">
      <c r="T4088" s="221"/>
      <c r="U4088" s="221"/>
      <c r="V4088" s="221"/>
      <c r="W4088" s="221"/>
      <c r="X4088" s="221"/>
    </row>
    <row r="4089" spans="20:24">
      <c r="T4089" s="221"/>
      <c r="U4089" s="221"/>
      <c r="V4089" s="221"/>
      <c r="W4089" s="221"/>
      <c r="X4089" s="221"/>
    </row>
    <row r="4090" spans="20:24">
      <c r="T4090" s="221"/>
      <c r="U4090" s="221"/>
      <c r="V4090" s="221"/>
      <c r="W4090" s="221"/>
      <c r="X4090" s="221"/>
    </row>
    <row r="4091" spans="20:24">
      <c r="T4091" s="221"/>
      <c r="U4091" s="221"/>
      <c r="V4091" s="221"/>
      <c r="W4091" s="221"/>
      <c r="X4091" s="221"/>
    </row>
    <row r="4092" spans="20:24">
      <c r="T4092" s="221"/>
      <c r="U4092" s="221"/>
      <c r="V4092" s="221"/>
      <c r="W4092" s="221"/>
      <c r="X4092" s="221"/>
    </row>
    <row r="4093" spans="20:24">
      <c r="T4093" s="221"/>
      <c r="U4093" s="221"/>
      <c r="V4093" s="221"/>
      <c r="W4093" s="221"/>
      <c r="X4093" s="221"/>
    </row>
    <row r="4094" spans="20:24">
      <c r="T4094" s="221"/>
      <c r="U4094" s="221"/>
      <c r="V4094" s="221"/>
      <c r="W4094" s="221"/>
      <c r="X4094" s="221"/>
    </row>
    <row r="4095" spans="20:24">
      <c r="T4095" s="221"/>
      <c r="U4095" s="221"/>
      <c r="V4095" s="221"/>
      <c r="W4095" s="221"/>
      <c r="X4095" s="221"/>
    </row>
    <row r="4096" spans="20:24">
      <c r="T4096" s="221"/>
      <c r="U4096" s="221"/>
      <c r="V4096" s="221"/>
      <c r="W4096" s="221"/>
      <c r="X4096" s="221"/>
    </row>
    <row r="4097" spans="20:24">
      <c r="T4097" s="221"/>
      <c r="U4097" s="221"/>
      <c r="V4097" s="221"/>
      <c r="W4097" s="221"/>
      <c r="X4097" s="221"/>
    </row>
    <row r="4098" spans="20:24">
      <c r="T4098" s="221"/>
      <c r="U4098" s="221"/>
      <c r="V4098" s="221"/>
      <c r="W4098" s="221"/>
      <c r="X4098" s="221"/>
    </row>
    <row r="4099" spans="20:24">
      <c r="T4099" s="221"/>
      <c r="U4099" s="221"/>
      <c r="V4099" s="221"/>
      <c r="W4099" s="221"/>
      <c r="X4099" s="221"/>
    </row>
    <row r="4100" spans="20:24">
      <c r="T4100" s="221"/>
      <c r="U4100" s="221"/>
      <c r="V4100" s="221"/>
      <c r="W4100" s="221"/>
      <c r="X4100" s="221"/>
    </row>
    <row r="4101" spans="20:24">
      <c r="T4101" s="221"/>
      <c r="U4101" s="221"/>
      <c r="V4101" s="221"/>
      <c r="W4101" s="221"/>
      <c r="X4101" s="221"/>
    </row>
    <row r="4102" spans="20:24">
      <c r="T4102" s="221"/>
      <c r="U4102" s="221"/>
      <c r="V4102" s="221"/>
      <c r="W4102" s="221"/>
      <c r="X4102" s="221"/>
    </row>
    <row r="4103" spans="20:24">
      <c r="T4103" s="221"/>
      <c r="U4103" s="221"/>
      <c r="V4103" s="221"/>
      <c r="W4103" s="221"/>
      <c r="X4103" s="221"/>
    </row>
    <row r="4104" spans="20:24">
      <c r="T4104" s="221"/>
      <c r="U4104" s="221"/>
      <c r="V4104" s="221"/>
      <c r="W4104" s="221"/>
      <c r="X4104" s="221"/>
    </row>
    <row r="4105" spans="20:24">
      <c r="T4105" s="221"/>
      <c r="U4105" s="221"/>
      <c r="V4105" s="221"/>
      <c r="W4105" s="221"/>
      <c r="X4105" s="221"/>
    </row>
    <row r="4106" spans="20:24">
      <c r="T4106" s="221"/>
      <c r="U4106" s="221"/>
      <c r="V4106" s="221"/>
      <c r="W4106" s="221"/>
      <c r="X4106" s="221"/>
    </row>
    <row r="4107" spans="20:24">
      <c r="T4107" s="221"/>
      <c r="U4107" s="221"/>
      <c r="V4107" s="221"/>
      <c r="W4107" s="221"/>
      <c r="X4107" s="221"/>
    </row>
    <row r="4108" spans="20:24">
      <c r="T4108" s="221"/>
      <c r="U4108" s="221"/>
      <c r="V4108" s="221"/>
      <c r="W4108" s="221"/>
      <c r="X4108" s="221"/>
    </row>
    <row r="4109" spans="20:24">
      <c r="T4109" s="221"/>
      <c r="U4109" s="221"/>
      <c r="V4109" s="221"/>
      <c r="W4109" s="221"/>
      <c r="X4109" s="221"/>
    </row>
    <row r="4110" spans="20:24">
      <c r="T4110" s="221"/>
      <c r="U4110" s="221"/>
      <c r="V4110" s="221"/>
      <c r="W4110" s="221"/>
      <c r="X4110" s="221"/>
    </row>
    <row r="4111" spans="20:24">
      <c r="T4111" s="221"/>
      <c r="U4111" s="221"/>
      <c r="V4111" s="221"/>
      <c r="W4111" s="221"/>
      <c r="X4111" s="221"/>
    </row>
    <row r="4112" spans="20:24">
      <c r="T4112" s="221"/>
      <c r="U4112" s="221"/>
      <c r="V4112" s="221"/>
      <c r="W4112" s="221"/>
      <c r="X4112" s="221"/>
    </row>
    <row r="4113" spans="20:24">
      <c r="T4113" s="221"/>
      <c r="U4113" s="221"/>
      <c r="V4113" s="221"/>
      <c r="W4113" s="221"/>
      <c r="X4113" s="221"/>
    </row>
    <row r="4114" spans="20:24">
      <c r="T4114" s="221"/>
      <c r="U4114" s="221"/>
      <c r="V4114" s="221"/>
      <c r="W4114" s="221"/>
      <c r="X4114" s="221"/>
    </row>
    <row r="4115" spans="20:24">
      <c r="T4115" s="221"/>
      <c r="U4115" s="221"/>
      <c r="V4115" s="221"/>
      <c r="W4115" s="221"/>
      <c r="X4115" s="221"/>
    </row>
    <row r="4116" spans="20:24">
      <c r="T4116" s="221"/>
      <c r="U4116" s="221"/>
      <c r="V4116" s="221"/>
      <c r="W4116" s="221"/>
      <c r="X4116" s="221"/>
    </row>
    <row r="4117" spans="20:24">
      <c r="T4117" s="221"/>
      <c r="U4117" s="221"/>
      <c r="V4117" s="221"/>
      <c r="W4117" s="221"/>
      <c r="X4117" s="221"/>
    </row>
    <row r="4118" spans="20:24">
      <c r="T4118" s="221"/>
      <c r="U4118" s="221"/>
      <c r="V4118" s="221"/>
      <c r="W4118" s="221"/>
      <c r="X4118" s="221"/>
    </row>
    <row r="4119" spans="20:24">
      <c r="T4119" s="221"/>
      <c r="U4119" s="221"/>
      <c r="V4119" s="221"/>
      <c r="W4119" s="221"/>
      <c r="X4119" s="221"/>
    </row>
    <row r="4120" spans="20:24">
      <c r="T4120" s="221"/>
      <c r="U4120" s="221"/>
      <c r="V4120" s="221"/>
      <c r="W4120" s="221"/>
      <c r="X4120" s="221"/>
    </row>
    <row r="4121" spans="20:24">
      <c r="T4121" s="221"/>
      <c r="U4121" s="221"/>
      <c r="V4121" s="221"/>
      <c r="W4121" s="221"/>
      <c r="X4121" s="221"/>
    </row>
    <row r="4122" spans="20:24">
      <c r="T4122" s="221"/>
      <c r="U4122" s="221"/>
      <c r="V4122" s="221"/>
      <c r="W4122" s="221"/>
      <c r="X4122" s="221"/>
    </row>
    <row r="4123" spans="20:24">
      <c r="T4123" s="221"/>
      <c r="U4123" s="221"/>
      <c r="V4123" s="221"/>
      <c r="W4123" s="221"/>
      <c r="X4123" s="221"/>
    </row>
    <row r="4124" spans="20:24">
      <c r="T4124" s="221"/>
      <c r="U4124" s="221"/>
      <c r="V4124" s="221"/>
      <c r="W4124" s="221"/>
      <c r="X4124" s="221"/>
    </row>
    <row r="4125" spans="20:24">
      <c r="T4125" s="221"/>
      <c r="U4125" s="221"/>
      <c r="V4125" s="221"/>
      <c r="W4125" s="221"/>
      <c r="X4125" s="221"/>
    </row>
    <row r="4126" spans="20:24">
      <c r="T4126" s="221"/>
      <c r="U4126" s="221"/>
      <c r="V4126" s="221"/>
      <c r="W4126" s="221"/>
      <c r="X4126" s="221"/>
    </row>
    <row r="4127" spans="20:24">
      <c r="T4127" s="221"/>
      <c r="U4127" s="221"/>
      <c r="V4127" s="221"/>
      <c r="W4127" s="221"/>
      <c r="X4127" s="221"/>
    </row>
    <row r="4128" spans="20:24">
      <c r="T4128" s="221"/>
      <c r="U4128" s="221"/>
      <c r="V4128" s="221"/>
      <c r="W4128" s="221"/>
      <c r="X4128" s="221"/>
    </row>
    <row r="4129" spans="20:24">
      <c r="T4129" s="221"/>
      <c r="U4129" s="221"/>
      <c r="V4129" s="221"/>
      <c r="W4129" s="221"/>
      <c r="X4129" s="221"/>
    </row>
    <row r="4130" spans="20:24">
      <c r="T4130" s="221"/>
      <c r="U4130" s="221"/>
      <c r="V4130" s="221"/>
      <c r="W4130" s="221"/>
      <c r="X4130" s="221"/>
    </row>
    <row r="4131" spans="20:24">
      <c r="T4131" s="221"/>
      <c r="U4131" s="221"/>
      <c r="V4131" s="221"/>
      <c r="W4131" s="221"/>
      <c r="X4131" s="221"/>
    </row>
    <row r="4132" spans="20:24">
      <c r="T4132" s="221"/>
      <c r="U4132" s="221"/>
      <c r="V4132" s="221"/>
      <c r="W4132" s="221"/>
      <c r="X4132" s="221"/>
    </row>
    <row r="4133" spans="20:24">
      <c r="T4133" s="221"/>
      <c r="U4133" s="221"/>
      <c r="V4133" s="221"/>
      <c r="W4133" s="221"/>
      <c r="X4133" s="221"/>
    </row>
    <row r="4134" spans="20:24">
      <c r="T4134" s="221"/>
      <c r="U4134" s="221"/>
      <c r="V4134" s="221"/>
      <c r="W4134" s="221"/>
      <c r="X4134" s="221"/>
    </row>
    <row r="4135" spans="20:24">
      <c r="T4135" s="221"/>
      <c r="U4135" s="221"/>
      <c r="V4135" s="221"/>
      <c r="W4135" s="221"/>
      <c r="X4135" s="221"/>
    </row>
    <row r="4136" spans="20:24">
      <c r="T4136" s="221"/>
      <c r="U4136" s="221"/>
      <c r="V4136" s="221"/>
      <c r="W4136" s="221"/>
      <c r="X4136" s="221"/>
    </row>
    <row r="4137" spans="20:24">
      <c r="T4137" s="221"/>
      <c r="U4137" s="221"/>
      <c r="V4137" s="221"/>
      <c r="W4137" s="221"/>
      <c r="X4137" s="221"/>
    </row>
    <row r="4138" spans="20:24">
      <c r="T4138" s="221"/>
      <c r="U4138" s="221"/>
      <c r="V4138" s="221"/>
      <c r="W4138" s="221"/>
      <c r="X4138" s="221"/>
    </row>
    <row r="4139" spans="20:24">
      <c r="T4139" s="221"/>
      <c r="U4139" s="221"/>
      <c r="V4139" s="221"/>
      <c r="W4139" s="221"/>
      <c r="X4139" s="221"/>
    </row>
    <row r="4140" spans="20:24">
      <c r="T4140" s="221"/>
      <c r="U4140" s="221"/>
      <c r="V4140" s="221"/>
      <c r="W4140" s="221"/>
      <c r="X4140" s="221"/>
    </row>
    <row r="4141" spans="20:24">
      <c r="T4141" s="221"/>
      <c r="U4141" s="221"/>
      <c r="V4141" s="221"/>
      <c r="W4141" s="221"/>
      <c r="X4141" s="221"/>
    </row>
    <row r="4142" spans="20:24">
      <c r="T4142" s="221"/>
      <c r="U4142" s="221"/>
      <c r="V4142" s="221"/>
      <c r="W4142" s="221"/>
      <c r="X4142" s="221"/>
    </row>
    <row r="4143" spans="20:24">
      <c r="T4143" s="221"/>
      <c r="U4143" s="221"/>
      <c r="V4143" s="221"/>
      <c r="W4143" s="221"/>
      <c r="X4143" s="221"/>
    </row>
    <row r="4144" spans="20:24">
      <c r="T4144" s="221"/>
      <c r="U4144" s="221"/>
      <c r="V4144" s="221"/>
      <c r="W4144" s="221"/>
      <c r="X4144" s="221"/>
    </row>
    <row r="4145" spans="20:24">
      <c r="T4145" s="221"/>
      <c r="U4145" s="221"/>
      <c r="V4145" s="221"/>
      <c r="W4145" s="221"/>
      <c r="X4145" s="221"/>
    </row>
    <row r="4146" spans="20:24">
      <c r="T4146" s="221"/>
      <c r="U4146" s="221"/>
      <c r="V4146" s="221"/>
      <c r="W4146" s="221"/>
      <c r="X4146" s="221"/>
    </row>
    <row r="4147" spans="20:24">
      <c r="T4147" s="221"/>
      <c r="U4147" s="221"/>
      <c r="V4147" s="221"/>
      <c r="W4147" s="221"/>
      <c r="X4147" s="221"/>
    </row>
    <row r="4148" spans="20:24">
      <c r="T4148" s="221"/>
      <c r="U4148" s="221"/>
      <c r="V4148" s="221"/>
      <c r="W4148" s="221"/>
      <c r="X4148" s="221"/>
    </row>
    <row r="4149" spans="20:24">
      <c r="T4149" s="221"/>
      <c r="U4149" s="221"/>
      <c r="V4149" s="221"/>
      <c r="W4149" s="221"/>
      <c r="X4149" s="221"/>
    </row>
    <row r="4150" spans="20:24">
      <c r="T4150" s="221"/>
      <c r="U4150" s="221"/>
      <c r="V4150" s="221"/>
      <c r="W4150" s="221"/>
      <c r="X4150" s="221"/>
    </row>
    <row r="4151" spans="20:24">
      <c r="T4151" s="221"/>
      <c r="U4151" s="221"/>
      <c r="V4151" s="221"/>
      <c r="W4151" s="221"/>
      <c r="X4151" s="221"/>
    </row>
    <row r="4152" spans="20:24">
      <c r="T4152" s="221"/>
      <c r="U4152" s="221"/>
      <c r="V4152" s="221"/>
      <c r="W4152" s="221"/>
      <c r="X4152" s="221"/>
    </row>
    <row r="4153" spans="20:24">
      <c r="T4153" s="221"/>
      <c r="U4153" s="221"/>
      <c r="V4153" s="221"/>
      <c r="W4153" s="221"/>
      <c r="X4153" s="221"/>
    </row>
    <row r="4154" spans="20:24">
      <c r="T4154" s="221"/>
      <c r="U4154" s="221"/>
      <c r="V4154" s="221"/>
      <c r="W4154" s="221"/>
      <c r="X4154" s="221"/>
    </row>
    <row r="4155" spans="20:24">
      <c r="T4155" s="221"/>
      <c r="U4155" s="221"/>
      <c r="V4155" s="221"/>
      <c r="W4155" s="221"/>
      <c r="X4155" s="221"/>
    </row>
    <row r="4156" spans="20:24">
      <c r="T4156" s="221"/>
      <c r="U4156" s="221"/>
      <c r="V4156" s="221"/>
      <c r="W4156" s="221"/>
      <c r="X4156" s="221"/>
    </row>
    <row r="4157" spans="20:24">
      <c r="T4157" s="221"/>
      <c r="U4157" s="221"/>
      <c r="V4157" s="221"/>
      <c r="W4157" s="221"/>
      <c r="X4157" s="221"/>
    </row>
    <row r="4158" spans="20:24">
      <c r="T4158" s="221"/>
      <c r="U4158" s="221"/>
      <c r="V4158" s="221"/>
      <c r="W4158" s="221"/>
      <c r="X4158" s="221"/>
    </row>
    <row r="4159" spans="20:24">
      <c r="T4159" s="221"/>
      <c r="U4159" s="221"/>
      <c r="V4159" s="221"/>
      <c r="W4159" s="221"/>
      <c r="X4159" s="221"/>
    </row>
    <row r="4160" spans="20:24">
      <c r="T4160" s="221"/>
      <c r="U4160" s="221"/>
      <c r="V4160" s="221"/>
      <c r="W4160" s="221"/>
      <c r="X4160" s="221"/>
    </row>
    <row r="4161" spans="20:24">
      <c r="T4161" s="221"/>
      <c r="U4161" s="221"/>
      <c r="V4161" s="221"/>
      <c r="W4161" s="221"/>
      <c r="X4161" s="221"/>
    </row>
    <row r="4162" spans="20:24">
      <c r="T4162" s="221"/>
      <c r="U4162" s="221"/>
      <c r="V4162" s="221"/>
      <c r="W4162" s="221"/>
      <c r="X4162" s="221"/>
    </row>
    <row r="4163" spans="20:24">
      <c r="T4163" s="221"/>
      <c r="U4163" s="221"/>
      <c r="V4163" s="221"/>
      <c r="W4163" s="221"/>
      <c r="X4163" s="221"/>
    </row>
    <row r="4164" spans="20:24">
      <c r="T4164" s="221"/>
      <c r="U4164" s="221"/>
      <c r="V4164" s="221"/>
      <c r="W4164" s="221"/>
      <c r="X4164" s="221"/>
    </row>
    <row r="4165" spans="20:24">
      <c r="T4165" s="221"/>
      <c r="U4165" s="221"/>
      <c r="V4165" s="221"/>
      <c r="W4165" s="221"/>
      <c r="X4165" s="221"/>
    </row>
    <row r="4166" spans="20:24">
      <c r="T4166" s="221"/>
      <c r="U4166" s="221"/>
      <c r="V4166" s="221"/>
      <c r="W4166" s="221"/>
      <c r="X4166" s="221"/>
    </row>
    <row r="4167" spans="20:24">
      <c r="T4167" s="221"/>
      <c r="U4167" s="221"/>
      <c r="V4167" s="221"/>
      <c r="W4167" s="221"/>
      <c r="X4167" s="221"/>
    </row>
    <row r="4168" spans="20:24">
      <c r="T4168" s="221"/>
      <c r="U4168" s="221"/>
      <c r="V4168" s="221"/>
      <c r="W4168" s="221"/>
      <c r="X4168" s="221"/>
    </row>
    <row r="4169" spans="20:24">
      <c r="T4169" s="221"/>
      <c r="U4169" s="221"/>
      <c r="V4169" s="221"/>
      <c r="W4169" s="221"/>
      <c r="X4169" s="221"/>
    </row>
    <row r="4170" spans="20:24">
      <c r="T4170" s="221"/>
      <c r="U4170" s="221"/>
      <c r="V4170" s="221"/>
      <c r="W4170" s="221"/>
      <c r="X4170" s="221"/>
    </row>
    <row r="4171" spans="20:24">
      <c r="T4171" s="221"/>
      <c r="U4171" s="221"/>
      <c r="V4171" s="221"/>
      <c r="W4171" s="221"/>
      <c r="X4171" s="221"/>
    </row>
    <row r="4172" spans="20:24">
      <c r="T4172" s="221"/>
      <c r="U4172" s="221"/>
      <c r="V4172" s="221"/>
      <c r="W4172" s="221"/>
      <c r="X4172" s="221"/>
    </row>
    <row r="4173" spans="20:24">
      <c r="T4173" s="221"/>
      <c r="U4173" s="221"/>
      <c r="V4173" s="221"/>
      <c r="W4173" s="221"/>
      <c r="X4173" s="221"/>
    </row>
    <row r="4174" spans="20:24">
      <c r="T4174" s="221"/>
      <c r="U4174" s="221"/>
      <c r="V4174" s="221"/>
      <c r="W4174" s="221"/>
      <c r="X4174" s="221"/>
    </row>
    <row r="4175" spans="20:24">
      <c r="T4175" s="221"/>
      <c r="U4175" s="221"/>
      <c r="V4175" s="221"/>
      <c r="W4175" s="221"/>
      <c r="X4175" s="221"/>
    </row>
    <row r="4176" spans="20:24">
      <c r="T4176" s="221"/>
      <c r="U4176" s="221"/>
      <c r="V4176" s="221"/>
      <c r="W4176" s="221"/>
      <c r="X4176" s="221"/>
    </row>
    <row r="4177" spans="20:24">
      <c r="T4177" s="221"/>
      <c r="U4177" s="221"/>
      <c r="V4177" s="221"/>
      <c r="W4177" s="221"/>
      <c r="X4177" s="221"/>
    </row>
    <row r="4178" spans="20:24">
      <c r="T4178" s="221"/>
      <c r="U4178" s="221"/>
      <c r="V4178" s="221"/>
      <c r="W4178" s="221"/>
      <c r="X4178" s="221"/>
    </row>
    <row r="4179" spans="20:24">
      <c r="T4179" s="221"/>
      <c r="U4179" s="221"/>
      <c r="V4179" s="221"/>
      <c r="W4179" s="221"/>
      <c r="X4179" s="221"/>
    </row>
    <row r="4180" spans="20:24">
      <c r="T4180" s="221"/>
      <c r="U4180" s="221"/>
      <c r="V4180" s="221"/>
      <c r="W4180" s="221"/>
      <c r="X4180" s="221"/>
    </row>
    <row r="4181" spans="20:24">
      <c r="T4181" s="221"/>
      <c r="U4181" s="221"/>
      <c r="V4181" s="221"/>
      <c r="W4181" s="221"/>
      <c r="X4181" s="221"/>
    </row>
    <row r="4182" spans="20:24">
      <c r="T4182" s="221"/>
      <c r="U4182" s="221"/>
      <c r="V4182" s="221"/>
      <c r="W4182" s="221"/>
      <c r="X4182" s="221"/>
    </row>
    <row r="4183" spans="20:24">
      <c r="T4183" s="221"/>
      <c r="U4183" s="221"/>
      <c r="V4183" s="221"/>
      <c r="W4183" s="221"/>
      <c r="X4183" s="221"/>
    </row>
    <row r="4184" spans="20:24">
      <c r="T4184" s="221"/>
      <c r="U4184" s="221"/>
      <c r="V4184" s="221"/>
      <c r="W4184" s="221"/>
      <c r="X4184" s="221"/>
    </row>
    <row r="4185" spans="20:24">
      <c r="T4185" s="221"/>
      <c r="U4185" s="221"/>
      <c r="V4185" s="221"/>
      <c r="W4185" s="221"/>
      <c r="X4185" s="221"/>
    </row>
    <row r="4186" spans="20:24">
      <c r="T4186" s="221"/>
      <c r="U4186" s="221"/>
      <c r="V4186" s="221"/>
      <c r="W4186" s="221"/>
      <c r="X4186" s="221"/>
    </row>
    <row r="4187" spans="20:24">
      <c r="T4187" s="221"/>
      <c r="U4187" s="221"/>
      <c r="V4187" s="221"/>
      <c r="W4187" s="221"/>
      <c r="X4187" s="221"/>
    </row>
    <row r="4188" spans="20:24">
      <c r="T4188" s="221"/>
      <c r="U4188" s="221"/>
      <c r="V4188" s="221"/>
      <c r="W4188" s="221"/>
      <c r="X4188" s="221"/>
    </row>
    <row r="4189" spans="20:24">
      <c r="T4189" s="221"/>
      <c r="U4189" s="221"/>
      <c r="V4189" s="221"/>
      <c r="W4189" s="221"/>
      <c r="X4189" s="221"/>
    </row>
    <row r="4190" spans="20:24">
      <c r="T4190" s="221"/>
      <c r="U4190" s="221"/>
      <c r="V4190" s="221"/>
      <c r="W4190" s="221"/>
      <c r="X4190" s="221"/>
    </row>
    <row r="4191" spans="20:24">
      <c r="T4191" s="221"/>
      <c r="U4191" s="221"/>
      <c r="V4191" s="221"/>
      <c r="W4191" s="221"/>
      <c r="X4191" s="221"/>
    </row>
    <row r="4192" spans="20:24">
      <c r="T4192" s="221"/>
      <c r="U4192" s="221"/>
      <c r="V4192" s="221"/>
      <c r="W4192" s="221"/>
      <c r="X4192" s="221"/>
    </row>
    <row r="4193" spans="20:24">
      <c r="T4193" s="221"/>
      <c r="U4193" s="221"/>
      <c r="V4193" s="221"/>
      <c r="W4193" s="221"/>
      <c r="X4193" s="221"/>
    </row>
    <row r="4194" spans="20:24">
      <c r="T4194" s="221"/>
      <c r="U4194" s="221"/>
      <c r="V4194" s="221"/>
      <c r="W4194" s="221"/>
      <c r="X4194" s="221"/>
    </row>
    <row r="4195" spans="20:24">
      <c r="T4195" s="221"/>
      <c r="U4195" s="221"/>
      <c r="V4195" s="221"/>
      <c r="W4195" s="221"/>
      <c r="X4195" s="221"/>
    </row>
    <row r="4196" spans="20:24">
      <c r="T4196" s="221"/>
      <c r="U4196" s="221"/>
      <c r="V4196" s="221"/>
      <c r="W4196" s="221"/>
      <c r="X4196" s="221"/>
    </row>
    <row r="4197" spans="20:24">
      <c r="T4197" s="221"/>
      <c r="U4197" s="221"/>
      <c r="V4197" s="221"/>
      <c r="W4197" s="221"/>
      <c r="X4197" s="221"/>
    </row>
    <row r="4198" spans="20:24">
      <c r="T4198" s="221"/>
      <c r="U4198" s="221"/>
      <c r="V4198" s="221"/>
      <c r="W4198" s="221"/>
      <c r="X4198" s="221"/>
    </row>
    <row r="4199" spans="20:24">
      <c r="T4199" s="221"/>
      <c r="U4199" s="221"/>
      <c r="V4199" s="221"/>
      <c r="W4199" s="221"/>
      <c r="X4199" s="221"/>
    </row>
    <row r="4200" spans="20:24">
      <c r="T4200" s="221"/>
      <c r="U4200" s="221"/>
      <c r="V4200" s="221"/>
      <c r="W4200" s="221"/>
      <c r="X4200" s="221"/>
    </row>
    <row r="4201" spans="20:24">
      <c r="T4201" s="221"/>
      <c r="U4201" s="221"/>
      <c r="V4201" s="221"/>
      <c r="W4201" s="221"/>
      <c r="X4201" s="221"/>
    </row>
    <row r="4202" spans="20:24">
      <c r="T4202" s="221"/>
      <c r="U4202" s="221"/>
      <c r="V4202" s="221"/>
      <c r="W4202" s="221"/>
      <c r="X4202" s="221"/>
    </row>
    <row r="4203" spans="20:24">
      <c r="T4203" s="221"/>
      <c r="U4203" s="221"/>
      <c r="V4203" s="221"/>
      <c r="W4203" s="221"/>
      <c r="X4203" s="221"/>
    </row>
    <row r="4204" spans="20:24">
      <c r="T4204" s="221"/>
      <c r="U4204" s="221"/>
      <c r="V4204" s="221"/>
      <c r="W4204" s="221"/>
      <c r="X4204" s="221"/>
    </row>
    <row r="4205" spans="20:24">
      <c r="T4205" s="221"/>
      <c r="U4205" s="221"/>
      <c r="V4205" s="221"/>
      <c r="W4205" s="221"/>
      <c r="X4205" s="221"/>
    </row>
    <row r="4206" spans="20:24">
      <c r="T4206" s="221"/>
      <c r="U4206" s="221"/>
      <c r="V4206" s="221"/>
      <c r="W4206" s="221"/>
      <c r="X4206" s="221"/>
    </row>
    <row r="4207" spans="20:24">
      <c r="T4207" s="221"/>
      <c r="U4207" s="221"/>
      <c r="V4207" s="221"/>
      <c r="W4207" s="221"/>
      <c r="X4207" s="221"/>
    </row>
    <row r="4208" spans="20:24">
      <c r="T4208" s="221"/>
      <c r="U4208" s="221"/>
      <c r="V4208" s="221"/>
      <c r="W4208" s="221"/>
      <c r="X4208" s="221"/>
    </row>
    <row r="4209" spans="20:24">
      <c r="T4209" s="221"/>
      <c r="U4209" s="221"/>
      <c r="V4209" s="221"/>
      <c r="W4209" s="221"/>
      <c r="X4209" s="221"/>
    </row>
    <row r="4210" spans="20:24">
      <c r="T4210" s="221"/>
      <c r="U4210" s="221"/>
      <c r="V4210" s="221"/>
      <c r="W4210" s="221"/>
      <c r="X4210" s="221"/>
    </row>
    <row r="4211" spans="20:24">
      <c r="T4211" s="221"/>
      <c r="U4211" s="221"/>
      <c r="V4211" s="221"/>
      <c r="W4211" s="221"/>
      <c r="X4211" s="221"/>
    </row>
    <row r="4212" spans="20:24">
      <c r="T4212" s="221"/>
      <c r="U4212" s="221"/>
      <c r="V4212" s="221"/>
      <c r="W4212" s="221"/>
      <c r="X4212" s="221"/>
    </row>
    <row r="4213" spans="20:24">
      <c r="T4213" s="221"/>
      <c r="U4213" s="221"/>
      <c r="V4213" s="221"/>
      <c r="W4213" s="221"/>
      <c r="X4213" s="221"/>
    </row>
    <row r="4214" spans="20:24">
      <c r="T4214" s="221"/>
      <c r="U4214" s="221"/>
      <c r="V4214" s="221"/>
      <c r="W4214" s="221"/>
      <c r="X4214" s="221"/>
    </row>
    <row r="4215" spans="20:24">
      <c r="T4215" s="221"/>
      <c r="U4215" s="221"/>
      <c r="V4215" s="221"/>
      <c r="W4215" s="221"/>
      <c r="X4215" s="221"/>
    </row>
    <row r="4216" spans="20:24">
      <c r="T4216" s="221"/>
      <c r="U4216" s="221"/>
      <c r="V4216" s="221"/>
      <c r="W4216" s="221"/>
      <c r="X4216" s="221"/>
    </row>
    <row r="4217" spans="20:24">
      <c r="T4217" s="221"/>
      <c r="U4217" s="221"/>
      <c r="V4217" s="221"/>
      <c r="W4217" s="221"/>
      <c r="X4217" s="221"/>
    </row>
    <row r="4218" spans="20:24">
      <c r="T4218" s="221"/>
      <c r="U4218" s="221"/>
      <c r="V4218" s="221"/>
      <c r="W4218" s="221"/>
      <c r="X4218" s="221"/>
    </row>
    <row r="4219" spans="20:24">
      <c r="T4219" s="221"/>
      <c r="U4219" s="221"/>
      <c r="V4219" s="221"/>
      <c r="W4219" s="221"/>
      <c r="X4219" s="221"/>
    </row>
    <row r="4220" spans="20:24">
      <c r="T4220" s="221"/>
      <c r="U4220" s="221"/>
      <c r="V4220" s="221"/>
      <c r="W4220" s="221"/>
      <c r="X4220" s="221"/>
    </row>
    <row r="4221" spans="20:24">
      <c r="T4221" s="221"/>
      <c r="U4221" s="221"/>
      <c r="V4221" s="221"/>
      <c r="W4221" s="221"/>
      <c r="X4221" s="221"/>
    </row>
    <row r="4222" spans="20:24">
      <c r="T4222" s="221"/>
      <c r="U4222" s="221"/>
      <c r="V4222" s="221"/>
      <c r="W4222" s="221"/>
      <c r="X4222" s="221"/>
    </row>
    <row r="4223" spans="20:24">
      <c r="T4223" s="221"/>
      <c r="U4223" s="221"/>
      <c r="V4223" s="221"/>
      <c r="W4223" s="221"/>
      <c r="X4223" s="221"/>
    </row>
    <row r="4224" spans="20:24">
      <c r="T4224" s="221"/>
      <c r="U4224" s="221"/>
      <c r="V4224" s="221"/>
      <c r="W4224" s="221"/>
      <c r="X4224" s="221"/>
    </row>
    <row r="4225" spans="20:24">
      <c r="T4225" s="221"/>
      <c r="U4225" s="221"/>
      <c r="V4225" s="221"/>
      <c r="W4225" s="221"/>
      <c r="X4225" s="221"/>
    </row>
    <row r="4226" spans="20:24">
      <c r="T4226" s="221"/>
      <c r="U4226" s="221"/>
      <c r="V4226" s="221"/>
      <c r="W4226" s="221"/>
      <c r="X4226" s="221"/>
    </row>
    <row r="4227" spans="20:24">
      <c r="T4227" s="221"/>
      <c r="U4227" s="221"/>
      <c r="V4227" s="221"/>
      <c r="W4227" s="221"/>
      <c r="X4227" s="221"/>
    </row>
    <row r="4228" spans="20:24">
      <c r="T4228" s="221"/>
      <c r="U4228" s="221"/>
      <c r="V4228" s="221"/>
      <c r="W4228" s="221"/>
      <c r="X4228" s="221"/>
    </row>
    <row r="4229" spans="20:24">
      <c r="T4229" s="221"/>
      <c r="U4229" s="221"/>
      <c r="V4229" s="221"/>
      <c r="W4229" s="221"/>
      <c r="X4229" s="221"/>
    </row>
    <row r="4230" spans="20:24">
      <c r="T4230" s="221"/>
      <c r="U4230" s="221"/>
      <c r="V4230" s="221"/>
      <c r="W4230" s="221"/>
      <c r="X4230" s="221"/>
    </row>
    <row r="4231" spans="20:24">
      <c r="T4231" s="221"/>
      <c r="U4231" s="221"/>
      <c r="V4231" s="221"/>
      <c r="W4231" s="221"/>
      <c r="X4231" s="221"/>
    </row>
    <row r="4232" spans="20:24">
      <c r="T4232" s="221"/>
      <c r="U4232" s="221"/>
      <c r="V4232" s="221"/>
      <c r="W4232" s="221"/>
      <c r="X4232" s="221"/>
    </row>
    <row r="4233" spans="20:24">
      <c r="T4233" s="221"/>
      <c r="U4233" s="221"/>
      <c r="V4233" s="221"/>
      <c r="W4233" s="221"/>
      <c r="X4233" s="221"/>
    </row>
    <row r="4234" spans="20:24">
      <c r="T4234" s="221"/>
      <c r="U4234" s="221"/>
      <c r="V4234" s="221"/>
      <c r="W4234" s="221"/>
      <c r="X4234" s="221"/>
    </row>
    <row r="4235" spans="20:24">
      <c r="T4235" s="221"/>
      <c r="U4235" s="221"/>
      <c r="V4235" s="221"/>
      <c r="W4235" s="221"/>
      <c r="X4235" s="221"/>
    </row>
    <row r="4236" spans="20:24">
      <c r="T4236" s="221"/>
      <c r="U4236" s="221"/>
      <c r="V4236" s="221"/>
      <c r="W4236" s="221"/>
      <c r="X4236" s="221"/>
    </row>
    <row r="4237" spans="20:24">
      <c r="T4237" s="221"/>
      <c r="U4237" s="221"/>
      <c r="V4237" s="221"/>
      <c r="W4237" s="221"/>
      <c r="X4237" s="221"/>
    </row>
    <row r="4238" spans="20:24">
      <c r="T4238" s="221"/>
      <c r="U4238" s="221"/>
      <c r="V4238" s="221"/>
      <c r="W4238" s="221"/>
      <c r="X4238" s="221"/>
    </row>
    <row r="4239" spans="20:24">
      <c r="T4239" s="221"/>
      <c r="U4239" s="221"/>
      <c r="V4239" s="221"/>
      <c r="W4239" s="221"/>
      <c r="X4239" s="221"/>
    </row>
    <row r="4240" spans="20:24">
      <c r="T4240" s="221"/>
      <c r="U4240" s="221"/>
      <c r="V4240" s="221"/>
      <c r="W4240" s="221"/>
      <c r="X4240" s="221"/>
    </row>
    <row r="4241" spans="20:24">
      <c r="T4241" s="221"/>
      <c r="U4241" s="221"/>
      <c r="V4241" s="221"/>
      <c r="W4241" s="221"/>
      <c r="X4241" s="221"/>
    </row>
    <row r="4242" spans="20:24">
      <c r="T4242" s="221"/>
      <c r="U4242" s="221"/>
      <c r="V4242" s="221"/>
      <c r="W4242" s="221"/>
      <c r="X4242" s="221"/>
    </row>
    <row r="4243" spans="20:24">
      <c r="T4243" s="221"/>
      <c r="U4243" s="221"/>
      <c r="V4243" s="221"/>
      <c r="W4243" s="221"/>
      <c r="X4243" s="221"/>
    </row>
    <row r="4244" spans="20:24">
      <c r="T4244" s="221"/>
      <c r="U4244" s="221"/>
      <c r="V4244" s="221"/>
      <c r="W4244" s="221"/>
      <c r="X4244" s="221"/>
    </row>
    <row r="4245" spans="20:24">
      <c r="T4245" s="221"/>
      <c r="U4245" s="221"/>
      <c r="V4245" s="221"/>
      <c r="W4245" s="221"/>
      <c r="X4245" s="221"/>
    </row>
    <row r="4246" spans="20:24">
      <c r="T4246" s="221"/>
      <c r="U4246" s="221"/>
      <c r="V4246" s="221"/>
      <c r="W4246" s="221"/>
      <c r="X4246" s="221"/>
    </row>
    <row r="4247" spans="20:24">
      <c r="T4247" s="221"/>
      <c r="U4247" s="221"/>
      <c r="V4247" s="221"/>
      <c r="W4247" s="221"/>
      <c r="X4247" s="221"/>
    </row>
    <row r="4248" spans="20:24">
      <c r="T4248" s="221"/>
      <c r="U4248" s="221"/>
      <c r="V4248" s="221"/>
      <c r="W4248" s="221"/>
      <c r="X4248" s="221"/>
    </row>
    <row r="4249" spans="20:24">
      <c r="T4249" s="221"/>
      <c r="U4249" s="221"/>
      <c r="V4249" s="221"/>
      <c r="W4249" s="221"/>
      <c r="X4249" s="221"/>
    </row>
    <row r="4250" spans="20:24">
      <c r="T4250" s="221"/>
      <c r="U4250" s="221"/>
      <c r="V4250" s="221"/>
      <c r="W4250" s="221"/>
      <c r="X4250" s="221"/>
    </row>
    <row r="4251" spans="20:24">
      <c r="T4251" s="221"/>
      <c r="U4251" s="221"/>
      <c r="V4251" s="221"/>
      <c r="W4251" s="221"/>
      <c r="X4251" s="221"/>
    </row>
    <row r="4252" spans="20:24">
      <c r="T4252" s="221"/>
      <c r="U4252" s="221"/>
      <c r="V4252" s="221"/>
      <c r="W4252" s="221"/>
      <c r="X4252" s="221"/>
    </row>
    <row r="4253" spans="20:24">
      <c r="T4253" s="221"/>
      <c r="U4253" s="221"/>
      <c r="V4253" s="221"/>
      <c r="W4253" s="221"/>
      <c r="X4253" s="221"/>
    </row>
    <row r="4254" spans="20:24">
      <c r="T4254" s="221"/>
      <c r="U4254" s="221"/>
      <c r="V4254" s="221"/>
      <c r="W4254" s="221"/>
      <c r="X4254" s="221"/>
    </row>
    <row r="4255" spans="20:24">
      <c r="T4255" s="221"/>
      <c r="U4255" s="221"/>
      <c r="V4255" s="221"/>
      <c r="W4255" s="221"/>
      <c r="X4255" s="221"/>
    </row>
    <row r="4256" spans="20:24">
      <c r="T4256" s="221"/>
      <c r="U4256" s="221"/>
      <c r="V4256" s="221"/>
      <c r="W4256" s="221"/>
      <c r="X4256" s="221"/>
    </row>
    <row r="4257" spans="20:24">
      <c r="T4257" s="221"/>
      <c r="U4257" s="221"/>
      <c r="V4257" s="221"/>
      <c r="W4257" s="221"/>
      <c r="X4257" s="221"/>
    </row>
    <row r="4258" spans="20:24">
      <c r="T4258" s="221"/>
      <c r="U4258" s="221"/>
      <c r="V4258" s="221"/>
      <c r="W4258" s="221"/>
      <c r="X4258" s="221"/>
    </row>
    <row r="4259" spans="20:24">
      <c r="T4259" s="221"/>
      <c r="U4259" s="221"/>
      <c r="V4259" s="221"/>
      <c r="W4259" s="221"/>
      <c r="X4259" s="221"/>
    </row>
    <row r="4260" spans="20:24">
      <c r="T4260" s="221"/>
      <c r="U4260" s="221"/>
      <c r="V4260" s="221"/>
      <c r="W4260" s="221"/>
      <c r="X4260" s="221"/>
    </row>
    <row r="4261" spans="20:24">
      <c r="T4261" s="221"/>
      <c r="U4261" s="221"/>
      <c r="V4261" s="221"/>
      <c r="W4261" s="221"/>
      <c r="X4261" s="221"/>
    </row>
    <row r="4262" spans="20:24">
      <c r="T4262" s="221"/>
      <c r="U4262" s="221"/>
      <c r="V4262" s="221"/>
      <c r="W4262" s="221"/>
      <c r="X4262" s="221"/>
    </row>
    <row r="4263" spans="20:24">
      <c r="T4263" s="221"/>
      <c r="U4263" s="221"/>
      <c r="V4263" s="221"/>
      <c r="W4263" s="221"/>
      <c r="X4263" s="221"/>
    </row>
    <row r="4264" spans="20:24">
      <c r="T4264" s="221"/>
      <c r="U4264" s="221"/>
      <c r="V4264" s="221"/>
      <c r="W4264" s="221"/>
      <c r="X4264" s="221"/>
    </row>
    <row r="4265" spans="20:24">
      <c r="T4265" s="221"/>
      <c r="U4265" s="221"/>
      <c r="V4265" s="221"/>
      <c r="W4265" s="221"/>
      <c r="X4265" s="221"/>
    </row>
    <row r="4266" spans="20:24">
      <c r="T4266" s="221"/>
      <c r="U4266" s="221"/>
      <c r="V4266" s="221"/>
      <c r="W4266" s="221"/>
      <c r="X4266" s="221"/>
    </row>
    <row r="4267" spans="20:24">
      <c r="T4267" s="221"/>
      <c r="U4267" s="221"/>
      <c r="V4267" s="221"/>
      <c r="W4267" s="221"/>
      <c r="X4267" s="221"/>
    </row>
    <row r="4268" spans="20:24">
      <c r="T4268" s="221"/>
      <c r="U4268" s="221"/>
      <c r="V4268" s="221"/>
      <c r="W4268" s="221"/>
      <c r="X4268" s="221"/>
    </row>
    <row r="4269" spans="20:24">
      <c r="T4269" s="221"/>
      <c r="U4269" s="221"/>
      <c r="V4269" s="221"/>
      <c r="W4269" s="221"/>
      <c r="X4269" s="221"/>
    </row>
    <row r="4270" spans="20:24">
      <c r="T4270" s="221"/>
      <c r="U4270" s="221"/>
      <c r="V4270" s="221"/>
      <c r="W4270" s="221"/>
      <c r="X4270" s="221"/>
    </row>
    <row r="4271" spans="20:24">
      <c r="T4271" s="221"/>
      <c r="U4271" s="221"/>
      <c r="V4271" s="221"/>
      <c r="W4271" s="221"/>
      <c r="X4271" s="221"/>
    </row>
    <row r="4272" spans="20:24">
      <c r="T4272" s="221"/>
      <c r="U4272" s="221"/>
      <c r="V4272" s="221"/>
      <c r="W4272" s="221"/>
      <c r="X4272" s="221"/>
    </row>
    <row r="4273" spans="20:24">
      <c r="T4273" s="221"/>
      <c r="U4273" s="221"/>
      <c r="V4273" s="221"/>
      <c r="W4273" s="221"/>
      <c r="X4273" s="221"/>
    </row>
    <row r="4274" spans="20:24">
      <c r="T4274" s="221"/>
      <c r="U4274" s="221"/>
      <c r="V4274" s="221"/>
      <c r="W4274" s="221"/>
      <c r="X4274" s="221"/>
    </row>
    <row r="4275" spans="20:24">
      <c r="T4275" s="221"/>
      <c r="U4275" s="221"/>
      <c r="V4275" s="221"/>
      <c r="W4275" s="221"/>
      <c r="X4275" s="221"/>
    </row>
    <row r="4276" spans="20:24">
      <c r="T4276" s="221"/>
      <c r="U4276" s="221"/>
      <c r="V4276" s="221"/>
      <c r="W4276" s="221"/>
      <c r="X4276" s="221"/>
    </row>
    <row r="4277" spans="20:24">
      <c r="T4277" s="221"/>
      <c r="U4277" s="221"/>
      <c r="V4277" s="221"/>
      <c r="W4277" s="221"/>
      <c r="X4277" s="221"/>
    </row>
    <row r="4278" spans="20:24">
      <c r="T4278" s="221"/>
      <c r="U4278" s="221"/>
      <c r="V4278" s="221"/>
      <c r="W4278" s="221"/>
      <c r="X4278" s="221"/>
    </row>
    <row r="4279" spans="20:24">
      <c r="T4279" s="221"/>
      <c r="U4279" s="221"/>
      <c r="V4279" s="221"/>
      <c r="W4279" s="221"/>
      <c r="X4279" s="221"/>
    </row>
    <row r="4280" spans="20:24">
      <c r="T4280" s="221"/>
      <c r="U4280" s="221"/>
      <c r="V4280" s="221"/>
      <c r="W4280" s="221"/>
      <c r="X4280" s="221"/>
    </row>
    <row r="4281" spans="20:24">
      <c r="T4281" s="221"/>
      <c r="U4281" s="221"/>
      <c r="V4281" s="221"/>
      <c r="W4281" s="221"/>
      <c r="X4281" s="221"/>
    </row>
    <row r="4282" spans="20:24">
      <c r="T4282" s="221"/>
      <c r="U4282" s="221"/>
      <c r="V4282" s="221"/>
      <c r="W4282" s="221"/>
      <c r="X4282" s="221"/>
    </row>
    <row r="4283" spans="20:24">
      <c r="T4283" s="221"/>
      <c r="U4283" s="221"/>
      <c r="V4283" s="221"/>
      <c r="W4283" s="221"/>
      <c r="X4283" s="221"/>
    </row>
    <row r="4284" spans="20:24">
      <c r="T4284" s="221"/>
      <c r="U4284" s="221"/>
      <c r="V4284" s="221"/>
      <c r="W4284" s="221"/>
      <c r="X4284" s="221"/>
    </row>
    <row r="4285" spans="20:24">
      <c r="T4285" s="221"/>
      <c r="U4285" s="221"/>
      <c r="V4285" s="221"/>
      <c r="W4285" s="221"/>
      <c r="X4285" s="221"/>
    </row>
    <row r="4286" spans="20:24">
      <c r="T4286" s="221"/>
      <c r="U4286" s="221"/>
      <c r="V4286" s="221"/>
      <c r="W4286" s="221"/>
      <c r="X4286" s="221"/>
    </row>
    <row r="4287" spans="20:24">
      <c r="T4287" s="221"/>
      <c r="U4287" s="221"/>
      <c r="V4287" s="221"/>
      <c r="W4287" s="221"/>
      <c r="X4287" s="221"/>
    </row>
    <row r="4288" spans="20:24">
      <c r="T4288" s="221"/>
      <c r="U4288" s="221"/>
      <c r="V4288" s="221"/>
      <c r="W4288" s="221"/>
      <c r="X4288" s="221"/>
    </row>
    <row r="4289" spans="20:24">
      <c r="T4289" s="221"/>
      <c r="U4289" s="221"/>
      <c r="V4289" s="221"/>
      <c r="W4289" s="221"/>
      <c r="X4289" s="221"/>
    </row>
    <row r="4290" spans="20:24">
      <c r="T4290" s="221"/>
      <c r="U4290" s="221"/>
      <c r="V4290" s="221"/>
      <c r="W4290" s="221"/>
      <c r="X4290" s="221"/>
    </row>
    <row r="4291" spans="20:24">
      <c r="T4291" s="221"/>
      <c r="U4291" s="221"/>
      <c r="V4291" s="221"/>
      <c r="W4291" s="221"/>
      <c r="X4291" s="221"/>
    </row>
    <row r="4292" spans="20:24">
      <c r="T4292" s="221"/>
      <c r="U4292" s="221"/>
      <c r="V4292" s="221"/>
      <c r="W4292" s="221"/>
      <c r="X4292" s="221"/>
    </row>
    <row r="4293" spans="20:24">
      <c r="T4293" s="221"/>
      <c r="U4293" s="221"/>
      <c r="V4293" s="221"/>
      <c r="W4293" s="221"/>
      <c r="X4293" s="221"/>
    </row>
    <row r="4294" spans="20:24">
      <c r="T4294" s="221"/>
      <c r="U4294" s="221"/>
      <c r="V4294" s="221"/>
      <c r="W4294" s="221"/>
      <c r="X4294" s="221"/>
    </row>
    <row r="4295" spans="20:24">
      <c r="T4295" s="221"/>
      <c r="U4295" s="221"/>
      <c r="V4295" s="221"/>
      <c r="W4295" s="221"/>
      <c r="X4295" s="221"/>
    </row>
    <row r="4296" spans="20:24">
      <c r="T4296" s="221"/>
      <c r="U4296" s="221"/>
      <c r="V4296" s="221"/>
      <c r="W4296" s="221"/>
      <c r="X4296" s="221"/>
    </row>
    <row r="4297" spans="20:24">
      <c r="T4297" s="221"/>
      <c r="U4297" s="221"/>
      <c r="V4297" s="221"/>
      <c r="W4297" s="221"/>
      <c r="X4297" s="221"/>
    </row>
    <row r="4298" spans="20:24">
      <c r="T4298" s="221"/>
      <c r="U4298" s="221"/>
      <c r="V4298" s="221"/>
      <c r="W4298" s="221"/>
      <c r="X4298" s="221"/>
    </row>
    <row r="4299" spans="20:24">
      <c r="T4299" s="221"/>
      <c r="U4299" s="221"/>
      <c r="V4299" s="221"/>
      <c r="W4299" s="221"/>
      <c r="X4299" s="221"/>
    </row>
    <row r="4300" spans="20:24">
      <c r="T4300" s="221"/>
      <c r="U4300" s="221"/>
      <c r="V4300" s="221"/>
      <c r="W4300" s="221"/>
      <c r="X4300" s="221"/>
    </row>
    <row r="4301" spans="20:24">
      <c r="T4301" s="221"/>
      <c r="U4301" s="221"/>
      <c r="V4301" s="221"/>
      <c r="W4301" s="221"/>
      <c r="X4301" s="221"/>
    </row>
    <row r="4302" spans="20:24">
      <c r="T4302" s="221"/>
      <c r="U4302" s="221"/>
      <c r="V4302" s="221"/>
      <c r="W4302" s="221"/>
      <c r="X4302" s="221"/>
    </row>
    <row r="4303" spans="20:24">
      <c r="T4303" s="221"/>
      <c r="U4303" s="221"/>
      <c r="V4303" s="221"/>
      <c r="W4303" s="221"/>
      <c r="X4303" s="221"/>
    </row>
    <row r="4304" spans="20:24">
      <c r="T4304" s="221"/>
      <c r="U4304" s="221"/>
      <c r="V4304" s="221"/>
      <c r="W4304" s="221"/>
      <c r="X4304" s="221"/>
    </row>
    <row r="4305" spans="20:24">
      <c r="T4305" s="221"/>
      <c r="U4305" s="221"/>
      <c r="V4305" s="221"/>
      <c r="W4305" s="221"/>
      <c r="X4305" s="221"/>
    </row>
    <row r="4306" spans="20:24">
      <c r="T4306" s="221"/>
      <c r="U4306" s="221"/>
      <c r="V4306" s="221"/>
      <c r="W4306" s="221"/>
      <c r="X4306" s="221"/>
    </row>
    <row r="4307" spans="20:24">
      <c r="T4307" s="221"/>
      <c r="U4307" s="221"/>
      <c r="V4307" s="221"/>
      <c r="W4307" s="221"/>
      <c r="X4307" s="221"/>
    </row>
    <row r="4308" spans="20:24">
      <c r="T4308" s="221"/>
      <c r="U4308" s="221"/>
      <c r="V4308" s="221"/>
      <c r="W4308" s="221"/>
      <c r="X4308" s="221"/>
    </row>
    <row r="4309" spans="20:24">
      <c r="T4309" s="221"/>
      <c r="U4309" s="221"/>
      <c r="V4309" s="221"/>
      <c r="W4309" s="221"/>
      <c r="X4309" s="221"/>
    </row>
    <row r="4310" spans="20:24">
      <c r="T4310" s="221"/>
      <c r="U4310" s="221"/>
      <c r="V4310" s="221"/>
      <c r="W4310" s="221"/>
      <c r="X4310" s="221"/>
    </row>
    <row r="4311" spans="20:24">
      <c r="T4311" s="221"/>
      <c r="U4311" s="221"/>
      <c r="V4311" s="221"/>
      <c r="W4311" s="221"/>
      <c r="X4311" s="221"/>
    </row>
    <row r="4312" spans="20:24">
      <c r="T4312" s="221"/>
      <c r="U4312" s="221"/>
      <c r="V4312" s="221"/>
      <c r="W4312" s="221"/>
      <c r="X4312" s="221"/>
    </row>
    <row r="4313" spans="20:24">
      <c r="T4313" s="221"/>
      <c r="U4313" s="221"/>
      <c r="V4313" s="221"/>
      <c r="W4313" s="221"/>
      <c r="X4313" s="221"/>
    </row>
    <row r="4314" spans="20:24">
      <c r="T4314" s="221"/>
      <c r="U4314" s="221"/>
      <c r="V4314" s="221"/>
      <c r="W4314" s="221"/>
      <c r="X4314" s="221"/>
    </row>
    <row r="4315" spans="20:24">
      <c r="T4315" s="221"/>
      <c r="U4315" s="221"/>
      <c r="V4315" s="221"/>
      <c r="W4315" s="221"/>
      <c r="X4315" s="221"/>
    </row>
    <row r="4316" spans="20:24">
      <c r="T4316" s="221"/>
      <c r="U4316" s="221"/>
      <c r="V4316" s="221"/>
      <c r="W4316" s="221"/>
      <c r="X4316" s="221"/>
    </row>
    <row r="4317" spans="20:24">
      <c r="T4317" s="221"/>
      <c r="U4317" s="221"/>
      <c r="V4317" s="221"/>
      <c r="W4317" s="221"/>
      <c r="X4317" s="221"/>
    </row>
    <row r="4318" spans="20:24">
      <c r="T4318" s="221"/>
      <c r="U4318" s="221"/>
      <c r="V4318" s="221"/>
      <c r="W4318" s="221"/>
      <c r="X4318" s="221"/>
    </row>
    <row r="4319" spans="20:24">
      <c r="T4319" s="221"/>
      <c r="U4319" s="221"/>
      <c r="V4319" s="221"/>
      <c r="W4319" s="221"/>
      <c r="X4319" s="221"/>
    </row>
    <row r="4320" spans="20:24">
      <c r="T4320" s="221"/>
      <c r="U4320" s="221"/>
      <c r="V4320" s="221"/>
      <c r="W4320" s="221"/>
      <c r="X4320" s="221"/>
    </row>
    <row r="4321" spans="20:24">
      <c r="T4321" s="221"/>
      <c r="U4321" s="221"/>
      <c r="V4321" s="221"/>
      <c r="W4321" s="221"/>
      <c r="X4321" s="221"/>
    </row>
    <row r="4322" spans="20:24">
      <c r="T4322" s="221"/>
      <c r="U4322" s="221"/>
      <c r="V4322" s="221"/>
      <c r="W4322" s="221"/>
      <c r="X4322" s="221"/>
    </row>
    <row r="4323" spans="20:24">
      <c r="T4323" s="221"/>
      <c r="U4323" s="221"/>
      <c r="V4323" s="221"/>
      <c r="W4323" s="221"/>
      <c r="X4323" s="221"/>
    </row>
    <row r="4324" spans="20:24">
      <c r="T4324" s="221"/>
      <c r="U4324" s="221"/>
      <c r="V4324" s="221"/>
      <c r="W4324" s="221"/>
      <c r="X4324" s="221"/>
    </row>
    <row r="4325" spans="20:24">
      <c r="T4325" s="221"/>
      <c r="U4325" s="221"/>
      <c r="V4325" s="221"/>
      <c r="W4325" s="221"/>
      <c r="X4325" s="221"/>
    </row>
    <row r="4326" spans="20:24">
      <c r="T4326" s="221"/>
      <c r="U4326" s="221"/>
      <c r="V4326" s="221"/>
      <c r="W4326" s="221"/>
      <c r="X4326" s="221"/>
    </row>
    <row r="4327" spans="20:24">
      <c r="T4327" s="221"/>
      <c r="U4327" s="221"/>
      <c r="V4327" s="221"/>
      <c r="W4327" s="221"/>
      <c r="X4327" s="221"/>
    </row>
    <row r="4328" spans="20:24">
      <c r="T4328" s="221"/>
      <c r="U4328" s="221"/>
      <c r="V4328" s="221"/>
      <c r="W4328" s="221"/>
      <c r="X4328" s="221"/>
    </row>
    <row r="4329" spans="20:24">
      <c r="T4329" s="221"/>
      <c r="U4329" s="221"/>
      <c r="V4329" s="221"/>
      <c r="W4329" s="221"/>
      <c r="X4329" s="221"/>
    </row>
    <row r="4330" spans="20:24">
      <c r="T4330" s="221"/>
      <c r="U4330" s="221"/>
      <c r="V4330" s="221"/>
      <c r="W4330" s="221"/>
      <c r="X4330" s="221"/>
    </row>
    <row r="4331" spans="20:24">
      <c r="T4331" s="221"/>
      <c r="U4331" s="221"/>
      <c r="V4331" s="221"/>
      <c r="W4331" s="221"/>
      <c r="X4331" s="221"/>
    </row>
    <row r="4332" spans="20:24">
      <c r="T4332" s="221"/>
      <c r="U4332" s="221"/>
      <c r="V4332" s="221"/>
      <c r="W4332" s="221"/>
      <c r="X4332" s="221"/>
    </row>
    <row r="4333" spans="20:24">
      <c r="T4333" s="221"/>
      <c r="U4333" s="221"/>
      <c r="V4333" s="221"/>
      <c r="W4333" s="221"/>
      <c r="X4333" s="221"/>
    </row>
    <row r="4334" spans="20:24">
      <c r="T4334" s="221"/>
      <c r="U4334" s="221"/>
      <c r="V4334" s="221"/>
      <c r="W4334" s="221"/>
      <c r="X4334" s="221"/>
    </row>
    <row r="4335" spans="20:24">
      <c r="T4335" s="221"/>
      <c r="U4335" s="221"/>
      <c r="V4335" s="221"/>
      <c r="W4335" s="221"/>
      <c r="X4335" s="221"/>
    </row>
    <row r="4336" spans="20:24">
      <c r="T4336" s="221"/>
      <c r="U4336" s="221"/>
      <c r="V4336" s="221"/>
      <c r="W4336" s="221"/>
      <c r="X4336" s="221"/>
    </row>
    <row r="4337" spans="20:24">
      <c r="T4337" s="221"/>
      <c r="U4337" s="221"/>
      <c r="V4337" s="221"/>
      <c r="W4337" s="221"/>
      <c r="X4337" s="221"/>
    </row>
    <row r="4338" spans="20:24">
      <c r="T4338" s="221"/>
      <c r="U4338" s="221"/>
      <c r="V4338" s="221"/>
      <c r="W4338" s="221"/>
      <c r="X4338" s="221"/>
    </row>
    <row r="4339" spans="20:24">
      <c r="T4339" s="221"/>
      <c r="U4339" s="221"/>
      <c r="V4339" s="221"/>
      <c r="W4339" s="221"/>
      <c r="X4339" s="221"/>
    </row>
    <row r="4340" spans="20:24">
      <c r="T4340" s="221"/>
      <c r="U4340" s="221"/>
      <c r="V4340" s="221"/>
      <c r="W4340" s="221"/>
      <c r="X4340" s="221"/>
    </row>
    <row r="4341" spans="20:24">
      <c r="T4341" s="221"/>
      <c r="U4341" s="221"/>
      <c r="V4341" s="221"/>
      <c r="W4341" s="221"/>
      <c r="X4341" s="221"/>
    </row>
    <row r="4342" spans="20:24">
      <c r="T4342" s="221"/>
      <c r="U4342" s="221"/>
      <c r="V4342" s="221"/>
      <c r="W4342" s="221"/>
      <c r="X4342" s="221"/>
    </row>
    <row r="4343" spans="20:24">
      <c r="T4343" s="221"/>
      <c r="U4343" s="221"/>
      <c r="V4343" s="221"/>
      <c r="W4343" s="221"/>
      <c r="X4343" s="221"/>
    </row>
    <row r="4344" spans="20:24">
      <c r="T4344" s="221"/>
      <c r="U4344" s="221"/>
      <c r="V4344" s="221"/>
      <c r="W4344" s="221"/>
      <c r="X4344" s="221"/>
    </row>
    <row r="4345" spans="20:24">
      <c r="T4345" s="221"/>
      <c r="U4345" s="221"/>
      <c r="V4345" s="221"/>
      <c r="W4345" s="221"/>
      <c r="X4345" s="221"/>
    </row>
    <row r="4346" spans="20:24">
      <c r="T4346" s="221"/>
      <c r="U4346" s="221"/>
      <c r="V4346" s="221"/>
      <c r="W4346" s="221"/>
      <c r="X4346" s="221"/>
    </row>
    <row r="4347" spans="20:24">
      <c r="T4347" s="221"/>
      <c r="U4347" s="221"/>
      <c r="V4347" s="221"/>
      <c r="W4347" s="221"/>
      <c r="X4347" s="221"/>
    </row>
    <row r="4348" spans="20:24">
      <c r="T4348" s="221"/>
      <c r="U4348" s="221"/>
      <c r="V4348" s="221"/>
      <c r="W4348" s="221"/>
      <c r="X4348" s="221"/>
    </row>
    <row r="4349" spans="20:24">
      <c r="T4349" s="221"/>
      <c r="U4349" s="221"/>
      <c r="V4349" s="221"/>
      <c r="W4349" s="221"/>
      <c r="X4349" s="221"/>
    </row>
    <row r="4350" spans="20:24">
      <c r="T4350" s="221"/>
      <c r="U4350" s="221"/>
      <c r="V4350" s="221"/>
      <c r="W4350" s="221"/>
      <c r="X4350" s="221"/>
    </row>
    <row r="4351" spans="20:24">
      <c r="T4351" s="221"/>
      <c r="U4351" s="221"/>
      <c r="V4351" s="221"/>
      <c r="W4351" s="221"/>
      <c r="X4351" s="221"/>
    </row>
    <row r="4352" spans="20:24">
      <c r="T4352" s="221"/>
      <c r="U4352" s="221"/>
      <c r="V4352" s="221"/>
      <c r="W4352" s="221"/>
      <c r="X4352" s="221"/>
    </row>
    <row r="4353" spans="20:24">
      <c r="T4353" s="221"/>
      <c r="U4353" s="221"/>
      <c r="V4353" s="221"/>
      <c r="W4353" s="221"/>
      <c r="X4353" s="221"/>
    </row>
    <row r="4354" spans="20:24">
      <c r="T4354" s="221"/>
      <c r="U4354" s="221"/>
      <c r="V4354" s="221"/>
      <c r="W4354" s="221"/>
      <c r="X4354" s="221"/>
    </row>
    <row r="4355" spans="20:24">
      <c r="T4355" s="221"/>
      <c r="U4355" s="221"/>
      <c r="V4355" s="221"/>
      <c r="W4355" s="221"/>
      <c r="X4355" s="221"/>
    </row>
    <row r="4356" spans="20:24">
      <c r="T4356" s="221"/>
      <c r="U4356" s="221"/>
      <c r="V4356" s="221"/>
      <c r="W4356" s="221"/>
      <c r="X4356" s="221"/>
    </row>
    <row r="4357" spans="20:24">
      <c r="T4357" s="221"/>
      <c r="U4357" s="221"/>
      <c r="V4357" s="221"/>
      <c r="W4357" s="221"/>
      <c r="X4357" s="221"/>
    </row>
    <row r="4358" spans="20:24">
      <c r="T4358" s="221"/>
      <c r="U4358" s="221"/>
      <c r="V4358" s="221"/>
      <c r="W4358" s="221"/>
      <c r="X4358" s="221"/>
    </row>
    <row r="4359" spans="20:24">
      <c r="T4359" s="221"/>
      <c r="U4359" s="221"/>
      <c r="V4359" s="221"/>
      <c r="W4359" s="221"/>
      <c r="X4359" s="221"/>
    </row>
    <row r="4360" spans="20:24">
      <c r="T4360" s="221"/>
      <c r="U4360" s="221"/>
      <c r="V4360" s="221"/>
      <c r="W4360" s="221"/>
      <c r="X4360" s="221"/>
    </row>
    <row r="4361" spans="20:24">
      <c r="T4361" s="221"/>
      <c r="U4361" s="221"/>
      <c r="V4361" s="221"/>
      <c r="W4361" s="221"/>
      <c r="X4361" s="221"/>
    </row>
    <row r="4362" spans="20:24">
      <c r="T4362" s="221"/>
      <c r="U4362" s="221"/>
      <c r="V4362" s="221"/>
      <c r="W4362" s="221"/>
      <c r="X4362" s="221"/>
    </row>
    <row r="4363" spans="20:24">
      <c r="T4363" s="221"/>
      <c r="U4363" s="221"/>
      <c r="V4363" s="221"/>
      <c r="W4363" s="221"/>
      <c r="X4363" s="221"/>
    </row>
    <row r="4364" spans="20:24">
      <c r="T4364" s="221"/>
      <c r="U4364" s="221"/>
      <c r="V4364" s="221"/>
      <c r="W4364" s="221"/>
      <c r="X4364" s="221"/>
    </row>
    <row r="4365" spans="20:24">
      <c r="T4365" s="221"/>
      <c r="U4365" s="221"/>
      <c r="V4365" s="221"/>
      <c r="W4365" s="221"/>
      <c r="X4365" s="221"/>
    </row>
    <row r="4366" spans="20:24">
      <c r="T4366" s="221"/>
      <c r="U4366" s="221"/>
      <c r="V4366" s="221"/>
      <c r="W4366" s="221"/>
      <c r="X4366" s="221"/>
    </row>
    <row r="4367" spans="20:24">
      <c r="T4367" s="221"/>
      <c r="U4367" s="221"/>
      <c r="V4367" s="221"/>
      <c r="W4367" s="221"/>
      <c r="X4367" s="221"/>
    </row>
    <row r="4368" spans="20:24">
      <c r="T4368" s="221"/>
      <c r="U4368" s="221"/>
      <c r="V4368" s="221"/>
      <c r="W4368" s="221"/>
      <c r="X4368" s="221"/>
    </row>
    <row r="4369" spans="20:24">
      <c r="T4369" s="221"/>
      <c r="U4369" s="221"/>
      <c r="V4369" s="221"/>
      <c r="W4369" s="221"/>
      <c r="X4369" s="221"/>
    </row>
    <row r="4370" spans="20:24">
      <c r="T4370" s="221"/>
      <c r="U4370" s="221"/>
      <c r="V4370" s="221"/>
      <c r="W4370" s="221"/>
      <c r="X4370" s="221"/>
    </row>
    <row r="4371" spans="20:24">
      <c r="T4371" s="221"/>
      <c r="U4371" s="221"/>
      <c r="V4371" s="221"/>
      <c r="W4371" s="221"/>
      <c r="X4371" s="221"/>
    </row>
    <row r="4372" spans="20:24">
      <c r="T4372" s="221"/>
      <c r="U4372" s="221"/>
      <c r="V4372" s="221"/>
      <c r="W4372" s="221"/>
      <c r="X4372" s="221"/>
    </row>
    <row r="4373" spans="20:24">
      <c r="T4373" s="221"/>
      <c r="U4373" s="221"/>
      <c r="V4373" s="221"/>
      <c r="W4373" s="221"/>
      <c r="X4373" s="221"/>
    </row>
    <row r="4374" spans="20:24">
      <c r="T4374" s="221"/>
      <c r="U4374" s="221"/>
      <c r="V4374" s="221"/>
      <c r="W4374" s="221"/>
      <c r="X4374" s="221"/>
    </row>
    <row r="4375" spans="20:24">
      <c r="T4375" s="221"/>
      <c r="U4375" s="221"/>
      <c r="V4375" s="221"/>
      <c r="W4375" s="221"/>
      <c r="X4375" s="221"/>
    </row>
    <row r="4376" spans="20:24">
      <c r="T4376" s="221"/>
      <c r="U4376" s="221"/>
      <c r="V4376" s="221"/>
      <c r="W4376" s="221"/>
      <c r="X4376" s="221"/>
    </row>
    <row r="4377" spans="20:24">
      <c r="T4377" s="221"/>
      <c r="U4377" s="221"/>
      <c r="V4377" s="221"/>
      <c r="W4377" s="221"/>
      <c r="X4377" s="221"/>
    </row>
    <row r="4378" spans="20:24">
      <c r="T4378" s="221"/>
      <c r="U4378" s="221"/>
      <c r="V4378" s="221"/>
      <c r="W4378" s="221"/>
      <c r="X4378" s="221"/>
    </row>
    <row r="4379" spans="20:24">
      <c r="T4379" s="221"/>
      <c r="U4379" s="221"/>
      <c r="V4379" s="221"/>
      <c r="W4379" s="221"/>
      <c r="X4379" s="221"/>
    </row>
    <row r="4380" spans="20:24">
      <c r="T4380" s="221"/>
      <c r="U4380" s="221"/>
      <c r="V4380" s="221"/>
      <c r="W4380" s="221"/>
      <c r="X4380" s="221"/>
    </row>
    <row r="4381" spans="20:24">
      <c r="T4381" s="221"/>
      <c r="U4381" s="221"/>
      <c r="V4381" s="221"/>
      <c r="W4381" s="221"/>
      <c r="X4381" s="221"/>
    </row>
    <row r="4382" spans="20:24">
      <c r="T4382" s="221"/>
      <c r="U4382" s="221"/>
      <c r="V4382" s="221"/>
      <c r="W4382" s="221"/>
      <c r="X4382" s="221"/>
    </row>
    <row r="4383" spans="20:24">
      <c r="T4383" s="221"/>
      <c r="U4383" s="221"/>
      <c r="V4383" s="221"/>
      <c r="W4383" s="221"/>
      <c r="X4383" s="221"/>
    </row>
    <row r="4384" spans="20:24">
      <c r="T4384" s="221"/>
      <c r="U4384" s="221"/>
      <c r="V4384" s="221"/>
      <c r="W4384" s="221"/>
      <c r="X4384" s="221"/>
    </row>
    <row r="4385" spans="20:24">
      <c r="T4385" s="221"/>
      <c r="U4385" s="221"/>
      <c r="V4385" s="221"/>
      <c r="W4385" s="221"/>
      <c r="X4385" s="221"/>
    </row>
    <row r="4386" spans="20:24">
      <c r="T4386" s="221"/>
      <c r="U4386" s="221"/>
      <c r="V4386" s="221"/>
      <c r="W4386" s="221"/>
      <c r="X4386" s="221"/>
    </row>
    <row r="4387" spans="20:24">
      <c r="T4387" s="221"/>
      <c r="U4387" s="221"/>
      <c r="V4387" s="221"/>
      <c r="W4387" s="221"/>
      <c r="X4387" s="221"/>
    </row>
    <row r="4388" spans="20:24">
      <c r="T4388" s="221"/>
      <c r="U4388" s="221"/>
      <c r="V4388" s="221"/>
      <c r="W4388" s="221"/>
      <c r="X4388" s="221"/>
    </row>
    <row r="4389" spans="20:24">
      <c r="T4389" s="221"/>
      <c r="U4389" s="221"/>
      <c r="V4389" s="221"/>
      <c r="W4389" s="221"/>
      <c r="X4389" s="221"/>
    </row>
    <row r="4390" spans="20:24">
      <c r="T4390" s="221"/>
      <c r="U4390" s="221"/>
      <c r="V4390" s="221"/>
      <c r="W4390" s="221"/>
      <c r="X4390" s="221"/>
    </row>
    <row r="4391" spans="20:24">
      <c r="T4391" s="221"/>
      <c r="U4391" s="221"/>
      <c r="V4391" s="221"/>
      <c r="W4391" s="221"/>
      <c r="X4391" s="221"/>
    </row>
    <row r="4392" spans="20:24">
      <c r="T4392" s="221"/>
      <c r="U4392" s="221"/>
      <c r="V4392" s="221"/>
      <c r="W4392" s="221"/>
      <c r="X4392" s="221"/>
    </row>
    <row r="4393" spans="20:24">
      <c r="T4393" s="221"/>
      <c r="U4393" s="221"/>
      <c r="V4393" s="221"/>
      <c r="W4393" s="221"/>
      <c r="X4393" s="221"/>
    </row>
    <row r="4394" spans="20:24">
      <c r="T4394" s="221"/>
      <c r="U4394" s="221"/>
      <c r="V4394" s="221"/>
      <c r="W4394" s="221"/>
      <c r="X4394" s="221"/>
    </row>
    <row r="4395" spans="20:24">
      <c r="T4395" s="221"/>
      <c r="U4395" s="221"/>
      <c r="V4395" s="221"/>
      <c r="W4395" s="221"/>
      <c r="X4395" s="221"/>
    </row>
    <row r="4396" spans="20:24">
      <c r="T4396" s="221"/>
      <c r="U4396" s="221"/>
      <c r="V4396" s="221"/>
      <c r="W4396" s="221"/>
      <c r="X4396" s="221"/>
    </row>
    <row r="4397" spans="20:24">
      <c r="T4397" s="221"/>
      <c r="U4397" s="221"/>
      <c r="V4397" s="221"/>
      <c r="W4397" s="221"/>
      <c r="X4397" s="221"/>
    </row>
    <row r="4398" spans="20:24">
      <c r="T4398" s="221"/>
      <c r="U4398" s="221"/>
      <c r="V4398" s="221"/>
      <c r="W4398" s="221"/>
      <c r="X4398" s="221"/>
    </row>
    <row r="4399" spans="20:24">
      <c r="T4399" s="221"/>
      <c r="U4399" s="221"/>
      <c r="V4399" s="221"/>
      <c r="W4399" s="221"/>
      <c r="X4399" s="221"/>
    </row>
    <row r="4400" spans="20:24">
      <c r="T4400" s="221"/>
      <c r="U4400" s="221"/>
      <c r="V4400" s="221"/>
      <c r="W4400" s="221"/>
      <c r="X4400" s="221"/>
    </row>
    <row r="4401" spans="20:24">
      <c r="T4401" s="221"/>
      <c r="U4401" s="221"/>
      <c r="V4401" s="221"/>
      <c r="W4401" s="221"/>
      <c r="X4401" s="221"/>
    </row>
    <row r="4402" spans="20:24">
      <c r="T4402" s="221"/>
      <c r="U4402" s="221"/>
      <c r="V4402" s="221"/>
      <c r="W4402" s="221"/>
      <c r="X4402" s="221"/>
    </row>
    <row r="4403" spans="20:24">
      <c r="T4403" s="221"/>
      <c r="U4403" s="221"/>
      <c r="V4403" s="221"/>
      <c r="W4403" s="221"/>
      <c r="X4403" s="221"/>
    </row>
    <row r="4404" spans="20:24">
      <c r="T4404" s="221"/>
      <c r="U4404" s="221"/>
      <c r="V4404" s="221"/>
      <c r="W4404" s="221"/>
      <c r="X4404" s="221"/>
    </row>
    <row r="4405" spans="20:24">
      <c r="T4405" s="221"/>
      <c r="U4405" s="221"/>
      <c r="V4405" s="221"/>
      <c r="W4405" s="221"/>
      <c r="X4405" s="221"/>
    </row>
    <row r="4406" spans="20:24">
      <c r="T4406" s="221"/>
      <c r="U4406" s="221"/>
      <c r="V4406" s="221"/>
      <c r="W4406" s="221"/>
      <c r="X4406" s="221"/>
    </row>
    <row r="4407" spans="20:24">
      <c r="T4407" s="221"/>
      <c r="U4407" s="221"/>
      <c r="V4407" s="221"/>
      <c r="W4407" s="221"/>
      <c r="X4407" s="221"/>
    </row>
    <row r="4408" spans="20:24">
      <c r="T4408" s="221"/>
      <c r="U4408" s="221"/>
      <c r="V4408" s="221"/>
      <c r="W4408" s="221"/>
      <c r="X4408" s="221"/>
    </row>
    <row r="4409" spans="20:24">
      <c r="T4409" s="221"/>
      <c r="U4409" s="221"/>
      <c r="V4409" s="221"/>
      <c r="W4409" s="221"/>
      <c r="X4409" s="221"/>
    </row>
    <row r="4410" spans="20:24">
      <c r="T4410" s="221"/>
      <c r="U4410" s="221"/>
      <c r="V4410" s="221"/>
      <c r="W4410" s="221"/>
      <c r="X4410" s="221"/>
    </row>
    <row r="4411" spans="20:24">
      <c r="T4411" s="221"/>
      <c r="U4411" s="221"/>
      <c r="V4411" s="221"/>
      <c r="W4411" s="221"/>
      <c r="X4411" s="221"/>
    </row>
    <row r="4412" spans="20:24">
      <c r="T4412" s="221"/>
      <c r="U4412" s="221"/>
      <c r="V4412" s="221"/>
      <c r="W4412" s="221"/>
      <c r="X4412" s="221"/>
    </row>
    <row r="4413" spans="20:24">
      <c r="T4413" s="221"/>
      <c r="U4413" s="221"/>
      <c r="V4413" s="221"/>
      <c r="W4413" s="221"/>
      <c r="X4413" s="221"/>
    </row>
    <row r="4414" spans="20:24">
      <c r="T4414" s="221"/>
      <c r="U4414" s="221"/>
      <c r="V4414" s="221"/>
      <c r="W4414" s="221"/>
      <c r="X4414" s="221"/>
    </row>
    <row r="4415" spans="20:24">
      <c r="T4415" s="221"/>
      <c r="U4415" s="221"/>
      <c r="V4415" s="221"/>
      <c r="W4415" s="221"/>
      <c r="X4415" s="221"/>
    </row>
    <row r="4416" spans="20:24">
      <c r="T4416" s="221"/>
      <c r="U4416" s="221"/>
      <c r="V4416" s="221"/>
      <c r="W4416" s="221"/>
      <c r="X4416" s="221"/>
    </row>
    <row r="4417" spans="20:24">
      <c r="T4417" s="221"/>
      <c r="U4417" s="221"/>
      <c r="V4417" s="221"/>
      <c r="W4417" s="221"/>
      <c r="X4417" s="221"/>
    </row>
    <row r="4418" spans="20:24">
      <c r="T4418" s="221"/>
      <c r="U4418" s="221"/>
      <c r="V4418" s="221"/>
      <c r="W4418" s="221"/>
      <c r="X4418" s="221"/>
    </row>
    <row r="4419" spans="20:24">
      <c r="T4419" s="221"/>
      <c r="U4419" s="221"/>
      <c r="V4419" s="221"/>
      <c r="W4419" s="221"/>
      <c r="X4419" s="221"/>
    </row>
    <row r="4420" spans="20:24">
      <c r="T4420" s="221"/>
      <c r="U4420" s="221"/>
      <c r="V4420" s="221"/>
      <c r="W4420" s="221"/>
      <c r="X4420" s="221"/>
    </row>
    <row r="4421" spans="20:24">
      <c r="T4421" s="221"/>
      <c r="U4421" s="221"/>
      <c r="V4421" s="221"/>
      <c r="W4421" s="221"/>
      <c r="X4421" s="221"/>
    </row>
    <row r="4422" spans="20:24">
      <c r="T4422" s="221"/>
      <c r="U4422" s="221"/>
      <c r="V4422" s="221"/>
      <c r="W4422" s="221"/>
      <c r="X4422" s="221"/>
    </row>
    <row r="4423" spans="20:24">
      <c r="T4423" s="221"/>
      <c r="U4423" s="221"/>
      <c r="V4423" s="221"/>
      <c r="W4423" s="221"/>
      <c r="X4423" s="221"/>
    </row>
    <row r="4424" spans="20:24">
      <c r="T4424" s="221"/>
      <c r="U4424" s="221"/>
      <c r="V4424" s="221"/>
      <c r="W4424" s="221"/>
      <c r="X4424" s="221"/>
    </row>
    <row r="4425" spans="20:24">
      <c r="T4425" s="221"/>
      <c r="U4425" s="221"/>
      <c r="V4425" s="221"/>
      <c r="W4425" s="221"/>
      <c r="X4425" s="221"/>
    </row>
    <row r="4426" spans="20:24">
      <c r="T4426" s="221"/>
      <c r="U4426" s="221"/>
      <c r="V4426" s="221"/>
      <c r="W4426" s="221"/>
      <c r="X4426" s="221"/>
    </row>
    <row r="4427" spans="20:24">
      <c r="T4427" s="221"/>
      <c r="U4427" s="221"/>
      <c r="V4427" s="221"/>
      <c r="W4427" s="221"/>
      <c r="X4427" s="221"/>
    </row>
    <row r="4428" spans="20:24">
      <c r="T4428" s="221"/>
      <c r="U4428" s="221"/>
      <c r="V4428" s="221"/>
      <c r="W4428" s="221"/>
      <c r="X4428" s="221"/>
    </row>
    <row r="4429" spans="20:24">
      <c r="T4429" s="221"/>
      <c r="U4429" s="221"/>
      <c r="V4429" s="221"/>
      <c r="W4429" s="221"/>
      <c r="X4429" s="221"/>
    </row>
    <row r="4430" spans="20:24">
      <c r="T4430" s="221"/>
      <c r="U4430" s="221"/>
      <c r="V4430" s="221"/>
      <c r="W4430" s="221"/>
      <c r="X4430" s="221"/>
    </row>
    <row r="4431" spans="20:24">
      <c r="T4431" s="221"/>
      <c r="U4431" s="221"/>
      <c r="V4431" s="221"/>
      <c r="W4431" s="221"/>
      <c r="X4431" s="221"/>
    </row>
    <row r="4432" spans="20:24">
      <c r="T4432" s="221"/>
      <c r="U4432" s="221"/>
      <c r="V4432" s="221"/>
      <c r="W4432" s="221"/>
      <c r="X4432" s="221"/>
    </row>
    <row r="4433" spans="20:24">
      <c r="T4433" s="221"/>
      <c r="U4433" s="221"/>
      <c r="V4433" s="221"/>
      <c r="W4433" s="221"/>
      <c r="X4433" s="221"/>
    </row>
    <row r="4434" spans="20:24">
      <c r="T4434" s="221"/>
      <c r="U4434" s="221"/>
      <c r="V4434" s="221"/>
      <c r="W4434" s="221"/>
      <c r="X4434" s="221"/>
    </row>
    <row r="4435" spans="20:24">
      <c r="T4435" s="221"/>
      <c r="U4435" s="221"/>
      <c r="V4435" s="221"/>
      <c r="W4435" s="221"/>
      <c r="X4435" s="221"/>
    </row>
    <row r="4436" spans="20:24">
      <c r="T4436" s="221"/>
      <c r="U4436" s="221"/>
      <c r="V4436" s="221"/>
      <c r="W4436" s="221"/>
      <c r="X4436" s="221"/>
    </row>
    <row r="4437" spans="20:24">
      <c r="T4437" s="221"/>
      <c r="U4437" s="221"/>
      <c r="V4437" s="221"/>
      <c r="W4437" s="221"/>
      <c r="X4437" s="221"/>
    </row>
    <row r="4438" spans="20:24">
      <c r="T4438" s="221"/>
      <c r="U4438" s="221"/>
      <c r="V4438" s="221"/>
      <c r="W4438" s="221"/>
      <c r="X4438" s="221"/>
    </row>
    <row r="4439" spans="20:24">
      <c r="T4439" s="221"/>
      <c r="U4439" s="221"/>
      <c r="V4439" s="221"/>
      <c r="W4439" s="221"/>
      <c r="X4439" s="221"/>
    </row>
    <row r="4440" spans="20:24">
      <c r="T4440" s="221"/>
      <c r="U4440" s="221"/>
      <c r="V4440" s="221"/>
      <c r="W4440" s="221"/>
      <c r="X4440" s="221"/>
    </row>
    <row r="4441" spans="20:24">
      <c r="T4441" s="221"/>
      <c r="U4441" s="221"/>
      <c r="V4441" s="221"/>
      <c r="W4441" s="221"/>
      <c r="X4441" s="221"/>
    </row>
    <row r="4442" spans="20:24">
      <c r="T4442" s="221"/>
      <c r="U4442" s="221"/>
      <c r="V4442" s="221"/>
      <c r="W4442" s="221"/>
      <c r="X4442" s="221"/>
    </row>
    <row r="4443" spans="20:24">
      <c r="T4443" s="221"/>
      <c r="U4443" s="221"/>
      <c r="V4443" s="221"/>
      <c r="W4443" s="221"/>
      <c r="X4443" s="221"/>
    </row>
    <row r="4444" spans="20:24">
      <c r="T4444" s="221"/>
      <c r="U4444" s="221"/>
      <c r="V4444" s="221"/>
      <c r="W4444" s="221"/>
      <c r="X4444" s="221"/>
    </row>
    <row r="4445" spans="20:24">
      <c r="T4445" s="221"/>
      <c r="U4445" s="221"/>
      <c r="V4445" s="221"/>
      <c r="W4445" s="221"/>
      <c r="X4445" s="221"/>
    </row>
    <row r="4446" spans="20:24">
      <c r="T4446" s="221"/>
      <c r="U4446" s="221"/>
      <c r="V4446" s="221"/>
      <c r="W4446" s="221"/>
      <c r="X4446" s="221"/>
    </row>
    <row r="4447" spans="20:24">
      <c r="T4447" s="221"/>
      <c r="U4447" s="221"/>
      <c r="V4447" s="221"/>
      <c r="W4447" s="221"/>
      <c r="X4447" s="221"/>
    </row>
    <row r="4448" spans="20:24">
      <c r="T4448" s="221"/>
      <c r="U4448" s="221"/>
      <c r="V4448" s="221"/>
      <c r="W4448" s="221"/>
      <c r="X4448" s="221"/>
    </row>
    <row r="4449" spans="20:24">
      <c r="T4449" s="221"/>
      <c r="U4449" s="221"/>
      <c r="V4449" s="221"/>
      <c r="W4449" s="221"/>
      <c r="X4449" s="221"/>
    </row>
    <row r="4450" spans="20:24">
      <c r="T4450" s="221"/>
      <c r="U4450" s="221"/>
      <c r="V4450" s="221"/>
      <c r="W4450" s="221"/>
      <c r="X4450" s="221"/>
    </row>
    <row r="4451" spans="20:24">
      <c r="T4451" s="221"/>
      <c r="U4451" s="221"/>
      <c r="V4451" s="221"/>
      <c r="W4451" s="221"/>
      <c r="X4451" s="221"/>
    </row>
    <row r="4452" spans="20:24">
      <c r="T4452" s="221"/>
      <c r="U4452" s="221"/>
      <c r="V4452" s="221"/>
      <c r="W4452" s="221"/>
      <c r="X4452" s="221"/>
    </row>
    <row r="4453" spans="20:24">
      <c r="T4453" s="221"/>
      <c r="U4453" s="221"/>
      <c r="V4453" s="221"/>
      <c r="W4453" s="221"/>
      <c r="X4453" s="221"/>
    </row>
    <row r="4454" spans="20:24">
      <c r="T4454" s="221"/>
      <c r="U4454" s="221"/>
      <c r="V4454" s="221"/>
      <c r="W4454" s="221"/>
      <c r="X4454" s="221"/>
    </row>
    <row r="4455" spans="20:24">
      <c r="T4455" s="221"/>
      <c r="U4455" s="221"/>
      <c r="V4455" s="221"/>
      <c r="W4455" s="221"/>
      <c r="X4455" s="221"/>
    </row>
    <row r="4456" spans="20:24">
      <c r="T4456" s="221"/>
      <c r="U4456" s="221"/>
      <c r="V4456" s="221"/>
      <c r="W4456" s="221"/>
      <c r="X4456" s="221"/>
    </row>
    <row r="4457" spans="20:24">
      <c r="T4457" s="221"/>
      <c r="U4457" s="221"/>
      <c r="V4457" s="221"/>
      <c r="W4457" s="221"/>
      <c r="X4457" s="221"/>
    </row>
    <row r="4458" spans="20:24">
      <c r="T4458" s="221"/>
      <c r="U4458" s="221"/>
      <c r="V4458" s="221"/>
      <c r="W4458" s="221"/>
      <c r="X4458" s="221"/>
    </row>
    <row r="4459" spans="20:24">
      <c r="T4459" s="221"/>
      <c r="U4459" s="221"/>
      <c r="V4459" s="221"/>
      <c r="W4459" s="221"/>
      <c r="X4459" s="221"/>
    </row>
    <row r="4460" spans="20:24">
      <c r="T4460" s="221"/>
      <c r="U4460" s="221"/>
      <c r="V4460" s="221"/>
      <c r="W4460" s="221"/>
      <c r="X4460" s="221"/>
    </row>
    <row r="4461" spans="20:24">
      <c r="T4461" s="221"/>
      <c r="U4461" s="221"/>
      <c r="V4461" s="221"/>
      <c r="W4461" s="221"/>
      <c r="X4461" s="221"/>
    </row>
    <row r="4462" spans="20:24">
      <c r="T4462" s="221"/>
      <c r="U4462" s="221"/>
      <c r="V4462" s="221"/>
      <c r="W4462" s="221"/>
      <c r="X4462" s="221"/>
    </row>
    <row r="4463" spans="20:24">
      <c r="T4463" s="221"/>
      <c r="U4463" s="221"/>
      <c r="V4463" s="221"/>
      <c r="W4463" s="221"/>
      <c r="X4463" s="221"/>
    </row>
    <row r="4464" spans="20:24">
      <c r="T4464" s="221"/>
      <c r="U4464" s="221"/>
      <c r="V4464" s="221"/>
      <c r="W4464" s="221"/>
      <c r="X4464" s="221"/>
    </row>
    <row r="4465" spans="20:24">
      <c r="T4465" s="221"/>
      <c r="U4465" s="221"/>
      <c r="V4465" s="221"/>
      <c r="W4465" s="221"/>
      <c r="X4465" s="221"/>
    </row>
    <row r="4466" spans="20:24">
      <c r="T4466" s="221"/>
      <c r="U4466" s="221"/>
      <c r="V4466" s="221"/>
      <c r="W4466" s="221"/>
      <c r="X4466" s="221"/>
    </row>
    <row r="4467" spans="20:24">
      <c r="T4467" s="221"/>
      <c r="U4467" s="221"/>
      <c r="V4467" s="221"/>
      <c r="W4467" s="221"/>
      <c r="X4467" s="221"/>
    </row>
    <row r="4468" spans="20:24">
      <c r="T4468" s="221"/>
      <c r="U4468" s="221"/>
      <c r="V4468" s="221"/>
      <c r="W4468" s="221"/>
      <c r="X4468" s="221"/>
    </row>
    <row r="4469" spans="20:24">
      <c r="T4469" s="221"/>
      <c r="U4469" s="221"/>
      <c r="V4469" s="221"/>
      <c r="W4469" s="221"/>
      <c r="X4469" s="221"/>
    </row>
    <row r="4470" spans="20:24">
      <c r="T4470" s="221"/>
      <c r="U4470" s="221"/>
      <c r="V4470" s="221"/>
      <c r="W4470" s="221"/>
      <c r="X4470" s="221"/>
    </row>
    <row r="4471" spans="20:24">
      <c r="T4471" s="221"/>
      <c r="U4471" s="221"/>
      <c r="V4471" s="221"/>
      <c r="W4471" s="221"/>
      <c r="X4471" s="221"/>
    </row>
    <row r="4472" spans="20:24">
      <c r="T4472" s="221"/>
      <c r="U4472" s="221"/>
      <c r="V4472" s="221"/>
      <c r="W4472" s="221"/>
      <c r="X4472" s="221"/>
    </row>
    <row r="4473" spans="20:24">
      <c r="T4473" s="221"/>
      <c r="U4473" s="221"/>
      <c r="V4473" s="221"/>
      <c r="W4473" s="221"/>
      <c r="X4473" s="221"/>
    </row>
    <row r="4474" spans="20:24">
      <c r="T4474" s="221"/>
      <c r="U4474" s="221"/>
      <c r="V4474" s="221"/>
      <c r="W4474" s="221"/>
      <c r="X4474" s="221"/>
    </row>
    <row r="4475" spans="20:24">
      <c r="T4475" s="221"/>
      <c r="U4475" s="221"/>
      <c r="V4475" s="221"/>
      <c r="W4475" s="221"/>
      <c r="X4475" s="221"/>
    </row>
    <row r="4476" spans="20:24">
      <c r="T4476" s="221"/>
      <c r="U4476" s="221"/>
      <c r="V4476" s="221"/>
      <c r="W4476" s="221"/>
      <c r="X4476" s="221"/>
    </row>
    <row r="4477" spans="20:24">
      <c r="T4477" s="221"/>
      <c r="U4477" s="221"/>
      <c r="V4477" s="221"/>
      <c r="W4477" s="221"/>
      <c r="X4477" s="221"/>
    </row>
    <row r="4478" spans="20:24">
      <c r="T4478" s="221"/>
      <c r="U4478" s="221"/>
      <c r="V4478" s="221"/>
      <c r="W4478" s="221"/>
      <c r="X4478" s="221"/>
    </row>
    <row r="4479" spans="20:24">
      <c r="T4479" s="221"/>
      <c r="U4479" s="221"/>
      <c r="V4479" s="221"/>
      <c r="W4479" s="221"/>
      <c r="X4479" s="221"/>
    </row>
    <row r="4480" spans="20:24">
      <c r="T4480" s="221"/>
      <c r="U4480" s="221"/>
      <c r="V4480" s="221"/>
      <c r="W4480" s="221"/>
      <c r="X4480" s="221"/>
    </row>
    <row r="4481" spans="20:24">
      <c r="T4481" s="221"/>
      <c r="U4481" s="221"/>
      <c r="V4481" s="221"/>
      <c r="W4481" s="221"/>
      <c r="X4481" s="221"/>
    </row>
    <row r="4482" spans="20:24">
      <c r="T4482" s="221"/>
      <c r="U4482" s="221"/>
      <c r="V4482" s="221"/>
      <c r="W4482" s="221"/>
      <c r="X4482" s="221"/>
    </row>
    <row r="4483" spans="20:24">
      <c r="T4483" s="221"/>
      <c r="U4483" s="221"/>
      <c r="V4483" s="221"/>
      <c r="W4483" s="221"/>
      <c r="X4483" s="221"/>
    </row>
    <row r="4484" spans="20:24">
      <c r="T4484" s="221"/>
      <c r="U4484" s="221"/>
      <c r="V4484" s="221"/>
      <c r="W4484" s="221"/>
      <c r="X4484" s="221"/>
    </row>
    <row r="4485" spans="20:24">
      <c r="T4485" s="221"/>
      <c r="U4485" s="221"/>
      <c r="V4485" s="221"/>
      <c r="W4485" s="221"/>
      <c r="X4485" s="221"/>
    </row>
    <row r="4486" spans="20:24">
      <c r="T4486" s="221"/>
      <c r="U4486" s="221"/>
      <c r="V4486" s="221"/>
      <c r="W4486" s="221"/>
      <c r="X4486" s="221"/>
    </row>
    <row r="4487" spans="20:24">
      <c r="T4487" s="221"/>
      <c r="U4487" s="221"/>
      <c r="V4487" s="221"/>
      <c r="W4487" s="221"/>
      <c r="X4487" s="221"/>
    </row>
    <row r="4488" spans="20:24">
      <c r="T4488" s="221"/>
      <c r="U4488" s="221"/>
      <c r="V4488" s="221"/>
      <c r="W4488" s="221"/>
      <c r="X4488" s="221"/>
    </row>
    <row r="4489" spans="20:24">
      <c r="T4489" s="221"/>
      <c r="U4489" s="221"/>
      <c r="V4489" s="221"/>
      <c r="W4489" s="221"/>
      <c r="X4489" s="221"/>
    </row>
    <row r="4490" spans="20:24">
      <c r="T4490" s="221"/>
      <c r="U4490" s="221"/>
      <c r="V4490" s="221"/>
      <c r="W4490" s="221"/>
      <c r="X4490" s="221"/>
    </row>
    <row r="4491" spans="20:24">
      <c r="T4491" s="221"/>
      <c r="U4491" s="221"/>
      <c r="V4491" s="221"/>
      <c r="W4491" s="221"/>
      <c r="X4491" s="221"/>
    </row>
    <row r="4492" spans="20:24">
      <c r="T4492" s="221"/>
      <c r="U4492" s="221"/>
      <c r="V4492" s="221"/>
      <c r="W4492" s="221"/>
      <c r="X4492" s="221"/>
    </row>
    <row r="4493" spans="20:24">
      <c r="T4493" s="221"/>
      <c r="U4493" s="221"/>
      <c r="V4493" s="221"/>
      <c r="W4493" s="221"/>
      <c r="X4493" s="221"/>
    </row>
    <row r="4494" spans="20:24">
      <c r="T4494" s="221"/>
      <c r="U4494" s="221"/>
      <c r="V4494" s="221"/>
      <c r="W4494" s="221"/>
      <c r="X4494" s="221"/>
    </row>
    <row r="4495" spans="20:24">
      <c r="T4495" s="221"/>
      <c r="U4495" s="221"/>
      <c r="V4495" s="221"/>
      <c r="W4495" s="221"/>
      <c r="X4495" s="221"/>
    </row>
    <row r="4496" spans="20:24">
      <c r="T4496" s="221"/>
      <c r="U4496" s="221"/>
      <c r="V4496" s="221"/>
      <c r="W4496" s="221"/>
      <c r="X4496" s="221"/>
    </row>
    <row r="4497" spans="20:24">
      <c r="T4497" s="221"/>
      <c r="U4497" s="221"/>
      <c r="V4497" s="221"/>
      <c r="W4497" s="221"/>
      <c r="X4497" s="221"/>
    </row>
    <row r="4498" spans="20:24">
      <c r="T4498" s="221"/>
      <c r="U4498" s="221"/>
      <c r="V4498" s="221"/>
      <c r="W4498" s="221"/>
      <c r="X4498" s="221"/>
    </row>
    <row r="4499" spans="20:24">
      <c r="T4499" s="221"/>
      <c r="U4499" s="221"/>
      <c r="V4499" s="221"/>
      <c r="W4499" s="221"/>
      <c r="X4499" s="221"/>
    </row>
    <row r="4500" spans="20:24">
      <c r="T4500" s="221"/>
      <c r="U4500" s="221"/>
      <c r="V4500" s="221"/>
      <c r="W4500" s="221"/>
      <c r="X4500" s="221"/>
    </row>
    <row r="4501" spans="20:24">
      <c r="T4501" s="221"/>
      <c r="U4501" s="221"/>
      <c r="V4501" s="221"/>
      <c r="W4501" s="221"/>
      <c r="X4501" s="221"/>
    </row>
    <row r="4502" spans="20:24">
      <c r="T4502" s="221"/>
      <c r="U4502" s="221"/>
      <c r="V4502" s="221"/>
      <c r="W4502" s="221"/>
      <c r="X4502" s="221"/>
    </row>
    <row r="4503" spans="20:24">
      <c r="T4503" s="221"/>
      <c r="U4503" s="221"/>
      <c r="V4503" s="221"/>
      <c r="W4503" s="221"/>
      <c r="X4503" s="221"/>
    </row>
    <row r="4504" spans="20:24">
      <c r="T4504" s="221"/>
      <c r="U4504" s="221"/>
      <c r="V4504" s="221"/>
      <c r="W4504" s="221"/>
      <c r="X4504" s="221"/>
    </row>
    <row r="4505" spans="20:24">
      <c r="T4505" s="221"/>
      <c r="U4505" s="221"/>
      <c r="V4505" s="221"/>
      <c r="W4505" s="221"/>
      <c r="X4505" s="221"/>
    </row>
    <row r="4506" spans="20:24">
      <c r="T4506" s="221"/>
      <c r="U4506" s="221"/>
      <c r="V4506" s="221"/>
      <c r="W4506" s="221"/>
      <c r="X4506" s="221"/>
    </row>
    <row r="4507" spans="20:24">
      <c r="T4507" s="221"/>
      <c r="U4507" s="221"/>
      <c r="V4507" s="221"/>
      <c r="W4507" s="221"/>
      <c r="X4507" s="221"/>
    </row>
    <row r="4508" spans="20:24">
      <c r="T4508" s="221"/>
      <c r="U4508" s="221"/>
      <c r="V4508" s="221"/>
      <c r="W4508" s="221"/>
      <c r="X4508" s="221"/>
    </row>
    <row r="4509" spans="20:24">
      <c r="T4509" s="221"/>
      <c r="U4509" s="221"/>
      <c r="V4509" s="221"/>
      <c r="W4509" s="221"/>
      <c r="X4509" s="221"/>
    </row>
    <row r="4510" spans="20:24">
      <c r="T4510" s="221"/>
      <c r="U4510" s="221"/>
      <c r="V4510" s="221"/>
      <c r="W4510" s="221"/>
      <c r="X4510" s="221"/>
    </row>
    <row r="4511" spans="20:24">
      <c r="T4511" s="221"/>
      <c r="U4511" s="221"/>
      <c r="V4511" s="221"/>
      <c r="W4511" s="221"/>
      <c r="X4511" s="221"/>
    </row>
    <row r="4512" spans="20:24">
      <c r="T4512" s="221"/>
      <c r="U4512" s="221"/>
      <c r="V4512" s="221"/>
      <c r="W4512" s="221"/>
      <c r="X4512" s="221"/>
    </row>
    <row r="4513" spans="20:24">
      <c r="T4513" s="221"/>
      <c r="U4513" s="221"/>
      <c r="V4513" s="221"/>
      <c r="W4513" s="221"/>
      <c r="X4513" s="221"/>
    </row>
    <row r="4514" spans="20:24">
      <c r="T4514" s="221"/>
      <c r="U4514" s="221"/>
      <c r="V4514" s="221"/>
      <c r="W4514" s="221"/>
      <c r="X4514" s="221"/>
    </row>
    <row r="4515" spans="20:24">
      <c r="T4515" s="221"/>
      <c r="U4515" s="221"/>
      <c r="V4515" s="221"/>
      <c r="W4515" s="221"/>
      <c r="X4515" s="221"/>
    </row>
    <row r="4516" spans="20:24">
      <c r="T4516" s="221"/>
      <c r="U4516" s="221"/>
      <c r="V4516" s="221"/>
      <c r="W4516" s="221"/>
      <c r="X4516" s="221"/>
    </row>
    <row r="4517" spans="20:24">
      <c r="T4517" s="221"/>
      <c r="U4517" s="221"/>
      <c r="V4517" s="221"/>
      <c r="W4517" s="221"/>
      <c r="X4517" s="221"/>
    </row>
    <row r="4518" spans="20:24">
      <c r="T4518" s="221"/>
      <c r="U4518" s="221"/>
      <c r="V4518" s="221"/>
      <c r="W4518" s="221"/>
      <c r="X4518" s="221"/>
    </row>
    <row r="4519" spans="20:24">
      <c r="T4519" s="221"/>
      <c r="U4519" s="221"/>
      <c r="V4519" s="221"/>
      <c r="W4519" s="221"/>
      <c r="X4519" s="221"/>
    </row>
    <row r="4520" spans="20:24">
      <c r="T4520" s="221"/>
      <c r="U4520" s="221"/>
      <c r="V4520" s="221"/>
      <c r="W4520" s="221"/>
      <c r="X4520" s="221"/>
    </row>
    <row r="4521" spans="20:24">
      <c r="T4521" s="221"/>
      <c r="U4521" s="221"/>
      <c r="V4521" s="221"/>
      <c r="W4521" s="221"/>
      <c r="X4521" s="221"/>
    </row>
    <row r="4522" spans="20:24">
      <c r="T4522" s="221"/>
      <c r="U4522" s="221"/>
      <c r="V4522" s="221"/>
      <c r="W4522" s="221"/>
      <c r="X4522" s="221"/>
    </row>
    <row r="4523" spans="20:24">
      <c r="T4523" s="221"/>
      <c r="U4523" s="221"/>
      <c r="V4523" s="221"/>
      <c r="W4523" s="221"/>
      <c r="X4523" s="221"/>
    </row>
    <row r="4524" spans="20:24">
      <c r="T4524" s="221"/>
      <c r="U4524" s="221"/>
      <c r="V4524" s="221"/>
      <c r="W4524" s="221"/>
      <c r="X4524" s="221"/>
    </row>
    <row r="4525" spans="20:24">
      <c r="T4525" s="221"/>
      <c r="U4525" s="221"/>
      <c r="V4525" s="221"/>
      <c r="W4525" s="221"/>
      <c r="X4525" s="221"/>
    </row>
    <row r="4526" spans="20:24">
      <c r="T4526" s="221"/>
      <c r="U4526" s="221"/>
      <c r="V4526" s="221"/>
      <c r="W4526" s="221"/>
      <c r="X4526" s="221"/>
    </row>
    <row r="4527" spans="20:24">
      <c r="T4527" s="221"/>
      <c r="U4527" s="221"/>
      <c r="V4527" s="221"/>
      <c r="W4527" s="221"/>
      <c r="X4527" s="221"/>
    </row>
    <row r="4528" spans="20:24">
      <c r="T4528" s="221"/>
      <c r="U4528" s="221"/>
      <c r="V4528" s="221"/>
      <c r="W4528" s="221"/>
      <c r="X4528" s="221"/>
    </row>
    <row r="4529" spans="20:24">
      <c r="T4529" s="221"/>
      <c r="U4529" s="221"/>
      <c r="V4529" s="221"/>
      <c r="W4529" s="221"/>
      <c r="X4529" s="221"/>
    </row>
    <row r="4530" spans="20:24">
      <c r="T4530" s="221"/>
      <c r="U4530" s="221"/>
      <c r="V4530" s="221"/>
      <c r="W4530" s="221"/>
      <c r="X4530" s="221"/>
    </row>
    <row r="4531" spans="20:24">
      <c r="T4531" s="221"/>
      <c r="U4531" s="221"/>
      <c r="V4531" s="221"/>
      <c r="W4531" s="221"/>
      <c r="X4531" s="221"/>
    </row>
    <row r="4532" spans="20:24">
      <c r="T4532" s="221"/>
      <c r="U4532" s="221"/>
      <c r="V4532" s="221"/>
      <c r="W4532" s="221"/>
      <c r="X4532" s="221"/>
    </row>
    <row r="4533" spans="20:24">
      <c r="T4533" s="221"/>
      <c r="U4533" s="221"/>
      <c r="V4533" s="221"/>
      <c r="W4533" s="221"/>
      <c r="X4533" s="221"/>
    </row>
    <row r="4534" spans="20:24">
      <c r="T4534" s="221"/>
      <c r="U4534" s="221"/>
      <c r="V4534" s="221"/>
      <c r="W4534" s="221"/>
      <c r="X4534" s="221"/>
    </row>
    <row r="4535" spans="20:24">
      <c r="T4535" s="221"/>
      <c r="U4535" s="221"/>
      <c r="V4535" s="221"/>
      <c r="W4535" s="221"/>
      <c r="X4535" s="221"/>
    </row>
    <row r="4536" spans="20:24">
      <c r="T4536" s="221"/>
      <c r="U4536" s="221"/>
      <c r="V4536" s="221"/>
      <c r="W4536" s="221"/>
      <c r="X4536" s="221"/>
    </row>
    <row r="4537" spans="20:24">
      <c r="T4537" s="221"/>
      <c r="U4537" s="221"/>
      <c r="V4537" s="221"/>
      <c r="W4537" s="221"/>
      <c r="X4537" s="221"/>
    </row>
    <row r="4538" spans="20:24">
      <c r="T4538" s="221"/>
      <c r="U4538" s="221"/>
      <c r="V4538" s="221"/>
      <c r="W4538" s="221"/>
      <c r="X4538" s="221"/>
    </row>
    <row r="4539" spans="20:24">
      <c r="T4539" s="221"/>
      <c r="U4539" s="221"/>
      <c r="V4539" s="221"/>
      <c r="W4539" s="221"/>
      <c r="X4539" s="221"/>
    </row>
    <row r="4540" spans="20:24">
      <c r="T4540" s="221"/>
      <c r="U4540" s="221"/>
      <c r="V4540" s="221"/>
      <c r="W4540" s="221"/>
      <c r="X4540" s="221"/>
    </row>
    <row r="4541" spans="20:24">
      <c r="T4541" s="221"/>
      <c r="U4541" s="221"/>
      <c r="V4541" s="221"/>
      <c r="W4541" s="221"/>
      <c r="X4541" s="221"/>
    </row>
    <row r="4542" spans="20:24">
      <c r="T4542" s="221"/>
      <c r="U4542" s="221"/>
      <c r="V4542" s="221"/>
      <c r="W4542" s="221"/>
      <c r="X4542" s="221"/>
    </row>
    <row r="4543" spans="20:24">
      <c r="T4543" s="221"/>
      <c r="U4543" s="221"/>
      <c r="V4543" s="221"/>
      <c r="W4543" s="221"/>
      <c r="X4543" s="221"/>
    </row>
    <row r="4544" spans="20:24">
      <c r="T4544" s="221"/>
      <c r="U4544" s="221"/>
      <c r="V4544" s="221"/>
      <c r="W4544" s="221"/>
      <c r="X4544" s="221"/>
    </row>
    <row r="4545" spans="20:24">
      <c r="T4545" s="221"/>
      <c r="U4545" s="221"/>
      <c r="V4545" s="221"/>
      <c r="W4545" s="221"/>
      <c r="X4545" s="221"/>
    </row>
    <row r="4546" spans="20:24">
      <c r="T4546" s="221"/>
      <c r="U4546" s="221"/>
      <c r="V4546" s="221"/>
      <c r="W4546" s="221"/>
      <c r="X4546" s="221"/>
    </row>
    <row r="4547" spans="20:24">
      <c r="T4547" s="221"/>
      <c r="U4547" s="221"/>
      <c r="V4547" s="221"/>
      <c r="W4547" s="221"/>
      <c r="X4547" s="221"/>
    </row>
    <row r="4548" spans="20:24">
      <c r="T4548" s="221"/>
      <c r="U4548" s="221"/>
      <c r="V4548" s="221"/>
      <c r="W4548" s="221"/>
      <c r="X4548" s="221"/>
    </row>
    <row r="4549" spans="20:24">
      <c r="T4549" s="221"/>
      <c r="U4549" s="221"/>
      <c r="V4549" s="221"/>
      <c r="W4549" s="221"/>
      <c r="X4549" s="221"/>
    </row>
    <row r="4550" spans="20:24">
      <c r="T4550" s="221"/>
      <c r="U4550" s="221"/>
      <c r="V4550" s="221"/>
      <c r="W4550" s="221"/>
      <c r="X4550" s="221"/>
    </row>
    <row r="4551" spans="20:24">
      <c r="T4551" s="221"/>
      <c r="U4551" s="221"/>
      <c r="V4551" s="221"/>
      <c r="W4551" s="221"/>
      <c r="X4551" s="221"/>
    </row>
    <row r="4552" spans="20:24">
      <c r="T4552" s="221"/>
      <c r="U4552" s="221"/>
      <c r="V4552" s="221"/>
      <c r="W4552" s="221"/>
      <c r="X4552" s="221"/>
    </row>
    <row r="4553" spans="20:24">
      <c r="T4553" s="221"/>
      <c r="U4553" s="221"/>
      <c r="V4553" s="221"/>
      <c r="W4553" s="221"/>
      <c r="X4553" s="221"/>
    </row>
    <row r="4554" spans="20:24">
      <c r="T4554" s="221"/>
      <c r="U4554" s="221"/>
      <c r="V4554" s="221"/>
      <c r="W4554" s="221"/>
      <c r="X4554" s="221"/>
    </row>
    <row r="4555" spans="20:24">
      <c r="T4555" s="221"/>
      <c r="U4555" s="221"/>
      <c r="V4555" s="221"/>
      <c r="W4555" s="221"/>
      <c r="X4555" s="221"/>
    </row>
    <row r="4556" spans="20:24">
      <c r="T4556" s="221"/>
      <c r="U4556" s="221"/>
      <c r="V4556" s="221"/>
      <c r="W4556" s="221"/>
      <c r="X4556" s="221"/>
    </row>
    <row r="4557" spans="20:24">
      <c r="T4557" s="221"/>
      <c r="U4557" s="221"/>
      <c r="V4557" s="221"/>
      <c r="W4557" s="221"/>
      <c r="X4557" s="221"/>
    </row>
    <row r="4558" spans="20:24">
      <c r="T4558" s="221"/>
      <c r="U4558" s="221"/>
      <c r="V4558" s="221"/>
      <c r="W4558" s="221"/>
      <c r="X4558" s="221"/>
    </row>
    <row r="4559" spans="20:24">
      <c r="T4559" s="221"/>
      <c r="U4559" s="221"/>
      <c r="V4559" s="221"/>
      <c r="W4559" s="221"/>
      <c r="X4559" s="221"/>
    </row>
    <row r="4560" spans="20:24">
      <c r="T4560" s="221"/>
      <c r="U4560" s="221"/>
      <c r="V4560" s="221"/>
      <c r="W4560" s="221"/>
      <c r="X4560" s="221"/>
    </row>
    <row r="4561" spans="20:24">
      <c r="T4561" s="221"/>
      <c r="U4561" s="221"/>
      <c r="V4561" s="221"/>
      <c r="W4561" s="221"/>
      <c r="X4561" s="221"/>
    </row>
    <row r="4562" spans="20:24">
      <c r="T4562" s="221"/>
      <c r="U4562" s="221"/>
      <c r="V4562" s="221"/>
      <c r="W4562" s="221"/>
      <c r="X4562" s="221"/>
    </row>
    <row r="4563" spans="20:24">
      <c r="T4563" s="221"/>
      <c r="U4563" s="221"/>
      <c r="V4563" s="221"/>
      <c r="W4563" s="221"/>
      <c r="X4563" s="221"/>
    </row>
    <row r="4564" spans="20:24">
      <c r="T4564" s="221"/>
      <c r="U4564" s="221"/>
      <c r="V4564" s="221"/>
      <c r="W4564" s="221"/>
      <c r="X4564" s="221"/>
    </row>
    <row r="4565" spans="20:24">
      <c r="T4565" s="221"/>
      <c r="U4565" s="221"/>
      <c r="V4565" s="221"/>
      <c r="W4565" s="221"/>
      <c r="X4565" s="221"/>
    </row>
    <row r="4566" spans="20:24">
      <c r="T4566" s="221"/>
      <c r="U4566" s="221"/>
      <c r="V4566" s="221"/>
      <c r="W4566" s="221"/>
      <c r="X4566" s="221"/>
    </row>
    <row r="4567" spans="20:24">
      <c r="T4567" s="221"/>
      <c r="U4567" s="221"/>
      <c r="V4567" s="221"/>
      <c r="W4567" s="221"/>
      <c r="X4567" s="221"/>
    </row>
    <row r="4568" spans="20:24">
      <c r="T4568" s="221"/>
      <c r="U4568" s="221"/>
      <c r="V4568" s="221"/>
      <c r="W4568" s="221"/>
      <c r="X4568" s="221"/>
    </row>
    <row r="4569" spans="20:24">
      <c r="T4569" s="221"/>
      <c r="U4569" s="221"/>
      <c r="V4569" s="221"/>
      <c r="W4569" s="221"/>
      <c r="X4569" s="221"/>
    </row>
    <row r="4570" spans="20:24">
      <c r="T4570" s="221"/>
      <c r="U4570" s="221"/>
      <c r="V4570" s="221"/>
      <c r="W4570" s="221"/>
      <c r="X4570" s="221"/>
    </row>
    <row r="4571" spans="20:24">
      <c r="T4571" s="221"/>
      <c r="U4571" s="221"/>
      <c r="V4571" s="221"/>
      <c r="W4571" s="221"/>
      <c r="X4571" s="221"/>
    </row>
    <row r="4572" spans="20:24">
      <c r="T4572" s="221"/>
      <c r="U4572" s="221"/>
      <c r="V4572" s="221"/>
      <c r="W4572" s="221"/>
      <c r="X4572" s="221"/>
    </row>
    <row r="4573" spans="20:24">
      <c r="T4573" s="221"/>
      <c r="U4573" s="221"/>
      <c r="V4573" s="221"/>
      <c r="W4573" s="221"/>
      <c r="X4573" s="221"/>
    </row>
    <row r="4574" spans="20:24">
      <c r="T4574" s="221"/>
      <c r="U4574" s="221"/>
      <c r="V4574" s="221"/>
      <c r="W4574" s="221"/>
      <c r="X4574" s="221"/>
    </row>
    <row r="4575" spans="20:24">
      <c r="T4575" s="221"/>
      <c r="U4575" s="221"/>
      <c r="V4575" s="221"/>
      <c r="W4575" s="221"/>
      <c r="X4575" s="221"/>
    </row>
    <row r="4576" spans="20:24">
      <c r="T4576" s="221"/>
      <c r="U4576" s="221"/>
      <c r="V4576" s="221"/>
      <c r="W4576" s="221"/>
      <c r="X4576" s="221"/>
    </row>
    <row r="4577" spans="20:24">
      <c r="T4577" s="221"/>
      <c r="U4577" s="221"/>
      <c r="V4577" s="221"/>
      <c r="W4577" s="221"/>
      <c r="X4577" s="221"/>
    </row>
    <row r="4578" spans="20:24">
      <c r="T4578" s="221"/>
      <c r="U4578" s="221"/>
      <c r="V4578" s="221"/>
      <c r="W4578" s="221"/>
      <c r="X4578" s="221"/>
    </row>
    <row r="4579" spans="20:24">
      <c r="T4579" s="221"/>
      <c r="U4579" s="221"/>
      <c r="V4579" s="221"/>
      <c r="W4579" s="221"/>
      <c r="X4579" s="221"/>
    </row>
    <row r="4580" spans="20:24">
      <c r="T4580" s="221"/>
      <c r="U4580" s="221"/>
      <c r="V4580" s="221"/>
      <c r="W4580" s="221"/>
      <c r="X4580" s="221"/>
    </row>
    <row r="4581" spans="20:24">
      <c r="T4581" s="221"/>
      <c r="U4581" s="221"/>
      <c r="V4581" s="221"/>
      <c r="W4581" s="221"/>
      <c r="X4581" s="221"/>
    </row>
    <row r="4582" spans="20:24">
      <c r="T4582" s="221"/>
      <c r="U4582" s="221"/>
      <c r="V4582" s="221"/>
      <c r="W4582" s="221"/>
      <c r="X4582" s="221"/>
    </row>
    <row r="4583" spans="20:24">
      <c r="T4583" s="221"/>
      <c r="U4583" s="221"/>
      <c r="V4583" s="221"/>
      <c r="W4583" s="221"/>
      <c r="X4583" s="221"/>
    </row>
    <row r="4584" spans="20:24">
      <c r="T4584" s="221"/>
      <c r="U4584" s="221"/>
      <c r="V4584" s="221"/>
      <c r="W4584" s="221"/>
      <c r="X4584" s="221"/>
    </row>
    <row r="4585" spans="20:24">
      <c r="T4585" s="221"/>
      <c r="U4585" s="221"/>
      <c r="V4585" s="221"/>
      <c r="W4585" s="221"/>
      <c r="X4585" s="221"/>
    </row>
    <row r="4586" spans="20:24">
      <c r="T4586" s="221"/>
      <c r="U4586" s="221"/>
      <c r="V4586" s="221"/>
      <c r="W4586" s="221"/>
      <c r="X4586" s="221"/>
    </row>
    <row r="4587" spans="20:24">
      <c r="T4587" s="221"/>
      <c r="U4587" s="221"/>
      <c r="V4587" s="221"/>
      <c r="W4587" s="221"/>
      <c r="X4587" s="221"/>
    </row>
    <row r="4588" spans="20:24">
      <c r="T4588" s="221"/>
      <c r="U4588" s="221"/>
      <c r="V4588" s="221"/>
      <c r="W4588" s="221"/>
      <c r="X4588" s="221"/>
    </row>
    <row r="4589" spans="20:24">
      <c r="T4589" s="221"/>
      <c r="U4589" s="221"/>
      <c r="V4589" s="221"/>
      <c r="W4589" s="221"/>
      <c r="X4589" s="221"/>
    </row>
    <row r="4590" spans="20:24">
      <c r="T4590" s="221"/>
      <c r="U4590" s="221"/>
      <c r="V4590" s="221"/>
      <c r="W4590" s="221"/>
      <c r="X4590" s="221"/>
    </row>
    <row r="4591" spans="20:24">
      <c r="T4591" s="221"/>
      <c r="U4591" s="221"/>
      <c r="V4591" s="221"/>
      <c r="W4591" s="221"/>
      <c r="X4591" s="221"/>
    </row>
    <row r="4592" spans="20:24">
      <c r="T4592" s="221"/>
      <c r="U4592" s="221"/>
      <c r="V4592" s="221"/>
      <c r="W4592" s="221"/>
      <c r="X4592" s="221"/>
    </row>
    <row r="4593" spans="20:24">
      <c r="T4593" s="221"/>
      <c r="U4593" s="221"/>
      <c r="V4593" s="221"/>
      <c r="W4593" s="221"/>
      <c r="X4593" s="221"/>
    </row>
    <row r="4594" spans="20:24">
      <c r="T4594" s="221"/>
      <c r="U4594" s="221"/>
      <c r="V4594" s="221"/>
      <c r="W4594" s="221"/>
      <c r="X4594" s="221"/>
    </row>
    <row r="4595" spans="20:24">
      <c r="T4595" s="221"/>
      <c r="U4595" s="221"/>
      <c r="V4595" s="221"/>
      <c r="W4595" s="221"/>
      <c r="X4595" s="221"/>
    </row>
    <row r="4596" spans="20:24">
      <c r="T4596" s="221"/>
      <c r="U4596" s="221"/>
      <c r="V4596" s="221"/>
      <c r="W4596" s="221"/>
      <c r="X4596" s="221"/>
    </row>
    <row r="4597" spans="20:24">
      <c r="T4597" s="221"/>
      <c r="U4597" s="221"/>
      <c r="V4597" s="221"/>
      <c r="W4597" s="221"/>
      <c r="X4597" s="221"/>
    </row>
    <row r="4598" spans="20:24">
      <c r="T4598" s="221"/>
      <c r="U4598" s="221"/>
      <c r="V4598" s="221"/>
      <c r="W4598" s="221"/>
      <c r="X4598" s="221"/>
    </row>
    <row r="4599" spans="20:24">
      <c r="T4599" s="221"/>
      <c r="U4599" s="221"/>
      <c r="V4599" s="221"/>
      <c r="W4599" s="221"/>
      <c r="X4599" s="221"/>
    </row>
    <row r="4600" spans="20:24">
      <c r="T4600" s="221"/>
      <c r="U4600" s="221"/>
      <c r="V4600" s="221"/>
      <c r="W4600" s="221"/>
      <c r="X4600" s="221"/>
    </row>
    <row r="4601" spans="20:24">
      <c r="T4601" s="221"/>
      <c r="U4601" s="221"/>
      <c r="V4601" s="221"/>
      <c r="W4601" s="221"/>
      <c r="X4601" s="221"/>
    </row>
    <row r="4602" spans="20:24">
      <c r="T4602" s="221"/>
      <c r="U4602" s="221"/>
      <c r="V4602" s="221"/>
      <c r="W4602" s="221"/>
      <c r="X4602" s="221"/>
    </row>
    <row r="4603" spans="20:24">
      <c r="T4603" s="221"/>
      <c r="U4603" s="221"/>
      <c r="V4603" s="221"/>
      <c r="W4603" s="221"/>
      <c r="X4603" s="221"/>
    </row>
    <row r="4604" spans="20:24">
      <c r="T4604" s="221"/>
      <c r="U4604" s="221"/>
      <c r="V4604" s="221"/>
      <c r="W4604" s="221"/>
      <c r="X4604" s="221"/>
    </row>
    <row r="4605" spans="20:24">
      <c r="T4605" s="221"/>
      <c r="U4605" s="221"/>
      <c r="V4605" s="221"/>
      <c r="W4605" s="221"/>
      <c r="X4605" s="221"/>
    </row>
    <row r="4606" spans="20:24">
      <c r="T4606" s="221"/>
      <c r="U4606" s="221"/>
      <c r="V4606" s="221"/>
      <c r="W4606" s="221"/>
      <c r="X4606" s="221"/>
    </row>
    <row r="4607" spans="20:24">
      <c r="T4607" s="221"/>
      <c r="U4607" s="221"/>
      <c r="V4607" s="221"/>
      <c r="W4607" s="221"/>
      <c r="X4607" s="221"/>
    </row>
    <row r="4608" spans="20:24">
      <c r="T4608" s="221"/>
      <c r="U4608" s="221"/>
      <c r="V4608" s="221"/>
      <c r="W4608" s="221"/>
      <c r="X4608" s="221"/>
    </row>
    <row r="4609" spans="20:24">
      <c r="T4609" s="221"/>
      <c r="U4609" s="221"/>
      <c r="V4609" s="221"/>
      <c r="W4609" s="221"/>
      <c r="X4609" s="221"/>
    </row>
    <row r="4610" spans="20:24">
      <c r="T4610" s="221"/>
      <c r="U4610" s="221"/>
      <c r="V4610" s="221"/>
      <c r="W4610" s="221"/>
      <c r="X4610" s="221"/>
    </row>
    <row r="4611" spans="20:24">
      <c r="T4611" s="221"/>
      <c r="U4611" s="221"/>
      <c r="V4611" s="221"/>
      <c r="W4611" s="221"/>
      <c r="X4611" s="221"/>
    </row>
    <row r="4612" spans="20:24">
      <c r="T4612" s="221"/>
      <c r="U4612" s="221"/>
      <c r="V4612" s="221"/>
      <c r="W4612" s="221"/>
      <c r="X4612" s="221"/>
    </row>
    <row r="4613" spans="20:24">
      <c r="T4613" s="221"/>
      <c r="U4613" s="221"/>
      <c r="V4613" s="221"/>
      <c r="W4613" s="221"/>
      <c r="X4613" s="221"/>
    </row>
    <row r="4614" spans="20:24">
      <c r="T4614" s="221"/>
      <c r="U4614" s="221"/>
      <c r="V4614" s="221"/>
      <c r="W4614" s="221"/>
      <c r="X4614" s="221"/>
    </row>
    <row r="4615" spans="20:24">
      <c r="T4615" s="221"/>
      <c r="U4615" s="221"/>
      <c r="V4615" s="221"/>
      <c r="W4615" s="221"/>
      <c r="X4615" s="221"/>
    </row>
    <row r="4616" spans="20:24">
      <c r="T4616" s="221"/>
      <c r="U4616" s="221"/>
      <c r="V4616" s="221"/>
      <c r="W4616" s="221"/>
      <c r="X4616" s="221"/>
    </row>
    <row r="4617" spans="20:24">
      <c r="T4617" s="221"/>
      <c r="U4617" s="221"/>
      <c r="V4617" s="221"/>
      <c r="W4617" s="221"/>
      <c r="X4617" s="221"/>
    </row>
    <row r="4618" spans="20:24">
      <c r="T4618" s="221"/>
      <c r="U4618" s="221"/>
      <c r="V4618" s="221"/>
      <c r="W4618" s="221"/>
      <c r="X4618" s="221"/>
    </row>
    <row r="4619" spans="20:24">
      <c r="T4619" s="221"/>
      <c r="U4619" s="221"/>
      <c r="V4619" s="221"/>
      <c r="W4619" s="221"/>
      <c r="X4619" s="221"/>
    </row>
    <row r="4620" spans="20:24">
      <c r="T4620" s="221"/>
      <c r="U4620" s="221"/>
      <c r="V4620" s="221"/>
      <c r="W4620" s="221"/>
      <c r="X4620" s="221"/>
    </row>
    <row r="4621" spans="20:24">
      <c r="T4621" s="221"/>
      <c r="U4621" s="221"/>
      <c r="V4621" s="221"/>
      <c r="W4621" s="221"/>
      <c r="X4621" s="221"/>
    </row>
    <row r="4622" spans="20:24">
      <c r="T4622" s="221"/>
      <c r="U4622" s="221"/>
      <c r="V4622" s="221"/>
      <c r="W4622" s="221"/>
      <c r="X4622" s="221"/>
    </row>
    <row r="4623" spans="20:24">
      <c r="T4623" s="221"/>
      <c r="U4623" s="221"/>
      <c r="V4623" s="221"/>
      <c r="W4623" s="221"/>
      <c r="X4623" s="221"/>
    </row>
    <row r="4624" spans="20:24">
      <c r="T4624" s="221"/>
      <c r="U4624" s="221"/>
      <c r="V4624" s="221"/>
      <c r="W4624" s="221"/>
      <c r="X4624" s="221"/>
    </row>
    <row r="4625" spans="20:24">
      <c r="T4625" s="221"/>
      <c r="U4625" s="221"/>
      <c r="V4625" s="221"/>
      <c r="W4625" s="221"/>
      <c r="X4625" s="221"/>
    </row>
    <row r="4626" spans="20:24">
      <c r="T4626" s="221"/>
      <c r="U4626" s="221"/>
      <c r="V4626" s="221"/>
      <c r="W4626" s="221"/>
      <c r="X4626" s="221"/>
    </row>
    <row r="4627" spans="20:24">
      <c r="T4627" s="221"/>
      <c r="U4627" s="221"/>
      <c r="V4627" s="221"/>
      <c r="W4627" s="221"/>
      <c r="X4627" s="221"/>
    </row>
    <row r="4628" spans="20:24">
      <c r="T4628" s="221"/>
      <c r="U4628" s="221"/>
      <c r="V4628" s="221"/>
      <c r="W4628" s="221"/>
      <c r="X4628" s="221"/>
    </row>
    <row r="4629" spans="20:24">
      <c r="T4629" s="221"/>
      <c r="U4629" s="221"/>
      <c r="V4629" s="221"/>
      <c r="W4629" s="221"/>
      <c r="X4629" s="221"/>
    </row>
    <row r="4630" spans="20:24">
      <c r="T4630" s="221"/>
      <c r="U4630" s="221"/>
      <c r="V4630" s="221"/>
      <c r="W4630" s="221"/>
      <c r="X4630" s="221"/>
    </row>
    <row r="4631" spans="20:24">
      <c r="T4631" s="221"/>
      <c r="U4631" s="221"/>
      <c r="V4631" s="221"/>
      <c r="W4631" s="221"/>
      <c r="X4631" s="221"/>
    </row>
    <row r="4632" spans="20:24">
      <c r="T4632" s="221"/>
      <c r="U4632" s="221"/>
      <c r="V4632" s="221"/>
      <c r="W4632" s="221"/>
      <c r="X4632" s="221"/>
    </row>
    <row r="4633" spans="20:24">
      <c r="T4633" s="221"/>
      <c r="U4633" s="221"/>
      <c r="V4633" s="221"/>
      <c r="W4633" s="221"/>
      <c r="X4633" s="221"/>
    </row>
    <row r="4634" spans="20:24">
      <c r="T4634" s="221"/>
      <c r="U4634" s="221"/>
      <c r="V4634" s="221"/>
      <c r="W4634" s="221"/>
      <c r="X4634" s="221"/>
    </row>
    <row r="4635" spans="20:24">
      <c r="T4635" s="221"/>
      <c r="U4635" s="221"/>
      <c r="V4635" s="221"/>
      <c r="W4635" s="221"/>
      <c r="X4635" s="221"/>
    </row>
    <row r="4636" spans="20:24">
      <c r="T4636" s="221"/>
      <c r="U4636" s="221"/>
      <c r="V4636" s="221"/>
      <c r="W4636" s="221"/>
      <c r="X4636" s="221"/>
    </row>
    <row r="4637" spans="20:24">
      <c r="T4637" s="221"/>
      <c r="U4637" s="221"/>
      <c r="V4637" s="221"/>
      <c r="W4637" s="221"/>
      <c r="X4637" s="221"/>
    </row>
    <row r="4638" spans="20:24">
      <c r="T4638" s="221"/>
      <c r="U4638" s="221"/>
      <c r="V4638" s="221"/>
      <c r="W4638" s="221"/>
      <c r="X4638" s="221"/>
    </row>
    <row r="4639" spans="20:24">
      <c r="T4639" s="221"/>
      <c r="U4639" s="221"/>
      <c r="V4639" s="221"/>
      <c r="W4639" s="221"/>
      <c r="X4639" s="221"/>
    </row>
    <row r="4640" spans="20:24">
      <c r="T4640" s="221"/>
      <c r="U4640" s="221"/>
      <c r="V4640" s="221"/>
      <c r="W4640" s="221"/>
      <c r="X4640" s="221"/>
    </row>
    <row r="4641" spans="20:24">
      <c r="T4641" s="221"/>
      <c r="U4641" s="221"/>
      <c r="V4641" s="221"/>
      <c r="W4641" s="221"/>
      <c r="X4641" s="221"/>
    </row>
    <row r="4642" spans="20:24">
      <c r="T4642" s="221"/>
      <c r="U4642" s="221"/>
      <c r="V4642" s="221"/>
      <c r="W4642" s="221"/>
      <c r="X4642" s="221"/>
    </row>
    <row r="4643" spans="20:24">
      <c r="T4643" s="221"/>
      <c r="U4643" s="221"/>
      <c r="V4643" s="221"/>
      <c r="W4643" s="221"/>
      <c r="X4643" s="221"/>
    </row>
    <row r="4644" spans="20:24">
      <c r="T4644" s="221"/>
      <c r="U4644" s="221"/>
      <c r="V4644" s="221"/>
      <c r="W4644" s="221"/>
      <c r="X4644" s="221"/>
    </row>
    <row r="4645" spans="20:24">
      <c r="T4645" s="221"/>
      <c r="U4645" s="221"/>
      <c r="V4645" s="221"/>
      <c r="W4645" s="221"/>
      <c r="X4645" s="221"/>
    </row>
    <row r="4646" spans="20:24">
      <c r="T4646" s="221"/>
      <c r="U4646" s="221"/>
      <c r="V4646" s="221"/>
      <c r="W4646" s="221"/>
      <c r="X4646" s="221"/>
    </row>
    <row r="4647" spans="20:24">
      <c r="T4647" s="221"/>
      <c r="U4647" s="221"/>
      <c r="V4647" s="221"/>
      <c r="W4647" s="221"/>
      <c r="X4647" s="221"/>
    </row>
    <row r="4648" spans="20:24">
      <c r="T4648" s="221"/>
      <c r="U4648" s="221"/>
      <c r="V4648" s="221"/>
      <c r="W4648" s="221"/>
      <c r="X4648" s="221"/>
    </row>
    <row r="4649" spans="20:24">
      <c r="T4649" s="221"/>
      <c r="U4649" s="221"/>
      <c r="V4649" s="221"/>
      <c r="W4649" s="221"/>
      <c r="X4649" s="221"/>
    </row>
    <row r="4650" spans="20:24">
      <c r="T4650" s="221"/>
      <c r="U4650" s="221"/>
      <c r="V4650" s="221"/>
      <c r="W4650" s="221"/>
      <c r="X4650" s="221"/>
    </row>
    <row r="4651" spans="20:24">
      <c r="T4651" s="221"/>
      <c r="U4651" s="221"/>
      <c r="V4651" s="221"/>
      <c r="W4651" s="221"/>
      <c r="X4651" s="221"/>
    </row>
    <row r="4652" spans="20:24">
      <c r="T4652" s="221"/>
      <c r="U4652" s="221"/>
      <c r="V4652" s="221"/>
      <c r="W4652" s="221"/>
      <c r="X4652" s="221"/>
    </row>
    <row r="4653" spans="20:24">
      <c r="T4653" s="221"/>
      <c r="U4653" s="221"/>
      <c r="V4653" s="221"/>
      <c r="W4653" s="221"/>
      <c r="X4653" s="221"/>
    </row>
    <row r="4654" spans="20:24">
      <c r="T4654" s="221"/>
      <c r="U4654" s="221"/>
      <c r="V4654" s="221"/>
      <c r="W4654" s="221"/>
      <c r="X4654" s="221"/>
    </row>
    <row r="4655" spans="20:24">
      <c r="T4655" s="221"/>
      <c r="U4655" s="221"/>
      <c r="V4655" s="221"/>
      <c r="W4655" s="221"/>
      <c r="X4655" s="221"/>
    </row>
    <row r="4656" spans="20:24">
      <c r="T4656" s="221"/>
      <c r="U4656" s="221"/>
      <c r="V4656" s="221"/>
      <c r="W4656" s="221"/>
      <c r="X4656" s="221"/>
    </row>
    <row r="4657" spans="20:24">
      <c r="T4657" s="221"/>
      <c r="U4657" s="221"/>
      <c r="V4657" s="221"/>
      <c r="W4657" s="221"/>
      <c r="X4657" s="221"/>
    </row>
    <row r="4658" spans="20:24">
      <c r="T4658" s="221"/>
      <c r="U4658" s="221"/>
      <c r="V4658" s="221"/>
      <c r="W4658" s="221"/>
      <c r="X4658" s="221"/>
    </row>
    <row r="4659" spans="20:24">
      <c r="T4659" s="221"/>
      <c r="U4659" s="221"/>
      <c r="V4659" s="221"/>
      <c r="W4659" s="221"/>
      <c r="X4659" s="221"/>
    </row>
    <row r="4660" spans="20:24">
      <c r="T4660" s="221"/>
      <c r="U4660" s="221"/>
      <c r="V4660" s="221"/>
      <c r="W4660" s="221"/>
      <c r="X4660" s="221"/>
    </row>
    <row r="4661" spans="20:24">
      <c r="T4661" s="221"/>
      <c r="U4661" s="221"/>
      <c r="V4661" s="221"/>
      <c r="W4661" s="221"/>
      <c r="X4661" s="221"/>
    </row>
    <row r="4662" spans="20:24">
      <c r="T4662" s="221"/>
      <c r="U4662" s="221"/>
      <c r="V4662" s="221"/>
      <c r="W4662" s="221"/>
      <c r="X4662" s="221"/>
    </row>
    <row r="4663" spans="20:24">
      <c r="T4663" s="221"/>
      <c r="U4663" s="221"/>
      <c r="V4663" s="221"/>
      <c r="W4663" s="221"/>
      <c r="X4663" s="221"/>
    </row>
    <row r="4664" spans="20:24">
      <c r="T4664" s="221"/>
      <c r="U4664" s="221"/>
      <c r="V4664" s="221"/>
      <c r="W4664" s="221"/>
      <c r="X4664" s="221"/>
    </row>
    <row r="4665" spans="20:24">
      <c r="T4665" s="221"/>
      <c r="U4665" s="221"/>
      <c r="V4665" s="221"/>
      <c r="W4665" s="221"/>
      <c r="X4665" s="221"/>
    </row>
    <row r="4666" spans="20:24">
      <c r="T4666" s="221"/>
      <c r="U4666" s="221"/>
      <c r="V4666" s="221"/>
      <c r="W4666" s="221"/>
      <c r="X4666" s="221"/>
    </row>
    <row r="4667" spans="20:24">
      <c r="T4667" s="221"/>
      <c r="U4667" s="221"/>
      <c r="V4667" s="221"/>
      <c r="W4667" s="221"/>
      <c r="X4667" s="221"/>
    </row>
    <row r="4668" spans="20:24">
      <c r="T4668" s="221"/>
      <c r="U4668" s="221"/>
      <c r="V4668" s="221"/>
      <c r="W4668" s="221"/>
      <c r="X4668" s="221"/>
    </row>
    <row r="4669" spans="20:24">
      <c r="T4669" s="221"/>
      <c r="U4669" s="221"/>
      <c r="V4669" s="221"/>
      <c r="W4669" s="221"/>
      <c r="X4669" s="221"/>
    </row>
    <row r="4670" spans="20:24">
      <c r="T4670" s="221"/>
      <c r="U4670" s="221"/>
      <c r="V4670" s="221"/>
      <c r="W4670" s="221"/>
      <c r="X4670" s="221"/>
    </row>
    <row r="4671" spans="20:24">
      <c r="T4671" s="221"/>
      <c r="U4671" s="221"/>
      <c r="V4671" s="221"/>
      <c r="W4671" s="221"/>
      <c r="X4671" s="221"/>
    </row>
    <row r="4672" spans="20:24">
      <c r="T4672" s="221"/>
      <c r="U4672" s="221"/>
      <c r="V4672" s="221"/>
      <c r="W4672" s="221"/>
      <c r="X4672" s="221"/>
    </row>
    <row r="4673" spans="20:24">
      <c r="T4673" s="221"/>
      <c r="U4673" s="221"/>
      <c r="V4673" s="221"/>
      <c r="W4673" s="221"/>
      <c r="X4673" s="221"/>
    </row>
    <row r="4674" spans="20:24">
      <c r="T4674" s="221"/>
      <c r="U4674" s="221"/>
      <c r="V4674" s="221"/>
      <c r="W4674" s="221"/>
      <c r="X4674" s="221"/>
    </row>
    <row r="4675" spans="20:24">
      <c r="T4675" s="221"/>
      <c r="U4675" s="221"/>
      <c r="V4675" s="221"/>
      <c r="W4675" s="221"/>
      <c r="X4675" s="221"/>
    </row>
    <row r="4676" spans="20:24">
      <c r="T4676" s="221"/>
      <c r="U4676" s="221"/>
      <c r="V4676" s="221"/>
      <c r="W4676" s="221"/>
      <c r="X4676" s="221"/>
    </row>
    <row r="4677" spans="20:24">
      <c r="T4677" s="221"/>
      <c r="U4677" s="221"/>
      <c r="V4677" s="221"/>
      <c r="W4677" s="221"/>
      <c r="X4677" s="221"/>
    </row>
    <row r="4678" spans="20:24">
      <c r="T4678" s="221"/>
      <c r="U4678" s="221"/>
      <c r="V4678" s="221"/>
      <c r="W4678" s="221"/>
      <c r="X4678" s="221"/>
    </row>
    <row r="4679" spans="20:24">
      <c r="T4679" s="221"/>
      <c r="U4679" s="221"/>
      <c r="V4679" s="221"/>
      <c r="W4679" s="221"/>
      <c r="X4679" s="221"/>
    </row>
    <row r="4680" spans="20:24">
      <c r="T4680" s="221"/>
      <c r="U4680" s="221"/>
      <c r="V4680" s="221"/>
      <c r="W4680" s="221"/>
      <c r="X4680" s="221"/>
    </row>
    <row r="4681" spans="20:24">
      <c r="T4681" s="221"/>
      <c r="U4681" s="221"/>
      <c r="V4681" s="221"/>
      <c r="W4681" s="221"/>
      <c r="X4681" s="221"/>
    </row>
    <row r="4682" spans="20:24">
      <c r="T4682" s="221"/>
      <c r="U4682" s="221"/>
      <c r="V4682" s="221"/>
      <c r="W4682" s="221"/>
      <c r="X4682" s="221"/>
    </row>
    <row r="4683" spans="20:24">
      <c r="T4683" s="221"/>
      <c r="U4683" s="221"/>
      <c r="V4683" s="221"/>
      <c r="W4683" s="221"/>
      <c r="X4683" s="221"/>
    </row>
    <row r="4684" spans="20:24">
      <c r="T4684" s="221"/>
      <c r="U4684" s="221"/>
      <c r="V4684" s="221"/>
      <c r="W4684" s="221"/>
      <c r="X4684" s="221"/>
    </row>
    <row r="4685" spans="20:24">
      <c r="T4685" s="221"/>
      <c r="U4685" s="221"/>
      <c r="V4685" s="221"/>
      <c r="W4685" s="221"/>
      <c r="X4685" s="221"/>
    </row>
    <row r="4686" spans="20:24">
      <c r="T4686" s="221"/>
      <c r="U4686" s="221"/>
      <c r="V4686" s="221"/>
      <c r="W4686" s="221"/>
      <c r="X4686" s="221"/>
    </row>
    <row r="4687" spans="20:24">
      <c r="T4687" s="221"/>
      <c r="U4687" s="221"/>
      <c r="V4687" s="221"/>
      <c r="W4687" s="221"/>
      <c r="X4687" s="221"/>
    </row>
    <row r="4688" spans="20:24">
      <c r="T4688" s="221"/>
      <c r="U4688" s="221"/>
      <c r="V4688" s="221"/>
      <c r="W4688" s="221"/>
      <c r="X4688" s="221"/>
    </row>
    <row r="4689" spans="20:24">
      <c r="T4689" s="221"/>
      <c r="U4689" s="221"/>
      <c r="V4689" s="221"/>
      <c r="W4689" s="221"/>
      <c r="X4689" s="221"/>
    </row>
    <row r="4690" spans="20:24">
      <c r="T4690" s="221"/>
      <c r="U4690" s="221"/>
      <c r="V4690" s="221"/>
      <c r="W4690" s="221"/>
      <c r="X4690" s="221"/>
    </row>
    <row r="4691" spans="20:24">
      <c r="T4691" s="221"/>
      <c r="U4691" s="221"/>
      <c r="V4691" s="221"/>
      <c r="W4691" s="221"/>
      <c r="X4691" s="221"/>
    </row>
    <row r="4692" spans="20:24">
      <c r="T4692" s="221"/>
      <c r="U4692" s="221"/>
      <c r="V4692" s="221"/>
      <c r="W4692" s="221"/>
      <c r="X4692" s="221"/>
    </row>
    <row r="4693" spans="20:24">
      <c r="T4693" s="221"/>
      <c r="U4693" s="221"/>
      <c r="V4693" s="221"/>
      <c r="W4693" s="221"/>
      <c r="X4693" s="221"/>
    </row>
    <row r="4694" spans="20:24">
      <c r="T4694" s="221"/>
      <c r="U4694" s="221"/>
      <c r="V4694" s="221"/>
      <c r="W4694" s="221"/>
      <c r="X4694" s="221"/>
    </row>
    <row r="4695" spans="20:24">
      <c r="T4695" s="221"/>
      <c r="U4695" s="221"/>
      <c r="V4695" s="221"/>
      <c r="W4695" s="221"/>
      <c r="X4695" s="221"/>
    </row>
    <row r="4696" spans="20:24">
      <c r="T4696" s="221"/>
      <c r="U4696" s="221"/>
      <c r="V4696" s="221"/>
      <c r="W4696" s="221"/>
      <c r="X4696" s="221"/>
    </row>
    <row r="4697" spans="20:24">
      <c r="T4697" s="221"/>
      <c r="U4697" s="221"/>
      <c r="V4697" s="221"/>
      <c r="W4697" s="221"/>
      <c r="X4697" s="221"/>
    </row>
    <row r="4698" spans="20:24">
      <c r="T4698" s="221"/>
      <c r="U4698" s="221"/>
      <c r="V4698" s="221"/>
      <c r="W4698" s="221"/>
      <c r="X4698" s="221"/>
    </row>
    <row r="4699" spans="20:24">
      <c r="T4699" s="221"/>
      <c r="U4699" s="221"/>
      <c r="V4699" s="221"/>
      <c r="W4699" s="221"/>
      <c r="X4699" s="221"/>
    </row>
    <row r="4700" spans="20:24">
      <c r="T4700" s="221"/>
      <c r="U4700" s="221"/>
      <c r="V4700" s="221"/>
      <c r="W4700" s="221"/>
      <c r="X4700" s="221"/>
    </row>
    <row r="4701" spans="20:24">
      <c r="T4701" s="221"/>
      <c r="U4701" s="221"/>
      <c r="V4701" s="221"/>
      <c r="W4701" s="221"/>
      <c r="X4701" s="221"/>
    </row>
    <row r="4702" spans="20:24">
      <c r="T4702" s="221"/>
      <c r="U4702" s="221"/>
      <c r="V4702" s="221"/>
      <c r="W4702" s="221"/>
      <c r="X4702" s="221"/>
    </row>
    <row r="4703" spans="20:24">
      <c r="T4703" s="221"/>
      <c r="U4703" s="221"/>
      <c r="V4703" s="221"/>
      <c r="W4703" s="221"/>
      <c r="X4703" s="221"/>
    </row>
    <row r="4704" spans="20:24">
      <c r="T4704" s="221"/>
      <c r="U4704" s="221"/>
      <c r="V4704" s="221"/>
      <c r="W4704" s="221"/>
      <c r="X4704" s="221"/>
    </row>
    <row r="4705" spans="20:24">
      <c r="T4705" s="221"/>
      <c r="U4705" s="221"/>
      <c r="V4705" s="221"/>
      <c r="W4705" s="221"/>
      <c r="X4705" s="221"/>
    </row>
    <row r="4706" spans="20:24">
      <c r="T4706" s="221"/>
      <c r="U4706" s="221"/>
      <c r="V4706" s="221"/>
      <c r="W4706" s="221"/>
      <c r="X4706" s="221"/>
    </row>
    <row r="4707" spans="20:24">
      <c r="T4707" s="221"/>
      <c r="U4707" s="221"/>
      <c r="V4707" s="221"/>
      <c r="W4707" s="221"/>
      <c r="X4707" s="221"/>
    </row>
    <row r="4708" spans="20:24">
      <c r="T4708" s="221"/>
      <c r="U4708" s="221"/>
      <c r="V4708" s="221"/>
      <c r="W4708" s="221"/>
      <c r="X4708" s="221"/>
    </row>
    <row r="4709" spans="20:24">
      <c r="T4709" s="221"/>
      <c r="U4709" s="221"/>
      <c r="V4709" s="221"/>
      <c r="W4709" s="221"/>
      <c r="X4709" s="221"/>
    </row>
    <row r="4710" spans="20:24">
      <c r="T4710" s="221"/>
      <c r="U4710" s="221"/>
      <c r="V4710" s="221"/>
      <c r="W4710" s="221"/>
      <c r="X4710" s="221"/>
    </row>
    <row r="4711" spans="20:24">
      <c r="T4711" s="221"/>
      <c r="U4711" s="221"/>
      <c r="V4711" s="221"/>
      <c r="W4711" s="221"/>
      <c r="X4711" s="221"/>
    </row>
    <row r="4712" spans="20:24">
      <c r="T4712" s="221"/>
      <c r="U4712" s="221"/>
      <c r="V4712" s="221"/>
      <c r="W4712" s="221"/>
      <c r="X4712" s="221"/>
    </row>
    <row r="4713" spans="20:24">
      <c r="T4713" s="221"/>
      <c r="U4713" s="221"/>
      <c r="V4713" s="221"/>
      <c r="W4713" s="221"/>
      <c r="X4713" s="221"/>
    </row>
    <row r="4714" spans="20:24">
      <c r="T4714" s="221"/>
      <c r="U4714" s="221"/>
      <c r="V4714" s="221"/>
      <c r="W4714" s="221"/>
      <c r="X4714" s="221"/>
    </row>
    <row r="4715" spans="20:24">
      <c r="T4715" s="221"/>
      <c r="U4715" s="221"/>
      <c r="V4715" s="221"/>
      <c r="W4715" s="221"/>
      <c r="X4715" s="221"/>
    </row>
    <row r="4716" spans="20:24">
      <c r="T4716" s="221"/>
      <c r="U4716" s="221"/>
      <c r="V4716" s="221"/>
      <c r="W4716" s="221"/>
      <c r="X4716" s="221"/>
    </row>
    <row r="4717" spans="20:24">
      <c r="T4717" s="221"/>
      <c r="U4717" s="221"/>
      <c r="V4717" s="221"/>
      <c r="W4717" s="221"/>
      <c r="X4717" s="221"/>
    </row>
    <row r="4718" spans="20:24">
      <c r="T4718" s="221"/>
      <c r="U4718" s="221"/>
      <c r="V4718" s="221"/>
      <c r="W4718" s="221"/>
      <c r="X4718" s="221"/>
    </row>
    <row r="4719" spans="20:24">
      <c r="T4719" s="221"/>
      <c r="U4719" s="221"/>
      <c r="V4719" s="221"/>
      <c r="W4719" s="221"/>
      <c r="X4719" s="221"/>
    </row>
    <row r="4720" spans="20:24">
      <c r="T4720" s="221"/>
      <c r="U4720" s="221"/>
      <c r="V4720" s="221"/>
      <c r="W4720" s="221"/>
      <c r="X4720" s="221"/>
    </row>
    <row r="4721" spans="20:24">
      <c r="T4721" s="221"/>
      <c r="U4721" s="221"/>
      <c r="V4721" s="221"/>
      <c r="W4721" s="221"/>
      <c r="X4721" s="221"/>
    </row>
    <row r="4722" spans="20:24">
      <c r="T4722" s="221"/>
      <c r="U4722" s="221"/>
      <c r="V4722" s="221"/>
      <c r="W4722" s="221"/>
      <c r="X4722" s="221"/>
    </row>
    <row r="4723" spans="20:24">
      <c r="T4723" s="221"/>
      <c r="U4723" s="221"/>
      <c r="V4723" s="221"/>
      <c r="W4723" s="221"/>
      <c r="X4723" s="221"/>
    </row>
    <row r="4724" spans="20:24">
      <c r="T4724" s="221"/>
      <c r="U4724" s="221"/>
      <c r="V4724" s="221"/>
      <c r="W4724" s="221"/>
      <c r="X4724" s="221"/>
    </row>
    <row r="4725" spans="20:24">
      <c r="T4725" s="221"/>
      <c r="U4725" s="221"/>
      <c r="V4725" s="221"/>
      <c r="W4725" s="221"/>
      <c r="X4725" s="221"/>
    </row>
    <row r="4726" spans="20:24">
      <c r="T4726" s="221"/>
      <c r="U4726" s="221"/>
      <c r="V4726" s="221"/>
      <c r="W4726" s="221"/>
      <c r="X4726" s="221"/>
    </row>
    <row r="4727" spans="20:24">
      <c r="T4727" s="221"/>
      <c r="U4727" s="221"/>
      <c r="V4727" s="221"/>
      <c r="W4727" s="221"/>
      <c r="X4727" s="221"/>
    </row>
    <row r="4728" spans="20:24">
      <c r="T4728" s="221"/>
      <c r="U4728" s="221"/>
      <c r="V4728" s="221"/>
      <c r="W4728" s="221"/>
      <c r="X4728" s="221"/>
    </row>
    <row r="4729" spans="20:24">
      <c r="T4729" s="221"/>
      <c r="U4729" s="221"/>
      <c r="V4729" s="221"/>
      <c r="W4729" s="221"/>
      <c r="X4729" s="221"/>
    </row>
    <row r="4730" spans="20:24">
      <c r="T4730" s="221"/>
      <c r="U4730" s="221"/>
      <c r="V4730" s="221"/>
      <c r="W4730" s="221"/>
      <c r="X4730" s="221"/>
    </row>
    <row r="4731" spans="20:24">
      <c r="T4731" s="221"/>
      <c r="U4731" s="221"/>
      <c r="V4731" s="221"/>
      <c r="W4731" s="221"/>
      <c r="X4731" s="221"/>
    </row>
    <row r="4732" spans="20:24">
      <c r="T4732" s="221"/>
      <c r="U4732" s="221"/>
      <c r="V4732" s="221"/>
      <c r="W4732" s="221"/>
      <c r="X4732" s="221"/>
    </row>
    <row r="4733" spans="20:24">
      <c r="T4733" s="221"/>
      <c r="U4733" s="221"/>
      <c r="V4733" s="221"/>
      <c r="W4733" s="221"/>
      <c r="X4733" s="221"/>
    </row>
    <row r="4734" spans="20:24">
      <c r="T4734" s="221"/>
      <c r="U4734" s="221"/>
      <c r="V4734" s="221"/>
      <c r="W4734" s="221"/>
      <c r="X4734" s="221"/>
    </row>
    <row r="4735" spans="20:24">
      <c r="T4735" s="221"/>
      <c r="U4735" s="221"/>
      <c r="V4735" s="221"/>
      <c r="W4735" s="221"/>
      <c r="X4735" s="221"/>
    </row>
    <row r="4736" spans="20:24">
      <c r="T4736" s="221"/>
      <c r="U4736" s="221"/>
      <c r="V4736" s="221"/>
      <c r="W4736" s="221"/>
      <c r="X4736" s="221"/>
    </row>
    <row r="4737" spans="20:24">
      <c r="T4737" s="221"/>
      <c r="U4737" s="221"/>
      <c r="V4737" s="221"/>
      <c r="W4737" s="221"/>
      <c r="X4737" s="221"/>
    </row>
    <row r="4738" spans="20:24">
      <c r="T4738" s="221"/>
      <c r="U4738" s="221"/>
      <c r="V4738" s="221"/>
      <c r="W4738" s="221"/>
      <c r="X4738" s="221"/>
    </row>
    <row r="4739" spans="20:24">
      <c r="T4739" s="221"/>
      <c r="U4739" s="221"/>
      <c r="V4739" s="221"/>
      <c r="W4739" s="221"/>
      <c r="X4739" s="221"/>
    </row>
    <row r="4740" spans="20:24">
      <c r="T4740" s="221"/>
      <c r="U4740" s="221"/>
      <c r="V4740" s="221"/>
      <c r="W4740" s="221"/>
      <c r="X4740" s="221"/>
    </row>
    <row r="4741" spans="20:24">
      <c r="T4741" s="221"/>
      <c r="U4741" s="221"/>
      <c r="V4741" s="221"/>
      <c r="W4741" s="221"/>
      <c r="X4741" s="221"/>
    </row>
    <row r="4742" spans="20:24">
      <c r="T4742" s="221"/>
      <c r="U4742" s="221"/>
      <c r="V4742" s="221"/>
      <c r="W4742" s="221"/>
      <c r="X4742" s="221"/>
    </row>
    <row r="4743" spans="20:24">
      <c r="T4743" s="221"/>
      <c r="U4743" s="221"/>
      <c r="V4743" s="221"/>
      <c r="W4743" s="221"/>
      <c r="X4743" s="221"/>
    </row>
    <row r="4744" spans="20:24">
      <c r="T4744" s="221"/>
      <c r="U4744" s="221"/>
      <c r="V4744" s="221"/>
      <c r="W4744" s="221"/>
      <c r="X4744" s="221"/>
    </row>
    <row r="4745" spans="20:24">
      <c r="T4745" s="221"/>
      <c r="U4745" s="221"/>
      <c r="V4745" s="221"/>
      <c r="W4745" s="221"/>
      <c r="X4745" s="221"/>
    </row>
    <row r="4746" spans="20:24">
      <c r="T4746" s="221"/>
      <c r="U4746" s="221"/>
      <c r="V4746" s="221"/>
      <c r="W4746" s="221"/>
      <c r="X4746" s="221"/>
    </row>
    <row r="4747" spans="20:24">
      <c r="T4747" s="221"/>
      <c r="U4747" s="221"/>
      <c r="V4747" s="221"/>
      <c r="W4747" s="221"/>
      <c r="X4747" s="221"/>
    </row>
    <row r="4748" spans="20:24">
      <c r="T4748" s="221"/>
      <c r="U4748" s="221"/>
      <c r="V4748" s="221"/>
      <c r="W4748" s="221"/>
      <c r="X4748" s="221"/>
    </row>
    <row r="4749" spans="20:24">
      <c r="T4749" s="221"/>
      <c r="U4749" s="221"/>
      <c r="V4749" s="221"/>
      <c r="W4749" s="221"/>
      <c r="X4749" s="221"/>
    </row>
    <row r="4750" spans="20:24">
      <c r="T4750" s="221"/>
      <c r="U4750" s="221"/>
      <c r="V4750" s="221"/>
      <c r="W4750" s="221"/>
      <c r="X4750" s="221"/>
    </row>
    <row r="4751" spans="20:24">
      <c r="T4751" s="221"/>
      <c r="U4751" s="221"/>
      <c r="V4751" s="221"/>
      <c r="W4751" s="221"/>
      <c r="X4751" s="221"/>
    </row>
    <row r="4752" spans="20:24">
      <c r="T4752" s="221"/>
      <c r="U4752" s="221"/>
      <c r="V4752" s="221"/>
      <c r="W4752" s="221"/>
      <c r="X4752" s="221"/>
    </row>
    <row r="4753" spans="20:24">
      <c r="T4753" s="221"/>
      <c r="U4753" s="221"/>
      <c r="V4753" s="221"/>
      <c r="W4753" s="221"/>
      <c r="X4753" s="221"/>
    </row>
    <row r="4754" spans="20:24">
      <c r="T4754" s="221"/>
      <c r="U4754" s="221"/>
      <c r="V4754" s="221"/>
      <c r="W4754" s="221"/>
      <c r="X4754" s="221"/>
    </row>
    <row r="4755" spans="20:24">
      <c r="T4755" s="221"/>
      <c r="U4755" s="221"/>
      <c r="V4755" s="221"/>
      <c r="W4755" s="221"/>
      <c r="X4755" s="221"/>
    </row>
    <row r="4756" spans="20:24">
      <c r="T4756" s="221"/>
      <c r="U4756" s="221"/>
      <c r="V4756" s="221"/>
      <c r="W4756" s="221"/>
      <c r="X4756" s="221"/>
    </row>
    <row r="4757" spans="20:24">
      <c r="T4757" s="221"/>
      <c r="U4757" s="221"/>
      <c r="V4757" s="221"/>
      <c r="W4757" s="221"/>
      <c r="X4757" s="221"/>
    </row>
    <row r="4758" spans="20:24">
      <c r="T4758" s="221"/>
      <c r="U4758" s="221"/>
      <c r="V4758" s="221"/>
      <c r="W4758" s="221"/>
      <c r="X4758" s="221"/>
    </row>
    <row r="4759" spans="20:24">
      <c r="T4759" s="221"/>
      <c r="U4759" s="221"/>
      <c r="V4759" s="221"/>
      <c r="W4759" s="221"/>
      <c r="X4759" s="221"/>
    </row>
    <row r="4760" spans="20:24">
      <c r="T4760" s="221"/>
      <c r="U4760" s="221"/>
      <c r="V4760" s="221"/>
      <c r="W4760" s="221"/>
      <c r="X4760" s="221"/>
    </row>
    <row r="4761" spans="20:24">
      <c r="T4761" s="221"/>
      <c r="U4761" s="221"/>
      <c r="V4761" s="221"/>
      <c r="W4761" s="221"/>
      <c r="X4761" s="221"/>
    </row>
    <row r="4762" spans="20:24">
      <c r="T4762" s="221"/>
      <c r="U4762" s="221"/>
      <c r="V4762" s="221"/>
      <c r="W4762" s="221"/>
      <c r="X4762" s="221"/>
    </row>
    <row r="4763" spans="20:24">
      <c r="T4763" s="221"/>
      <c r="U4763" s="221"/>
      <c r="V4763" s="221"/>
      <c r="W4763" s="221"/>
      <c r="X4763" s="221"/>
    </row>
    <row r="4764" spans="20:24">
      <c r="T4764" s="221"/>
      <c r="U4764" s="221"/>
      <c r="V4764" s="221"/>
      <c r="W4764" s="221"/>
      <c r="X4764" s="221"/>
    </row>
    <row r="4765" spans="20:24">
      <c r="T4765" s="221"/>
      <c r="U4765" s="221"/>
      <c r="V4765" s="221"/>
      <c r="W4765" s="221"/>
      <c r="X4765" s="221"/>
    </row>
    <row r="4766" spans="20:24">
      <c r="T4766" s="221"/>
      <c r="U4766" s="221"/>
      <c r="V4766" s="221"/>
      <c r="W4766" s="221"/>
      <c r="X4766" s="221"/>
    </row>
    <row r="4767" spans="20:24">
      <c r="T4767" s="221"/>
      <c r="U4767" s="221"/>
      <c r="V4767" s="221"/>
      <c r="W4767" s="221"/>
      <c r="X4767" s="221"/>
    </row>
    <row r="4768" spans="20:24">
      <c r="T4768" s="221"/>
      <c r="U4768" s="221"/>
      <c r="V4768" s="221"/>
      <c r="W4768" s="221"/>
      <c r="X4768" s="221"/>
    </row>
    <row r="4769" spans="20:24">
      <c r="T4769" s="221"/>
      <c r="U4769" s="221"/>
      <c r="V4769" s="221"/>
      <c r="W4769" s="221"/>
      <c r="X4769" s="221"/>
    </row>
    <row r="4770" spans="20:24">
      <c r="T4770" s="221"/>
      <c r="U4770" s="221"/>
      <c r="V4770" s="221"/>
      <c r="W4770" s="221"/>
      <c r="X4770" s="221"/>
    </row>
    <row r="4771" spans="20:24">
      <c r="T4771" s="221"/>
      <c r="U4771" s="221"/>
      <c r="V4771" s="221"/>
      <c r="W4771" s="221"/>
      <c r="X4771" s="221"/>
    </row>
    <row r="4772" spans="20:24">
      <c r="T4772" s="221"/>
      <c r="U4772" s="221"/>
      <c r="V4772" s="221"/>
      <c r="W4772" s="221"/>
      <c r="X4772" s="221"/>
    </row>
    <row r="4773" spans="20:24">
      <c r="T4773" s="221"/>
      <c r="U4773" s="221"/>
      <c r="V4773" s="221"/>
      <c r="W4773" s="221"/>
      <c r="X4773" s="221"/>
    </row>
    <row r="4774" spans="20:24">
      <c r="T4774" s="221"/>
      <c r="U4774" s="221"/>
      <c r="V4774" s="221"/>
      <c r="W4774" s="221"/>
      <c r="X4774" s="221"/>
    </row>
    <row r="4775" spans="20:24">
      <c r="T4775" s="221"/>
      <c r="U4775" s="221"/>
      <c r="V4775" s="221"/>
      <c r="W4775" s="221"/>
      <c r="X4775" s="221"/>
    </row>
    <row r="4776" spans="20:24">
      <c r="T4776" s="221"/>
      <c r="U4776" s="221"/>
      <c r="V4776" s="221"/>
      <c r="W4776" s="221"/>
      <c r="X4776" s="221"/>
    </row>
    <row r="4777" spans="20:24">
      <c r="T4777" s="221"/>
      <c r="U4777" s="221"/>
      <c r="V4777" s="221"/>
      <c r="W4777" s="221"/>
      <c r="X4777" s="221"/>
    </row>
    <row r="4778" spans="20:24">
      <c r="T4778" s="221"/>
      <c r="U4778" s="221"/>
      <c r="V4778" s="221"/>
      <c r="W4778" s="221"/>
      <c r="X4778" s="221"/>
    </row>
    <row r="4779" spans="20:24">
      <c r="T4779" s="221"/>
      <c r="U4779" s="221"/>
      <c r="V4779" s="221"/>
      <c r="W4779" s="221"/>
      <c r="X4779" s="221"/>
    </row>
    <row r="4780" spans="20:24">
      <c r="T4780" s="221"/>
      <c r="U4780" s="221"/>
      <c r="V4780" s="221"/>
      <c r="W4780" s="221"/>
      <c r="X4780" s="221"/>
    </row>
    <row r="4781" spans="20:24">
      <c r="T4781" s="221"/>
      <c r="U4781" s="221"/>
      <c r="V4781" s="221"/>
      <c r="W4781" s="221"/>
      <c r="X4781" s="221"/>
    </row>
    <row r="4782" spans="20:24">
      <c r="T4782" s="221"/>
      <c r="U4782" s="221"/>
      <c r="V4782" s="221"/>
      <c r="W4782" s="221"/>
      <c r="X4782" s="221"/>
    </row>
    <row r="4783" spans="20:24">
      <c r="T4783" s="221"/>
      <c r="U4783" s="221"/>
      <c r="V4783" s="221"/>
      <c r="W4783" s="221"/>
      <c r="X4783" s="221"/>
    </row>
    <row r="4784" spans="20:24">
      <c r="T4784" s="221"/>
      <c r="U4784" s="221"/>
      <c r="V4784" s="221"/>
      <c r="W4784" s="221"/>
      <c r="X4784" s="221"/>
    </row>
    <row r="4785" spans="20:24">
      <c r="T4785" s="221"/>
      <c r="U4785" s="221"/>
      <c r="V4785" s="221"/>
      <c r="W4785" s="221"/>
      <c r="X4785" s="221"/>
    </row>
    <row r="4786" spans="20:24">
      <c r="T4786" s="221"/>
      <c r="U4786" s="221"/>
      <c r="V4786" s="221"/>
      <c r="W4786" s="221"/>
      <c r="X4786" s="221"/>
    </row>
    <row r="4787" spans="20:24">
      <c r="T4787" s="221"/>
      <c r="U4787" s="221"/>
      <c r="V4787" s="221"/>
      <c r="W4787" s="221"/>
      <c r="X4787" s="221"/>
    </row>
    <row r="4788" spans="20:24">
      <c r="T4788" s="221"/>
      <c r="U4788" s="221"/>
      <c r="V4788" s="221"/>
      <c r="W4788" s="221"/>
      <c r="X4788" s="221"/>
    </row>
    <row r="4789" spans="20:24">
      <c r="T4789" s="221"/>
      <c r="U4789" s="221"/>
      <c r="V4789" s="221"/>
      <c r="W4789" s="221"/>
      <c r="X4789" s="221"/>
    </row>
    <row r="4790" spans="20:24">
      <c r="T4790" s="221"/>
      <c r="U4790" s="221"/>
      <c r="V4790" s="221"/>
      <c r="W4790" s="221"/>
      <c r="X4790" s="221"/>
    </row>
    <row r="4791" spans="20:24">
      <c r="T4791" s="221"/>
      <c r="U4791" s="221"/>
      <c r="V4791" s="221"/>
      <c r="W4791" s="221"/>
      <c r="X4791" s="221"/>
    </row>
    <row r="4792" spans="20:24">
      <c r="T4792" s="221"/>
      <c r="U4792" s="221"/>
      <c r="V4792" s="221"/>
      <c r="W4792" s="221"/>
      <c r="X4792" s="221"/>
    </row>
    <row r="4793" spans="20:24">
      <c r="T4793" s="221"/>
      <c r="U4793" s="221"/>
      <c r="V4793" s="221"/>
      <c r="W4793" s="221"/>
      <c r="X4793" s="221"/>
    </row>
    <row r="4794" spans="20:24">
      <c r="T4794" s="221"/>
      <c r="U4794" s="221"/>
      <c r="V4794" s="221"/>
      <c r="W4794" s="221"/>
      <c r="X4794" s="221"/>
    </row>
    <row r="4795" spans="20:24">
      <c r="T4795" s="221"/>
      <c r="U4795" s="221"/>
      <c r="V4795" s="221"/>
      <c r="W4795" s="221"/>
      <c r="X4795" s="221"/>
    </row>
    <row r="4796" spans="20:24">
      <c r="T4796" s="221"/>
      <c r="U4796" s="221"/>
      <c r="V4796" s="221"/>
      <c r="W4796" s="221"/>
      <c r="X4796" s="221"/>
    </row>
    <row r="4797" spans="20:24">
      <c r="T4797" s="221"/>
      <c r="U4797" s="221"/>
      <c r="V4797" s="221"/>
      <c r="W4797" s="221"/>
      <c r="X4797" s="221"/>
    </row>
    <row r="4798" spans="20:24">
      <c r="T4798" s="221"/>
      <c r="U4798" s="221"/>
      <c r="V4798" s="221"/>
      <c r="W4798" s="221"/>
      <c r="X4798" s="221"/>
    </row>
    <row r="4799" spans="20:24">
      <c r="T4799" s="221"/>
      <c r="U4799" s="221"/>
      <c r="V4799" s="221"/>
      <c r="W4799" s="221"/>
      <c r="X4799" s="221"/>
    </row>
    <row r="4800" spans="20:24">
      <c r="T4800" s="221"/>
      <c r="U4800" s="221"/>
      <c r="V4800" s="221"/>
      <c r="W4800" s="221"/>
      <c r="X4800" s="221"/>
    </row>
    <row r="4801" spans="20:24">
      <c r="T4801" s="221"/>
      <c r="U4801" s="221"/>
      <c r="V4801" s="221"/>
      <c r="W4801" s="221"/>
      <c r="X4801" s="221"/>
    </row>
    <row r="4802" spans="20:24">
      <c r="T4802" s="221"/>
      <c r="U4802" s="221"/>
      <c r="V4802" s="221"/>
      <c r="W4802" s="221"/>
      <c r="X4802" s="221"/>
    </row>
    <row r="4803" spans="20:24">
      <c r="T4803" s="221"/>
      <c r="U4803" s="221"/>
      <c r="V4803" s="221"/>
      <c r="W4803" s="221"/>
      <c r="X4803" s="221"/>
    </row>
    <row r="4804" spans="20:24">
      <c r="T4804" s="221"/>
      <c r="U4804" s="221"/>
      <c r="V4804" s="221"/>
      <c r="W4804" s="221"/>
      <c r="X4804" s="221"/>
    </row>
    <row r="4805" spans="20:24">
      <c r="T4805" s="221"/>
      <c r="U4805" s="221"/>
      <c r="V4805" s="221"/>
      <c r="W4805" s="221"/>
      <c r="X4805" s="221"/>
    </row>
    <row r="4806" spans="20:24">
      <c r="T4806" s="221"/>
      <c r="U4806" s="221"/>
      <c r="V4806" s="221"/>
      <c r="W4806" s="221"/>
      <c r="X4806" s="221"/>
    </row>
    <row r="4807" spans="20:24">
      <c r="T4807" s="221"/>
      <c r="U4807" s="221"/>
      <c r="V4807" s="221"/>
      <c r="W4807" s="221"/>
      <c r="X4807" s="221"/>
    </row>
    <row r="4808" spans="20:24">
      <c r="T4808" s="221"/>
      <c r="U4808" s="221"/>
      <c r="V4808" s="221"/>
      <c r="W4808" s="221"/>
      <c r="X4808" s="221"/>
    </row>
    <row r="4809" spans="20:24">
      <c r="T4809" s="221"/>
      <c r="U4809" s="221"/>
      <c r="V4809" s="221"/>
      <c r="W4809" s="221"/>
      <c r="X4809" s="221"/>
    </row>
    <row r="4810" spans="20:24">
      <c r="T4810" s="221"/>
      <c r="U4810" s="221"/>
      <c r="V4810" s="221"/>
      <c r="W4810" s="221"/>
      <c r="X4810" s="221"/>
    </row>
    <row r="4811" spans="20:24">
      <c r="T4811" s="221"/>
      <c r="U4811" s="221"/>
      <c r="V4811" s="221"/>
      <c r="W4811" s="221"/>
      <c r="X4811" s="221"/>
    </row>
    <row r="4812" spans="20:24">
      <c r="T4812" s="221"/>
      <c r="U4812" s="221"/>
      <c r="V4812" s="221"/>
      <c r="W4812" s="221"/>
      <c r="X4812" s="221"/>
    </row>
    <row r="4813" spans="20:24">
      <c r="T4813" s="221"/>
      <c r="U4813" s="221"/>
      <c r="V4813" s="221"/>
      <c r="W4813" s="221"/>
      <c r="X4813" s="221"/>
    </row>
    <row r="4814" spans="20:24">
      <c r="T4814" s="221"/>
      <c r="U4814" s="221"/>
      <c r="V4814" s="221"/>
      <c r="W4814" s="221"/>
      <c r="X4814" s="221"/>
    </row>
    <row r="4815" spans="20:24">
      <c r="T4815" s="221"/>
      <c r="U4815" s="221"/>
      <c r="V4815" s="221"/>
      <c r="W4815" s="221"/>
      <c r="X4815" s="221"/>
    </row>
    <row r="4816" spans="20:24">
      <c r="T4816" s="221"/>
      <c r="U4816" s="221"/>
      <c r="V4816" s="221"/>
      <c r="W4816" s="221"/>
      <c r="X4816" s="221"/>
    </row>
    <row r="4817" spans="20:24">
      <c r="T4817" s="221"/>
      <c r="U4817" s="221"/>
      <c r="V4817" s="221"/>
      <c r="W4817" s="221"/>
      <c r="X4817" s="221"/>
    </row>
    <row r="4818" spans="20:24">
      <c r="T4818" s="221"/>
      <c r="U4818" s="221"/>
      <c r="V4818" s="221"/>
      <c r="W4818" s="221"/>
      <c r="X4818" s="221"/>
    </row>
    <row r="4819" spans="20:24">
      <c r="T4819" s="221"/>
      <c r="U4819" s="221"/>
      <c r="V4819" s="221"/>
      <c r="W4819" s="221"/>
      <c r="X4819" s="221"/>
    </row>
    <row r="4820" spans="20:24">
      <c r="T4820" s="221"/>
      <c r="U4820" s="221"/>
      <c r="V4820" s="221"/>
      <c r="W4820" s="221"/>
      <c r="X4820" s="221"/>
    </row>
    <row r="4821" spans="20:24">
      <c r="T4821" s="221"/>
      <c r="U4821" s="221"/>
      <c r="V4821" s="221"/>
      <c r="W4821" s="221"/>
      <c r="X4821" s="221"/>
    </row>
    <row r="4822" spans="20:24">
      <c r="T4822" s="221"/>
      <c r="U4822" s="221"/>
      <c r="V4822" s="221"/>
      <c r="W4822" s="221"/>
      <c r="X4822" s="221"/>
    </row>
    <row r="4823" spans="20:24">
      <c r="T4823" s="221"/>
      <c r="U4823" s="221"/>
      <c r="V4823" s="221"/>
      <c r="W4823" s="221"/>
      <c r="X4823" s="221"/>
    </row>
    <row r="4824" spans="20:24">
      <c r="T4824" s="221"/>
      <c r="U4824" s="221"/>
      <c r="V4824" s="221"/>
      <c r="W4824" s="221"/>
      <c r="X4824" s="221"/>
    </row>
    <row r="4825" spans="20:24">
      <c r="T4825" s="221"/>
      <c r="U4825" s="221"/>
      <c r="V4825" s="221"/>
      <c r="W4825" s="221"/>
      <c r="X4825" s="221"/>
    </row>
    <row r="4826" spans="20:24">
      <c r="T4826" s="221"/>
      <c r="U4826" s="221"/>
      <c r="V4826" s="221"/>
      <c r="W4826" s="221"/>
      <c r="X4826" s="221"/>
    </row>
    <row r="4827" spans="20:24">
      <c r="T4827" s="221"/>
      <c r="U4827" s="221"/>
      <c r="V4827" s="221"/>
      <c r="W4827" s="221"/>
      <c r="X4827" s="221"/>
    </row>
    <row r="4828" spans="20:24">
      <c r="T4828" s="221"/>
      <c r="U4828" s="221"/>
      <c r="V4828" s="221"/>
      <c r="W4828" s="221"/>
      <c r="X4828" s="221"/>
    </row>
    <row r="4829" spans="20:24">
      <c r="T4829" s="221"/>
      <c r="U4829" s="221"/>
      <c r="V4829" s="221"/>
      <c r="W4829" s="221"/>
      <c r="X4829" s="221"/>
    </row>
    <row r="4830" spans="20:24">
      <c r="T4830" s="221"/>
      <c r="U4830" s="221"/>
      <c r="V4830" s="221"/>
      <c r="W4830" s="221"/>
      <c r="X4830" s="221"/>
    </row>
    <row r="4831" spans="20:24">
      <c r="T4831" s="221"/>
      <c r="U4831" s="221"/>
      <c r="V4831" s="221"/>
      <c r="W4831" s="221"/>
      <c r="X4831" s="221"/>
    </row>
    <row r="4832" spans="20:24">
      <c r="T4832" s="221"/>
      <c r="U4832" s="221"/>
      <c r="V4832" s="221"/>
      <c r="W4832" s="221"/>
      <c r="X4832" s="221"/>
    </row>
    <row r="4833" spans="20:24">
      <c r="T4833" s="221"/>
      <c r="U4833" s="221"/>
      <c r="V4833" s="221"/>
      <c r="W4833" s="221"/>
      <c r="X4833" s="221"/>
    </row>
    <row r="4834" spans="20:24">
      <c r="T4834" s="221"/>
      <c r="U4834" s="221"/>
      <c r="V4834" s="221"/>
      <c r="W4834" s="221"/>
      <c r="X4834" s="221"/>
    </row>
    <row r="4835" spans="20:24">
      <c r="T4835" s="221"/>
      <c r="U4835" s="221"/>
      <c r="V4835" s="221"/>
      <c r="W4835" s="221"/>
      <c r="X4835" s="221"/>
    </row>
    <row r="4836" spans="20:24">
      <c r="T4836" s="221"/>
      <c r="U4836" s="221"/>
      <c r="V4836" s="221"/>
      <c r="W4836" s="221"/>
      <c r="X4836" s="221"/>
    </row>
    <row r="4837" spans="20:24">
      <c r="T4837" s="221"/>
      <c r="U4837" s="221"/>
      <c r="V4837" s="221"/>
      <c r="W4837" s="221"/>
      <c r="X4837" s="221"/>
    </row>
    <row r="4838" spans="20:24">
      <c r="T4838" s="221"/>
      <c r="U4838" s="221"/>
      <c r="V4838" s="221"/>
      <c r="W4838" s="221"/>
      <c r="X4838" s="221"/>
    </row>
    <row r="4839" spans="20:24">
      <c r="T4839" s="221"/>
      <c r="U4839" s="221"/>
      <c r="V4839" s="221"/>
      <c r="W4839" s="221"/>
      <c r="X4839" s="221"/>
    </row>
    <row r="4840" spans="20:24">
      <c r="T4840" s="221"/>
      <c r="U4840" s="221"/>
      <c r="V4840" s="221"/>
      <c r="W4840" s="221"/>
      <c r="X4840" s="221"/>
    </row>
    <row r="4841" spans="20:24">
      <c r="T4841" s="221"/>
      <c r="U4841" s="221"/>
      <c r="V4841" s="221"/>
      <c r="W4841" s="221"/>
      <c r="X4841" s="221"/>
    </row>
    <row r="4842" spans="20:24">
      <c r="T4842" s="221"/>
      <c r="U4842" s="221"/>
      <c r="V4842" s="221"/>
      <c r="W4842" s="221"/>
      <c r="X4842" s="221"/>
    </row>
    <row r="4843" spans="20:24">
      <c r="T4843" s="221"/>
      <c r="U4843" s="221"/>
      <c r="V4843" s="221"/>
      <c r="W4843" s="221"/>
      <c r="X4843" s="221"/>
    </row>
    <row r="4844" spans="20:24">
      <c r="T4844" s="221"/>
      <c r="U4844" s="221"/>
      <c r="V4844" s="221"/>
      <c r="W4844" s="221"/>
      <c r="X4844" s="221"/>
    </row>
    <row r="4845" spans="20:24">
      <c r="T4845" s="221"/>
      <c r="U4845" s="221"/>
      <c r="V4845" s="221"/>
      <c r="W4845" s="221"/>
      <c r="X4845" s="221"/>
    </row>
    <row r="4846" spans="20:24">
      <c r="T4846" s="221"/>
      <c r="U4846" s="221"/>
      <c r="V4846" s="221"/>
      <c r="W4846" s="221"/>
      <c r="X4846" s="221"/>
    </row>
    <row r="4847" spans="20:24">
      <c r="T4847" s="221"/>
      <c r="U4847" s="221"/>
      <c r="V4847" s="221"/>
      <c r="W4847" s="221"/>
      <c r="X4847" s="221"/>
    </row>
    <row r="4848" spans="20:24">
      <c r="T4848" s="221"/>
      <c r="U4848" s="221"/>
      <c r="V4848" s="221"/>
      <c r="W4848" s="221"/>
      <c r="X4848" s="221"/>
    </row>
    <row r="4849" spans="20:24">
      <c r="T4849" s="221"/>
      <c r="U4849" s="221"/>
      <c r="V4849" s="221"/>
      <c r="W4849" s="221"/>
      <c r="X4849" s="221"/>
    </row>
    <row r="4850" spans="20:24">
      <c r="T4850" s="221"/>
      <c r="U4850" s="221"/>
      <c r="V4850" s="221"/>
      <c r="W4850" s="221"/>
      <c r="X4850" s="221"/>
    </row>
    <row r="4851" spans="20:24">
      <c r="T4851" s="221"/>
      <c r="U4851" s="221"/>
      <c r="V4851" s="221"/>
      <c r="W4851" s="221"/>
      <c r="X4851" s="221"/>
    </row>
    <row r="4852" spans="20:24">
      <c r="T4852" s="221"/>
      <c r="U4852" s="221"/>
      <c r="V4852" s="221"/>
      <c r="W4852" s="221"/>
      <c r="X4852" s="221"/>
    </row>
    <row r="4853" spans="20:24">
      <c r="T4853" s="221"/>
      <c r="U4853" s="221"/>
      <c r="V4853" s="221"/>
      <c r="W4853" s="221"/>
      <c r="X4853" s="221"/>
    </row>
    <row r="4854" spans="20:24">
      <c r="T4854" s="221"/>
      <c r="U4854" s="221"/>
      <c r="V4854" s="221"/>
      <c r="W4854" s="221"/>
      <c r="X4854" s="221"/>
    </row>
    <row r="4855" spans="20:24">
      <c r="T4855" s="221"/>
      <c r="U4855" s="221"/>
      <c r="V4855" s="221"/>
      <c r="W4855" s="221"/>
      <c r="X4855" s="221"/>
    </row>
    <row r="4856" spans="20:24">
      <c r="T4856" s="221"/>
      <c r="U4856" s="221"/>
      <c r="V4856" s="221"/>
      <c r="W4856" s="221"/>
      <c r="X4856" s="221"/>
    </row>
    <row r="4857" spans="20:24">
      <c r="T4857" s="221"/>
      <c r="U4857" s="221"/>
      <c r="V4857" s="221"/>
      <c r="W4857" s="221"/>
      <c r="X4857" s="221"/>
    </row>
    <row r="4858" spans="20:24">
      <c r="T4858" s="221"/>
      <c r="U4858" s="221"/>
      <c r="V4858" s="221"/>
      <c r="W4858" s="221"/>
      <c r="X4858" s="221"/>
    </row>
    <row r="4859" spans="20:24">
      <c r="T4859" s="221"/>
      <c r="U4859" s="221"/>
      <c r="V4859" s="221"/>
      <c r="W4859" s="221"/>
      <c r="X4859" s="221"/>
    </row>
    <row r="4860" spans="20:24">
      <c r="T4860" s="221"/>
      <c r="U4860" s="221"/>
      <c r="V4860" s="221"/>
      <c r="W4860" s="221"/>
      <c r="X4860" s="221"/>
    </row>
    <row r="4861" spans="20:24">
      <c r="T4861" s="221"/>
      <c r="U4861" s="221"/>
      <c r="V4861" s="221"/>
      <c r="W4861" s="221"/>
      <c r="X4861" s="221"/>
    </row>
    <row r="4862" spans="20:24">
      <c r="T4862" s="221"/>
      <c r="U4862" s="221"/>
      <c r="V4862" s="221"/>
      <c r="W4862" s="221"/>
      <c r="X4862" s="221"/>
    </row>
    <row r="4863" spans="20:24">
      <c r="T4863" s="221"/>
      <c r="U4863" s="221"/>
      <c r="V4863" s="221"/>
      <c r="W4863" s="221"/>
      <c r="X4863" s="221"/>
    </row>
    <row r="4864" spans="20:24">
      <c r="T4864" s="221"/>
      <c r="U4864" s="221"/>
      <c r="V4864" s="221"/>
      <c r="W4864" s="221"/>
      <c r="X4864" s="221"/>
    </row>
    <row r="4865" spans="20:24">
      <c r="T4865" s="221"/>
      <c r="U4865" s="221"/>
      <c r="V4865" s="221"/>
      <c r="W4865" s="221"/>
      <c r="X4865" s="221"/>
    </row>
    <row r="4866" spans="20:24">
      <c r="T4866" s="221"/>
      <c r="U4866" s="221"/>
      <c r="V4866" s="221"/>
      <c r="W4866" s="221"/>
      <c r="X4866" s="221"/>
    </row>
    <row r="4867" spans="20:24">
      <c r="T4867" s="221"/>
      <c r="U4867" s="221"/>
      <c r="V4867" s="221"/>
      <c r="W4867" s="221"/>
      <c r="X4867" s="221"/>
    </row>
    <row r="4868" spans="20:24">
      <c r="T4868" s="221"/>
      <c r="U4868" s="221"/>
      <c r="V4868" s="221"/>
      <c r="W4868" s="221"/>
      <c r="X4868" s="221"/>
    </row>
    <row r="4869" spans="20:24">
      <c r="T4869" s="221"/>
      <c r="U4869" s="221"/>
      <c r="V4869" s="221"/>
      <c r="W4869" s="221"/>
      <c r="X4869" s="221"/>
    </row>
    <row r="4870" spans="20:24">
      <c r="T4870" s="221"/>
      <c r="U4870" s="221"/>
      <c r="V4870" s="221"/>
      <c r="W4870" s="221"/>
      <c r="X4870" s="221"/>
    </row>
    <row r="4871" spans="20:24">
      <c r="T4871" s="221"/>
      <c r="U4871" s="221"/>
      <c r="V4871" s="221"/>
      <c r="W4871" s="221"/>
      <c r="X4871" s="221"/>
    </row>
    <row r="4872" spans="20:24">
      <c r="T4872" s="221"/>
      <c r="U4872" s="221"/>
      <c r="V4872" s="221"/>
      <c r="W4872" s="221"/>
      <c r="X4872" s="221"/>
    </row>
    <row r="4873" spans="20:24">
      <c r="T4873" s="221"/>
      <c r="U4873" s="221"/>
      <c r="V4873" s="221"/>
      <c r="W4873" s="221"/>
      <c r="X4873" s="221"/>
    </row>
    <row r="4874" spans="20:24">
      <c r="T4874" s="221"/>
      <c r="U4874" s="221"/>
      <c r="V4874" s="221"/>
      <c r="W4874" s="221"/>
      <c r="X4874" s="221"/>
    </row>
    <row r="4875" spans="20:24">
      <c r="T4875" s="221"/>
      <c r="U4875" s="221"/>
      <c r="V4875" s="221"/>
      <c r="W4875" s="221"/>
      <c r="X4875" s="221"/>
    </row>
    <row r="4876" spans="20:24">
      <c r="T4876" s="221"/>
      <c r="U4876" s="221"/>
      <c r="V4876" s="221"/>
      <c r="W4876" s="221"/>
      <c r="X4876" s="221"/>
    </row>
    <row r="4877" spans="20:24">
      <c r="T4877" s="221"/>
      <c r="U4877" s="221"/>
      <c r="V4877" s="221"/>
      <c r="W4877" s="221"/>
      <c r="X4877" s="221"/>
    </row>
    <row r="4878" spans="20:24">
      <c r="T4878" s="221"/>
      <c r="U4878" s="221"/>
      <c r="V4878" s="221"/>
      <c r="W4878" s="221"/>
      <c r="X4878" s="221"/>
    </row>
    <row r="4879" spans="20:24">
      <c r="T4879" s="221"/>
      <c r="U4879" s="221"/>
      <c r="V4879" s="221"/>
      <c r="W4879" s="221"/>
      <c r="X4879" s="221"/>
    </row>
    <row r="4880" spans="20:24">
      <c r="T4880" s="221"/>
      <c r="U4880" s="221"/>
      <c r="V4880" s="221"/>
      <c r="W4880" s="221"/>
      <c r="X4880" s="221"/>
    </row>
    <row r="4881" spans="20:24">
      <c r="T4881" s="221"/>
      <c r="U4881" s="221"/>
      <c r="V4881" s="221"/>
      <c r="W4881" s="221"/>
      <c r="X4881" s="221"/>
    </row>
    <row r="4882" spans="20:24">
      <c r="T4882" s="221"/>
      <c r="U4882" s="221"/>
      <c r="V4882" s="221"/>
      <c r="W4882" s="221"/>
      <c r="X4882" s="221"/>
    </row>
    <row r="4883" spans="20:24">
      <c r="T4883" s="221"/>
      <c r="U4883" s="221"/>
      <c r="V4883" s="221"/>
      <c r="W4883" s="221"/>
      <c r="X4883" s="221"/>
    </row>
    <row r="4884" spans="20:24">
      <c r="T4884" s="221"/>
      <c r="U4884" s="221"/>
      <c r="V4884" s="221"/>
      <c r="W4884" s="221"/>
      <c r="X4884" s="221"/>
    </row>
    <row r="4885" spans="20:24">
      <c r="T4885" s="221"/>
      <c r="U4885" s="221"/>
      <c r="V4885" s="221"/>
      <c r="W4885" s="221"/>
      <c r="X4885" s="221"/>
    </row>
    <row r="4886" spans="20:24">
      <c r="T4886" s="221"/>
      <c r="U4886" s="221"/>
      <c r="V4886" s="221"/>
      <c r="W4886" s="221"/>
      <c r="X4886" s="221"/>
    </row>
    <row r="4887" spans="20:24">
      <c r="T4887" s="221"/>
      <c r="U4887" s="221"/>
      <c r="V4887" s="221"/>
      <c r="W4887" s="221"/>
      <c r="X4887" s="221"/>
    </row>
    <row r="4888" spans="20:24">
      <c r="T4888" s="221"/>
      <c r="U4888" s="221"/>
      <c r="V4888" s="221"/>
      <c r="W4888" s="221"/>
      <c r="X4888" s="221"/>
    </row>
    <row r="4889" spans="20:24">
      <c r="T4889" s="221"/>
      <c r="U4889" s="221"/>
      <c r="V4889" s="221"/>
      <c r="W4889" s="221"/>
      <c r="X4889" s="221"/>
    </row>
    <row r="4890" spans="20:24">
      <c r="T4890" s="221"/>
      <c r="U4890" s="221"/>
      <c r="V4890" s="221"/>
      <c r="W4890" s="221"/>
      <c r="X4890" s="221"/>
    </row>
    <row r="4891" spans="20:24">
      <c r="T4891" s="221"/>
      <c r="U4891" s="221"/>
      <c r="V4891" s="221"/>
      <c r="W4891" s="221"/>
      <c r="X4891" s="221"/>
    </row>
    <row r="4892" spans="20:24">
      <c r="T4892" s="221"/>
      <c r="U4892" s="221"/>
      <c r="V4892" s="221"/>
      <c r="W4892" s="221"/>
      <c r="X4892" s="221"/>
    </row>
    <row r="4893" spans="20:24">
      <c r="T4893" s="221"/>
      <c r="U4893" s="221"/>
      <c r="V4893" s="221"/>
      <c r="W4893" s="221"/>
      <c r="X4893" s="221"/>
    </row>
    <row r="4894" spans="20:24">
      <c r="T4894" s="221"/>
      <c r="U4894" s="221"/>
      <c r="V4894" s="221"/>
      <c r="W4894" s="221"/>
      <c r="X4894" s="221"/>
    </row>
    <row r="4895" spans="20:24">
      <c r="T4895" s="221"/>
      <c r="U4895" s="221"/>
      <c r="V4895" s="221"/>
      <c r="W4895" s="221"/>
      <c r="X4895" s="221"/>
    </row>
    <row r="4896" spans="20:24">
      <c r="T4896" s="221"/>
      <c r="U4896" s="221"/>
      <c r="V4896" s="221"/>
      <c r="W4896" s="221"/>
      <c r="X4896" s="221"/>
    </row>
    <row r="4897" spans="20:24">
      <c r="T4897" s="221"/>
      <c r="U4897" s="221"/>
      <c r="V4897" s="221"/>
      <c r="W4897" s="221"/>
      <c r="X4897" s="221"/>
    </row>
    <row r="4898" spans="20:24">
      <c r="T4898" s="221"/>
      <c r="U4898" s="221"/>
      <c r="V4898" s="221"/>
      <c r="W4898" s="221"/>
      <c r="X4898" s="221"/>
    </row>
    <row r="4899" spans="20:24">
      <c r="T4899" s="221"/>
      <c r="U4899" s="221"/>
      <c r="V4899" s="221"/>
      <c r="W4899" s="221"/>
      <c r="X4899" s="221"/>
    </row>
    <row r="4900" spans="20:24">
      <c r="T4900" s="221"/>
      <c r="U4900" s="221"/>
      <c r="V4900" s="221"/>
      <c r="W4900" s="221"/>
      <c r="X4900" s="221"/>
    </row>
    <row r="4901" spans="20:24">
      <c r="T4901" s="221"/>
      <c r="U4901" s="221"/>
      <c r="V4901" s="221"/>
      <c r="W4901" s="221"/>
      <c r="X4901" s="221"/>
    </row>
    <row r="4902" spans="20:24">
      <c r="T4902" s="221"/>
      <c r="U4902" s="221"/>
      <c r="V4902" s="221"/>
      <c r="W4902" s="221"/>
      <c r="X4902" s="221"/>
    </row>
    <row r="4903" spans="20:24">
      <c r="T4903" s="221"/>
      <c r="U4903" s="221"/>
      <c r="V4903" s="221"/>
      <c r="W4903" s="221"/>
      <c r="X4903" s="221"/>
    </row>
    <row r="4904" spans="20:24">
      <c r="T4904" s="221"/>
      <c r="U4904" s="221"/>
      <c r="V4904" s="221"/>
      <c r="W4904" s="221"/>
      <c r="X4904" s="221"/>
    </row>
    <row r="4905" spans="20:24">
      <c r="T4905" s="221"/>
      <c r="U4905" s="221"/>
      <c r="V4905" s="221"/>
      <c r="W4905" s="221"/>
      <c r="X4905" s="221"/>
    </row>
    <row r="4906" spans="20:24">
      <c r="T4906" s="221"/>
      <c r="U4906" s="221"/>
      <c r="V4906" s="221"/>
      <c r="W4906" s="221"/>
      <c r="X4906" s="221"/>
    </row>
    <row r="4907" spans="20:24">
      <c r="T4907" s="221"/>
      <c r="U4907" s="221"/>
      <c r="V4907" s="221"/>
      <c r="W4907" s="221"/>
      <c r="X4907" s="221"/>
    </row>
    <row r="4908" spans="20:24">
      <c r="T4908" s="221"/>
      <c r="U4908" s="221"/>
      <c r="V4908" s="221"/>
      <c r="W4908" s="221"/>
      <c r="X4908" s="221"/>
    </row>
    <row r="4909" spans="20:24">
      <c r="T4909" s="221"/>
      <c r="U4909" s="221"/>
      <c r="V4909" s="221"/>
      <c r="W4909" s="221"/>
      <c r="X4909" s="221"/>
    </row>
    <row r="4910" spans="20:24">
      <c r="T4910" s="221"/>
      <c r="U4910" s="221"/>
      <c r="V4910" s="221"/>
      <c r="W4910" s="221"/>
      <c r="X4910" s="221"/>
    </row>
    <row r="4911" spans="20:24">
      <c r="T4911" s="221"/>
      <c r="U4911" s="221"/>
      <c r="V4911" s="221"/>
      <c r="W4911" s="221"/>
      <c r="X4911" s="221"/>
    </row>
    <row r="4912" spans="20:24">
      <c r="T4912" s="221"/>
      <c r="U4912" s="221"/>
      <c r="V4912" s="221"/>
      <c r="W4912" s="221"/>
      <c r="X4912" s="221"/>
    </row>
    <row r="4913" spans="20:24">
      <c r="T4913" s="221"/>
      <c r="U4913" s="221"/>
      <c r="V4913" s="221"/>
      <c r="W4913" s="221"/>
      <c r="X4913" s="221"/>
    </row>
    <row r="4914" spans="20:24">
      <c r="T4914" s="221"/>
      <c r="U4914" s="221"/>
      <c r="V4914" s="221"/>
      <c r="W4914" s="221"/>
      <c r="X4914" s="221"/>
    </row>
    <row r="4915" spans="20:24">
      <c r="T4915" s="221"/>
      <c r="U4915" s="221"/>
      <c r="V4915" s="221"/>
      <c r="W4915" s="221"/>
      <c r="X4915" s="221"/>
    </row>
    <row r="4916" spans="20:24">
      <c r="T4916" s="221"/>
      <c r="U4916" s="221"/>
      <c r="V4916" s="221"/>
      <c r="W4916" s="221"/>
      <c r="X4916" s="221"/>
    </row>
    <row r="4917" spans="20:24">
      <c r="T4917" s="221"/>
      <c r="U4917" s="221"/>
      <c r="V4917" s="221"/>
      <c r="W4917" s="221"/>
      <c r="X4917" s="221"/>
    </row>
    <row r="4918" spans="20:24">
      <c r="T4918" s="221"/>
      <c r="U4918" s="221"/>
      <c r="V4918" s="221"/>
      <c r="W4918" s="221"/>
      <c r="X4918" s="221"/>
    </row>
    <row r="4919" spans="20:24">
      <c r="T4919" s="221"/>
      <c r="U4919" s="221"/>
      <c r="V4919" s="221"/>
      <c r="W4919" s="221"/>
      <c r="X4919" s="221"/>
    </row>
    <row r="4920" spans="20:24">
      <c r="T4920" s="221"/>
      <c r="U4920" s="221"/>
      <c r="V4920" s="221"/>
      <c r="W4920" s="221"/>
      <c r="X4920" s="221"/>
    </row>
    <row r="4921" spans="20:24">
      <c r="T4921" s="221"/>
      <c r="U4921" s="221"/>
      <c r="V4921" s="221"/>
      <c r="W4921" s="221"/>
      <c r="X4921" s="221"/>
    </row>
    <row r="4922" spans="20:24">
      <c r="T4922" s="221"/>
      <c r="U4922" s="221"/>
      <c r="V4922" s="221"/>
      <c r="W4922" s="221"/>
      <c r="X4922" s="221"/>
    </row>
    <row r="4923" spans="20:24">
      <c r="T4923" s="221"/>
      <c r="U4923" s="221"/>
      <c r="V4923" s="221"/>
      <c r="W4923" s="221"/>
      <c r="X4923" s="221"/>
    </row>
    <row r="4924" spans="20:24">
      <c r="T4924" s="221"/>
      <c r="U4924" s="221"/>
      <c r="V4924" s="221"/>
      <c r="W4924" s="221"/>
      <c r="X4924" s="221"/>
    </row>
    <row r="4925" spans="20:24">
      <c r="T4925" s="221"/>
      <c r="U4925" s="221"/>
      <c r="V4925" s="221"/>
      <c r="W4925" s="221"/>
      <c r="X4925" s="221"/>
    </row>
    <row r="4926" spans="20:24">
      <c r="T4926" s="221"/>
      <c r="U4926" s="221"/>
      <c r="V4926" s="221"/>
      <c r="W4926" s="221"/>
      <c r="X4926" s="221"/>
    </row>
    <row r="4927" spans="20:24">
      <c r="T4927" s="221"/>
      <c r="U4927" s="221"/>
      <c r="V4927" s="221"/>
      <c r="W4927" s="221"/>
      <c r="X4927" s="221"/>
    </row>
    <row r="4928" spans="20:24">
      <c r="T4928" s="221"/>
      <c r="U4928" s="221"/>
      <c r="V4928" s="221"/>
      <c r="W4928" s="221"/>
      <c r="X4928" s="221"/>
    </row>
    <row r="4929" spans="20:24">
      <c r="T4929" s="221"/>
      <c r="U4929" s="221"/>
      <c r="V4929" s="221"/>
      <c r="W4929" s="221"/>
      <c r="X4929" s="221"/>
    </row>
    <row r="4930" spans="20:24">
      <c r="T4930" s="221"/>
      <c r="U4930" s="221"/>
      <c r="V4930" s="221"/>
      <c r="W4930" s="221"/>
      <c r="X4930" s="221"/>
    </row>
    <row r="4931" spans="20:24">
      <c r="T4931" s="221"/>
      <c r="U4931" s="221"/>
      <c r="V4931" s="221"/>
      <c r="W4931" s="221"/>
      <c r="X4931" s="221"/>
    </row>
    <row r="4932" spans="20:24">
      <c r="T4932" s="221"/>
      <c r="U4932" s="221"/>
      <c r="V4932" s="221"/>
      <c r="W4932" s="221"/>
      <c r="X4932" s="221"/>
    </row>
    <row r="4933" spans="20:24">
      <c r="T4933" s="221"/>
      <c r="U4933" s="221"/>
      <c r="V4933" s="221"/>
      <c r="W4933" s="221"/>
      <c r="X4933" s="221"/>
    </row>
    <row r="4934" spans="20:24">
      <c r="T4934" s="221"/>
      <c r="U4934" s="221"/>
      <c r="V4934" s="221"/>
      <c r="W4934" s="221"/>
      <c r="X4934" s="221"/>
    </row>
    <row r="4935" spans="20:24">
      <c r="T4935" s="221"/>
      <c r="U4935" s="221"/>
      <c r="V4935" s="221"/>
      <c r="W4935" s="221"/>
      <c r="X4935" s="221"/>
    </row>
    <row r="4936" spans="20:24">
      <c r="T4936" s="221"/>
      <c r="U4936" s="221"/>
      <c r="V4936" s="221"/>
      <c r="W4936" s="221"/>
      <c r="X4936" s="221"/>
    </row>
    <row r="4937" spans="20:24">
      <c r="T4937" s="221"/>
      <c r="U4937" s="221"/>
      <c r="V4937" s="221"/>
      <c r="W4937" s="221"/>
      <c r="X4937" s="221"/>
    </row>
    <row r="4938" spans="20:24">
      <c r="T4938" s="221"/>
      <c r="U4938" s="221"/>
      <c r="V4938" s="221"/>
      <c r="W4938" s="221"/>
      <c r="X4938" s="221"/>
    </row>
    <row r="4939" spans="20:24">
      <c r="T4939" s="221"/>
      <c r="U4939" s="221"/>
      <c r="V4939" s="221"/>
      <c r="W4939" s="221"/>
      <c r="X4939" s="221"/>
    </row>
    <row r="4940" spans="20:24">
      <c r="T4940" s="221"/>
      <c r="U4940" s="221"/>
      <c r="V4940" s="221"/>
      <c r="W4940" s="221"/>
      <c r="X4940" s="221"/>
    </row>
    <row r="4941" spans="20:24">
      <c r="T4941" s="221"/>
      <c r="U4941" s="221"/>
      <c r="V4941" s="221"/>
      <c r="W4941" s="221"/>
      <c r="X4941" s="221"/>
    </row>
    <row r="4942" spans="20:24">
      <c r="T4942" s="221"/>
      <c r="U4942" s="221"/>
      <c r="V4942" s="221"/>
      <c r="W4942" s="221"/>
      <c r="X4942" s="221"/>
    </row>
    <row r="4943" spans="20:24">
      <c r="T4943" s="221"/>
      <c r="U4943" s="221"/>
      <c r="V4943" s="221"/>
      <c r="W4943" s="221"/>
      <c r="X4943" s="221"/>
    </row>
    <row r="4944" spans="20:24">
      <c r="T4944" s="221"/>
      <c r="U4944" s="221"/>
      <c r="V4944" s="221"/>
      <c r="W4944" s="221"/>
      <c r="X4944" s="221"/>
    </row>
    <row r="4945" spans="20:24">
      <c r="T4945" s="221"/>
      <c r="U4945" s="221"/>
      <c r="V4945" s="221"/>
      <c r="W4945" s="221"/>
      <c r="X4945" s="221"/>
    </row>
    <row r="4946" spans="20:24">
      <c r="T4946" s="221"/>
      <c r="U4946" s="221"/>
      <c r="V4946" s="221"/>
      <c r="W4946" s="221"/>
      <c r="X4946" s="221"/>
    </row>
    <row r="4947" spans="20:24">
      <c r="T4947" s="221"/>
      <c r="U4947" s="221"/>
      <c r="V4947" s="221"/>
      <c r="W4947" s="221"/>
      <c r="X4947" s="221"/>
    </row>
    <row r="4948" spans="20:24">
      <c r="T4948" s="221"/>
      <c r="U4948" s="221"/>
      <c r="V4948" s="221"/>
      <c r="W4948" s="221"/>
      <c r="X4948" s="221"/>
    </row>
    <row r="4949" spans="20:24">
      <c r="T4949" s="221"/>
      <c r="U4949" s="221"/>
      <c r="V4949" s="221"/>
      <c r="W4949" s="221"/>
      <c r="X4949" s="221"/>
    </row>
    <row r="4950" spans="20:24">
      <c r="T4950" s="221"/>
      <c r="U4950" s="221"/>
      <c r="V4950" s="221"/>
      <c r="W4950" s="221"/>
      <c r="X4950" s="221"/>
    </row>
    <row r="4951" spans="20:24">
      <c r="T4951" s="221"/>
      <c r="U4951" s="221"/>
      <c r="V4951" s="221"/>
      <c r="W4951" s="221"/>
      <c r="X4951" s="221"/>
    </row>
    <row r="4952" spans="20:24">
      <c r="T4952" s="221"/>
      <c r="U4952" s="221"/>
      <c r="V4952" s="221"/>
      <c r="W4952" s="221"/>
      <c r="X4952" s="221"/>
    </row>
    <row r="4953" spans="20:24">
      <c r="T4953" s="221"/>
      <c r="U4953" s="221"/>
      <c r="V4953" s="221"/>
      <c r="W4953" s="221"/>
      <c r="X4953" s="221"/>
    </row>
    <row r="4954" spans="20:24">
      <c r="T4954" s="221"/>
      <c r="U4954" s="221"/>
      <c r="V4954" s="221"/>
      <c r="W4954" s="221"/>
      <c r="X4954" s="221"/>
    </row>
    <row r="4955" spans="20:24">
      <c r="T4955" s="221"/>
      <c r="U4955" s="221"/>
      <c r="V4955" s="221"/>
      <c r="W4955" s="221"/>
      <c r="X4955" s="221"/>
    </row>
    <row r="4956" spans="20:24">
      <c r="T4956" s="221"/>
      <c r="U4956" s="221"/>
      <c r="V4956" s="221"/>
      <c r="W4956" s="221"/>
      <c r="X4956" s="221"/>
    </row>
    <row r="4957" spans="20:24">
      <c r="T4957" s="221"/>
      <c r="U4957" s="221"/>
      <c r="V4957" s="221"/>
      <c r="W4957" s="221"/>
      <c r="X4957" s="221"/>
    </row>
    <row r="4958" spans="20:24">
      <c r="T4958" s="221"/>
      <c r="U4958" s="221"/>
      <c r="V4958" s="221"/>
      <c r="W4958" s="221"/>
      <c r="X4958" s="221"/>
    </row>
    <row r="4959" spans="20:24">
      <c r="T4959" s="221"/>
      <c r="U4959" s="221"/>
      <c r="V4959" s="221"/>
      <c r="W4959" s="221"/>
      <c r="X4959" s="221"/>
    </row>
    <row r="4960" spans="20:24">
      <c r="T4960" s="221"/>
      <c r="U4960" s="221"/>
      <c r="V4960" s="221"/>
      <c r="W4960" s="221"/>
      <c r="X4960" s="221"/>
    </row>
    <row r="4961" spans="20:24">
      <c r="T4961" s="221"/>
      <c r="U4961" s="221"/>
      <c r="V4961" s="221"/>
      <c r="W4961" s="221"/>
      <c r="X4961" s="221"/>
    </row>
    <row r="4962" spans="20:24">
      <c r="T4962" s="221"/>
      <c r="U4962" s="221"/>
      <c r="V4962" s="221"/>
      <c r="W4962" s="221"/>
      <c r="X4962" s="221"/>
    </row>
    <row r="4963" spans="20:24">
      <c r="T4963" s="221"/>
      <c r="U4963" s="221"/>
      <c r="V4963" s="221"/>
      <c r="W4963" s="221"/>
      <c r="X4963" s="221"/>
    </row>
    <row r="4964" spans="20:24">
      <c r="T4964" s="221"/>
      <c r="U4964" s="221"/>
      <c r="V4964" s="221"/>
      <c r="W4964" s="221"/>
      <c r="X4964" s="221"/>
    </row>
    <row r="4965" spans="20:24">
      <c r="T4965" s="221"/>
      <c r="U4965" s="221"/>
      <c r="V4965" s="221"/>
      <c r="W4965" s="221"/>
      <c r="X4965" s="221"/>
    </row>
    <row r="4966" spans="20:24">
      <c r="T4966" s="221"/>
      <c r="U4966" s="221"/>
      <c r="V4966" s="221"/>
      <c r="W4966" s="221"/>
      <c r="X4966" s="221"/>
    </row>
    <row r="4967" spans="20:24">
      <c r="T4967" s="221"/>
      <c r="U4967" s="221"/>
      <c r="V4967" s="221"/>
      <c r="W4967" s="221"/>
      <c r="X4967" s="221"/>
    </row>
    <row r="4968" spans="20:24">
      <c r="T4968" s="221"/>
      <c r="U4968" s="221"/>
      <c r="V4968" s="221"/>
      <c r="W4968" s="221"/>
      <c r="X4968" s="221"/>
    </row>
    <row r="4969" spans="20:24">
      <c r="T4969" s="221"/>
      <c r="U4969" s="221"/>
      <c r="V4969" s="221"/>
      <c r="W4969" s="221"/>
      <c r="X4969" s="221"/>
    </row>
    <row r="4970" spans="20:24">
      <c r="T4970" s="221"/>
      <c r="U4970" s="221"/>
      <c r="V4970" s="221"/>
      <c r="W4970" s="221"/>
      <c r="X4970" s="221"/>
    </row>
    <row r="4971" spans="20:24">
      <c r="T4971" s="221"/>
      <c r="U4971" s="221"/>
      <c r="V4971" s="221"/>
      <c r="W4971" s="221"/>
      <c r="X4971" s="221"/>
    </row>
    <row r="4972" spans="20:24">
      <c r="T4972" s="221"/>
      <c r="U4972" s="221"/>
      <c r="V4972" s="221"/>
      <c r="W4972" s="221"/>
      <c r="X4972" s="221"/>
    </row>
    <row r="4973" spans="20:24">
      <c r="T4973" s="221"/>
      <c r="U4973" s="221"/>
      <c r="V4973" s="221"/>
      <c r="W4973" s="221"/>
      <c r="X4973" s="221"/>
    </row>
    <row r="4974" spans="20:24">
      <c r="T4974" s="221"/>
      <c r="U4974" s="221"/>
      <c r="V4974" s="221"/>
      <c r="W4974" s="221"/>
      <c r="X4974" s="221"/>
    </row>
    <row r="4975" spans="20:24">
      <c r="T4975" s="221"/>
      <c r="U4975" s="221"/>
      <c r="V4975" s="221"/>
      <c r="W4975" s="221"/>
      <c r="X4975" s="221"/>
    </row>
    <row r="4976" spans="20:24">
      <c r="T4976" s="221"/>
      <c r="U4976" s="221"/>
      <c r="V4976" s="221"/>
      <c r="W4976" s="221"/>
      <c r="X4976" s="221"/>
    </row>
    <row r="4977" spans="20:24">
      <c r="T4977" s="221"/>
      <c r="U4977" s="221"/>
      <c r="V4977" s="221"/>
      <c r="W4977" s="221"/>
      <c r="X4977" s="221"/>
    </row>
    <row r="4978" spans="20:24">
      <c r="T4978" s="221"/>
      <c r="U4978" s="221"/>
      <c r="V4978" s="221"/>
      <c r="W4978" s="221"/>
      <c r="X4978" s="221"/>
    </row>
    <row r="4979" spans="20:24">
      <c r="T4979" s="221"/>
      <c r="U4979" s="221"/>
      <c r="V4979" s="221"/>
      <c r="W4979" s="221"/>
      <c r="X4979" s="221"/>
    </row>
    <row r="4980" spans="20:24">
      <c r="T4980" s="221"/>
      <c r="U4980" s="221"/>
      <c r="V4980" s="221"/>
      <c r="W4980" s="221"/>
      <c r="X4980" s="221"/>
    </row>
    <row r="4981" spans="20:24">
      <c r="T4981" s="221"/>
      <c r="U4981" s="221"/>
      <c r="V4981" s="221"/>
      <c r="W4981" s="221"/>
      <c r="X4981" s="221"/>
    </row>
    <row r="4982" spans="20:24">
      <c r="T4982" s="221"/>
      <c r="U4982" s="221"/>
      <c r="V4982" s="221"/>
      <c r="W4982" s="221"/>
      <c r="X4982" s="221"/>
    </row>
    <row r="4983" spans="20:24">
      <c r="T4983" s="221"/>
      <c r="U4983" s="221"/>
      <c r="V4983" s="221"/>
      <c r="W4983" s="221"/>
      <c r="X4983" s="221"/>
    </row>
    <row r="4984" spans="20:24">
      <c r="T4984" s="221"/>
      <c r="U4984" s="221"/>
      <c r="V4984" s="221"/>
      <c r="W4984" s="221"/>
      <c r="X4984" s="221"/>
    </row>
    <row r="4985" spans="20:24">
      <c r="T4985" s="221"/>
      <c r="U4985" s="221"/>
      <c r="V4985" s="221"/>
      <c r="W4985" s="221"/>
      <c r="X4985" s="221"/>
    </row>
    <row r="4986" spans="20:24">
      <c r="T4986" s="221"/>
      <c r="U4986" s="221"/>
      <c r="V4986" s="221"/>
      <c r="W4986" s="221"/>
      <c r="X4986" s="221"/>
    </row>
    <row r="4987" spans="20:24">
      <c r="T4987" s="221"/>
      <c r="U4987" s="221"/>
      <c r="V4987" s="221"/>
      <c r="W4987" s="221"/>
      <c r="X4987" s="221"/>
    </row>
    <row r="4988" spans="20:24">
      <c r="T4988" s="221"/>
      <c r="U4988" s="221"/>
      <c r="V4988" s="221"/>
      <c r="W4988" s="221"/>
      <c r="X4988" s="221"/>
    </row>
    <row r="4989" spans="20:24">
      <c r="T4989" s="221"/>
      <c r="U4989" s="221"/>
      <c r="V4989" s="221"/>
      <c r="W4989" s="221"/>
      <c r="X4989" s="221"/>
    </row>
    <row r="4990" spans="20:24">
      <c r="T4990" s="221"/>
      <c r="U4990" s="221"/>
      <c r="V4990" s="221"/>
      <c r="W4990" s="221"/>
      <c r="X4990" s="221"/>
    </row>
    <row r="4991" spans="20:24">
      <c r="T4991" s="221"/>
      <c r="U4991" s="221"/>
      <c r="V4991" s="221"/>
      <c r="W4991" s="221"/>
      <c r="X4991" s="221"/>
    </row>
    <row r="4992" spans="20:24">
      <c r="T4992" s="221"/>
      <c r="U4992" s="221"/>
      <c r="V4992" s="221"/>
      <c r="W4992" s="221"/>
      <c r="X4992" s="221"/>
    </row>
    <row r="4993" spans="20:24">
      <c r="T4993" s="221"/>
      <c r="U4993" s="221"/>
      <c r="V4993" s="221"/>
      <c r="W4993" s="221"/>
      <c r="X4993" s="221"/>
    </row>
    <row r="4994" spans="20:24">
      <c r="T4994" s="221"/>
      <c r="U4994" s="221"/>
      <c r="V4994" s="221"/>
      <c r="W4994" s="221"/>
      <c r="X4994" s="221"/>
    </row>
    <row r="4995" spans="20:24">
      <c r="T4995" s="221"/>
      <c r="U4995" s="221"/>
      <c r="V4995" s="221"/>
      <c r="W4995" s="221"/>
      <c r="X4995" s="221"/>
    </row>
    <row r="4996" spans="20:24">
      <c r="T4996" s="221"/>
      <c r="U4996" s="221"/>
      <c r="V4996" s="221"/>
      <c r="W4996" s="221"/>
      <c r="X4996" s="221"/>
    </row>
    <row r="4997" spans="20:24">
      <c r="T4997" s="221"/>
      <c r="U4997" s="221"/>
      <c r="V4997" s="221"/>
      <c r="W4997" s="221"/>
      <c r="X4997" s="221"/>
    </row>
    <row r="4998" spans="20:24">
      <c r="T4998" s="221"/>
      <c r="U4998" s="221"/>
      <c r="V4998" s="221"/>
      <c r="W4998" s="221"/>
      <c r="X4998" s="221"/>
    </row>
    <row r="4999" spans="20:24">
      <c r="T4999" s="221"/>
      <c r="U4999" s="221"/>
      <c r="V4999" s="221"/>
      <c r="W4999" s="221"/>
      <c r="X4999" s="221"/>
    </row>
    <row r="5000" spans="20:24">
      <c r="T5000" s="221"/>
      <c r="U5000" s="221"/>
      <c r="V5000" s="221"/>
      <c r="W5000" s="221"/>
      <c r="X5000" s="221"/>
    </row>
    <row r="5001" spans="20:24">
      <c r="T5001" s="221"/>
      <c r="U5001" s="221"/>
      <c r="V5001" s="221"/>
      <c r="W5001" s="221"/>
      <c r="X5001" s="221"/>
    </row>
    <row r="5002" spans="20:24">
      <c r="T5002" s="221"/>
      <c r="U5002" s="221"/>
      <c r="V5002" s="221"/>
      <c r="W5002" s="221"/>
      <c r="X5002" s="221"/>
    </row>
    <row r="5003" spans="20:24">
      <c r="T5003" s="221"/>
      <c r="U5003" s="221"/>
      <c r="V5003" s="221"/>
      <c r="W5003" s="221"/>
      <c r="X5003" s="221"/>
    </row>
    <row r="5004" spans="20:24">
      <c r="T5004" s="221"/>
      <c r="U5004" s="221"/>
      <c r="V5004" s="221"/>
      <c r="W5004" s="221"/>
      <c r="X5004" s="221"/>
    </row>
    <row r="5005" spans="20:24">
      <c r="T5005" s="221"/>
      <c r="U5005" s="221"/>
      <c r="V5005" s="221"/>
      <c r="W5005" s="221"/>
      <c r="X5005" s="221"/>
    </row>
    <row r="5006" spans="20:24">
      <c r="T5006" s="221"/>
      <c r="U5006" s="221"/>
      <c r="V5006" s="221"/>
      <c r="W5006" s="221"/>
      <c r="X5006" s="221"/>
    </row>
    <row r="5007" spans="20:24">
      <c r="T5007" s="221"/>
      <c r="U5007" s="221"/>
      <c r="V5007" s="221"/>
      <c r="W5007" s="221"/>
      <c r="X5007" s="221"/>
    </row>
    <row r="5008" spans="20:24">
      <c r="T5008" s="221"/>
      <c r="U5008" s="221"/>
      <c r="V5008" s="221"/>
      <c r="W5008" s="221"/>
      <c r="X5008" s="221"/>
    </row>
    <row r="5009" spans="20:24">
      <c r="T5009" s="221"/>
      <c r="U5009" s="221"/>
      <c r="V5009" s="221"/>
      <c r="W5009" s="221"/>
      <c r="X5009" s="221"/>
    </row>
    <row r="5010" spans="20:24">
      <c r="T5010" s="221"/>
      <c r="U5010" s="221"/>
      <c r="V5010" s="221"/>
      <c r="W5010" s="221"/>
      <c r="X5010" s="221"/>
    </row>
    <row r="5011" spans="20:24">
      <c r="T5011" s="221"/>
      <c r="U5011" s="221"/>
      <c r="V5011" s="221"/>
      <c r="W5011" s="221"/>
      <c r="X5011" s="221"/>
    </row>
    <row r="5012" spans="20:24">
      <c r="T5012" s="221"/>
      <c r="U5012" s="221"/>
      <c r="V5012" s="221"/>
      <c r="W5012" s="221"/>
      <c r="X5012" s="221"/>
    </row>
    <row r="5013" spans="20:24">
      <c r="T5013" s="221"/>
      <c r="U5013" s="221"/>
      <c r="V5013" s="221"/>
      <c r="W5013" s="221"/>
      <c r="X5013" s="221"/>
    </row>
    <row r="5014" spans="20:24">
      <c r="T5014" s="221"/>
      <c r="U5014" s="221"/>
      <c r="V5014" s="221"/>
      <c r="W5014" s="221"/>
      <c r="X5014" s="221"/>
    </row>
    <row r="5015" spans="20:24">
      <c r="T5015" s="221"/>
      <c r="U5015" s="221"/>
      <c r="V5015" s="221"/>
      <c r="W5015" s="221"/>
      <c r="X5015" s="221"/>
    </row>
    <row r="5016" spans="20:24">
      <c r="T5016" s="221"/>
      <c r="U5016" s="221"/>
      <c r="V5016" s="221"/>
      <c r="W5016" s="221"/>
      <c r="X5016" s="221"/>
    </row>
    <row r="5017" spans="20:24">
      <c r="T5017" s="221"/>
      <c r="U5017" s="221"/>
      <c r="V5017" s="221"/>
      <c r="W5017" s="221"/>
      <c r="X5017" s="221"/>
    </row>
    <row r="5018" spans="20:24">
      <c r="T5018" s="221"/>
      <c r="U5018" s="221"/>
      <c r="V5018" s="221"/>
      <c r="W5018" s="221"/>
      <c r="X5018" s="221"/>
    </row>
    <row r="5019" spans="20:24">
      <c r="T5019" s="221"/>
      <c r="U5019" s="221"/>
      <c r="V5019" s="221"/>
      <c r="W5019" s="221"/>
      <c r="X5019" s="221"/>
    </row>
    <row r="5020" spans="20:24">
      <c r="T5020" s="221"/>
      <c r="U5020" s="221"/>
      <c r="V5020" s="221"/>
      <c r="W5020" s="221"/>
      <c r="X5020" s="221"/>
    </row>
    <row r="5021" spans="20:24">
      <c r="T5021" s="221"/>
      <c r="U5021" s="221"/>
      <c r="V5021" s="221"/>
      <c r="W5021" s="221"/>
      <c r="X5021" s="221"/>
    </row>
    <row r="5022" spans="20:24">
      <c r="T5022" s="221"/>
      <c r="U5022" s="221"/>
      <c r="V5022" s="221"/>
      <c r="W5022" s="221"/>
      <c r="X5022" s="221"/>
    </row>
    <row r="5023" spans="20:24">
      <c r="T5023" s="221"/>
      <c r="U5023" s="221"/>
      <c r="V5023" s="221"/>
      <c r="W5023" s="221"/>
      <c r="X5023" s="221"/>
    </row>
    <row r="5024" spans="20:24">
      <c r="T5024" s="221"/>
      <c r="U5024" s="221"/>
      <c r="V5024" s="221"/>
      <c r="W5024" s="221"/>
      <c r="X5024" s="221"/>
    </row>
    <row r="5025" spans="20:24">
      <c r="T5025" s="221"/>
      <c r="U5025" s="221"/>
      <c r="V5025" s="221"/>
      <c r="W5025" s="221"/>
      <c r="X5025" s="221"/>
    </row>
    <row r="5026" spans="20:24">
      <c r="T5026" s="221"/>
      <c r="U5026" s="221"/>
      <c r="V5026" s="221"/>
      <c r="W5026" s="221"/>
      <c r="X5026" s="221"/>
    </row>
    <row r="5027" spans="20:24">
      <c r="T5027" s="221"/>
      <c r="U5027" s="221"/>
      <c r="V5027" s="221"/>
      <c r="W5027" s="221"/>
      <c r="X5027" s="221"/>
    </row>
    <row r="5028" spans="20:24">
      <c r="T5028" s="221"/>
      <c r="U5028" s="221"/>
      <c r="V5028" s="221"/>
      <c r="W5028" s="221"/>
      <c r="X5028" s="221"/>
    </row>
    <row r="5029" spans="20:24">
      <c r="T5029" s="221"/>
      <c r="U5029" s="221"/>
      <c r="V5029" s="221"/>
      <c r="W5029" s="221"/>
      <c r="X5029" s="221"/>
    </row>
    <row r="5030" spans="20:24">
      <c r="T5030" s="221"/>
      <c r="U5030" s="221"/>
      <c r="V5030" s="221"/>
      <c r="W5030" s="221"/>
      <c r="X5030" s="221"/>
    </row>
    <row r="5031" spans="20:24">
      <c r="T5031" s="221"/>
      <c r="U5031" s="221"/>
      <c r="V5031" s="221"/>
      <c r="W5031" s="221"/>
      <c r="X5031" s="221"/>
    </row>
    <row r="5032" spans="20:24">
      <c r="T5032" s="221"/>
      <c r="U5032" s="221"/>
      <c r="V5032" s="221"/>
      <c r="W5032" s="221"/>
      <c r="X5032" s="221"/>
    </row>
    <row r="5033" spans="20:24">
      <c r="T5033" s="221"/>
      <c r="U5033" s="221"/>
      <c r="V5033" s="221"/>
      <c r="W5033" s="221"/>
      <c r="X5033" s="221"/>
    </row>
    <row r="5034" spans="20:24">
      <c r="T5034" s="221"/>
      <c r="U5034" s="221"/>
      <c r="V5034" s="221"/>
      <c r="W5034" s="221"/>
      <c r="X5034" s="221"/>
    </row>
    <row r="5035" spans="20:24">
      <c r="T5035" s="221"/>
      <c r="U5035" s="221"/>
      <c r="V5035" s="221"/>
      <c r="W5035" s="221"/>
      <c r="X5035" s="221"/>
    </row>
    <row r="5036" spans="20:24">
      <c r="T5036" s="221"/>
      <c r="U5036" s="221"/>
      <c r="V5036" s="221"/>
      <c r="W5036" s="221"/>
      <c r="X5036" s="221"/>
    </row>
    <row r="5037" spans="20:24">
      <c r="T5037" s="221"/>
      <c r="U5037" s="221"/>
      <c r="V5037" s="221"/>
      <c r="W5037" s="221"/>
      <c r="X5037" s="221"/>
    </row>
    <row r="5038" spans="20:24">
      <c r="T5038" s="221"/>
      <c r="U5038" s="221"/>
      <c r="V5038" s="221"/>
      <c r="W5038" s="221"/>
      <c r="X5038" s="221"/>
    </row>
    <row r="5039" spans="20:24">
      <c r="T5039" s="221"/>
      <c r="U5039" s="221"/>
      <c r="V5039" s="221"/>
      <c r="W5039" s="221"/>
      <c r="X5039" s="221"/>
    </row>
    <row r="5040" spans="20:24">
      <c r="T5040" s="221"/>
      <c r="U5040" s="221"/>
      <c r="V5040" s="221"/>
      <c r="W5040" s="221"/>
      <c r="X5040" s="221"/>
    </row>
    <row r="5041" spans="20:24">
      <c r="T5041" s="221"/>
      <c r="U5041" s="221"/>
      <c r="V5041" s="221"/>
      <c r="W5041" s="221"/>
      <c r="X5041" s="221"/>
    </row>
    <row r="5042" spans="20:24">
      <c r="T5042" s="221"/>
      <c r="U5042" s="221"/>
      <c r="V5042" s="221"/>
      <c r="W5042" s="221"/>
      <c r="X5042" s="221"/>
    </row>
    <row r="5043" spans="20:24">
      <c r="T5043" s="221"/>
      <c r="U5043" s="221"/>
      <c r="V5043" s="221"/>
      <c r="W5043" s="221"/>
      <c r="X5043" s="221"/>
    </row>
    <row r="5044" spans="20:24">
      <c r="T5044" s="221"/>
      <c r="U5044" s="221"/>
      <c r="V5044" s="221"/>
      <c r="W5044" s="221"/>
      <c r="X5044" s="221"/>
    </row>
    <row r="5045" spans="20:24">
      <c r="T5045" s="221"/>
      <c r="U5045" s="221"/>
      <c r="V5045" s="221"/>
      <c r="W5045" s="221"/>
      <c r="X5045" s="221"/>
    </row>
    <row r="5046" spans="20:24">
      <c r="T5046" s="221"/>
      <c r="U5046" s="221"/>
      <c r="V5046" s="221"/>
      <c r="W5046" s="221"/>
      <c r="X5046" s="221"/>
    </row>
    <row r="5047" spans="20:24">
      <c r="T5047" s="221"/>
      <c r="U5047" s="221"/>
      <c r="V5047" s="221"/>
      <c r="W5047" s="221"/>
      <c r="X5047" s="221"/>
    </row>
    <row r="5048" spans="20:24">
      <c r="T5048" s="221"/>
      <c r="U5048" s="221"/>
      <c r="V5048" s="221"/>
      <c r="W5048" s="221"/>
      <c r="X5048" s="221"/>
    </row>
    <row r="5049" spans="20:24">
      <c r="T5049" s="221"/>
      <c r="U5049" s="221"/>
      <c r="V5049" s="221"/>
      <c r="W5049" s="221"/>
      <c r="X5049" s="221"/>
    </row>
    <row r="5050" spans="20:24">
      <c r="T5050" s="221"/>
      <c r="U5050" s="221"/>
      <c r="V5050" s="221"/>
      <c r="W5050" s="221"/>
      <c r="X5050" s="221"/>
    </row>
    <row r="5051" spans="20:24">
      <c r="T5051" s="221"/>
      <c r="U5051" s="221"/>
      <c r="V5051" s="221"/>
      <c r="W5051" s="221"/>
      <c r="X5051" s="221"/>
    </row>
    <row r="5052" spans="20:24">
      <c r="T5052" s="221"/>
      <c r="U5052" s="221"/>
      <c r="V5052" s="221"/>
      <c r="W5052" s="221"/>
      <c r="X5052" s="221"/>
    </row>
    <row r="5053" spans="20:24">
      <c r="T5053" s="221"/>
      <c r="U5053" s="221"/>
      <c r="V5053" s="221"/>
      <c r="W5053" s="221"/>
      <c r="X5053" s="221"/>
    </row>
    <row r="5054" spans="20:24">
      <c r="T5054" s="221"/>
      <c r="U5054" s="221"/>
      <c r="V5054" s="221"/>
      <c r="W5054" s="221"/>
      <c r="X5054" s="221"/>
    </row>
    <row r="5055" spans="20:24">
      <c r="T5055" s="221"/>
      <c r="U5055" s="221"/>
      <c r="V5055" s="221"/>
      <c r="W5055" s="221"/>
      <c r="X5055" s="221"/>
    </row>
    <row r="5056" spans="20:24">
      <c r="T5056" s="221"/>
      <c r="U5056" s="221"/>
      <c r="V5056" s="221"/>
      <c r="W5056" s="221"/>
      <c r="X5056" s="221"/>
    </row>
    <row r="5057" spans="20:24">
      <c r="T5057" s="221"/>
      <c r="U5057" s="221"/>
      <c r="V5057" s="221"/>
      <c r="W5057" s="221"/>
      <c r="X5057" s="221"/>
    </row>
    <row r="5058" spans="20:24">
      <c r="T5058" s="221"/>
      <c r="U5058" s="221"/>
      <c r="V5058" s="221"/>
      <c r="W5058" s="221"/>
      <c r="X5058" s="221"/>
    </row>
    <row r="5059" spans="20:24">
      <c r="T5059" s="221"/>
      <c r="U5059" s="221"/>
      <c r="V5059" s="221"/>
      <c r="W5059" s="221"/>
      <c r="X5059" s="221"/>
    </row>
    <row r="5060" spans="20:24">
      <c r="T5060" s="221"/>
      <c r="U5060" s="221"/>
      <c r="V5060" s="221"/>
      <c r="W5060" s="221"/>
      <c r="X5060" s="221"/>
    </row>
    <row r="5061" spans="20:24">
      <c r="T5061" s="221"/>
      <c r="U5061" s="221"/>
      <c r="V5061" s="221"/>
      <c r="W5061" s="221"/>
      <c r="X5061" s="221"/>
    </row>
    <row r="5062" spans="20:24">
      <c r="T5062" s="221"/>
      <c r="U5062" s="221"/>
      <c r="V5062" s="221"/>
      <c r="W5062" s="221"/>
      <c r="X5062" s="221"/>
    </row>
    <row r="5063" spans="20:24">
      <c r="T5063" s="221"/>
      <c r="U5063" s="221"/>
      <c r="V5063" s="221"/>
      <c r="W5063" s="221"/>
      <c r="X5063" s="221"/>
    </row>
    <row r="5064" spans="20:24">
      <c r="T5064" s="221"/>
      <c r="U5064" s="221"/>
      <c r="V5064" s="221"/>
      <c r="W5064" s="221"/>
      <c r="X5064" s="221"/>
    </row>
    <row r="5065" spans="20:24">
      <c r="T5065" s="221"/>
      <c r="U5065" s="221"/>
      <c r="V5065" s="221"/>
      <c r="W5065" s="221"/>
      <c r="X5065" s="221"/>
    </row>
    <row r="5066" spans="20:24">
      <c r="T5066" s="221"/>
      <c r="U5066" s="221"/>
      <c r="V5066" s="221"/>
      <c r="W5066" s="221"/>
      <c r="X5066" s="221"/>
    </row>
    <row r="5067" spans="20:24">
      <c r="T5067" s="221"/>
      <c r="U5067" s="221"/>
      <c r="V5067" s="221"/>
      <c r="W5067" s="221"/>
      <c r="X5067" s="221"/>
    </row>
    <row r="5068" spans="20:24">
      <c r="T5068" s="221"/>
      <c r="U5068" s="221"/>
      <c r="V5068" s="221"/>
      <c r="W5068" s="221"/>
      <c r="X5068" s="221"/>
    </row>
    <row r="5069" spans="20:24">
      <c r="T5069" s="221"/>
      <c r="U5069" s="221"/>
      <c r="V5069" s="221"/>
      <c r="W5069" s="221"/>
      <c r="X5069" s="221"/>
    </row>
    <row r="5070" spans="20:24">
      <c r="T5070" s="221"/>
      <c r="U5070" s="221"/>
      <c r="V5070" s="221"/>
      <c r="W5070" s="221"/>
      <c r="X5070" s="221"/>
    </row>
    <row r="5071" spans="20:24">
      <c r="T5071" s="221"/>
      <c r="U5071" s="221"/>
      <c r="V5071" s="221"/>
      <c r="W5071" s="221"/>
      <c r="X5071" s="221"/>
    </row>
    <row r="5072" spans="20:24">
      <c r="T5072" s="221"/>
      <c r="U5072" s="221"/>
      <c r="V5072" s="221"/>
      <c r="W5072" s="221"/>
      <c r="X5072" s="221"/>
    </row>
    <row r="5073" spans="20:24">
      <c r="T5073" s="221"/>
      <c r="U5073" s="221"/>
      <c r="V5073" s="221"/>
      <c r="W5073" s="221"/>
      <c r="X5073" s="221"/>
    </row>
    <row r="5074" spans="20:24">
      <c r="T5074" s="221"/>
      <c r="U5074" s="221"/>
      <c r="V5074" s="221"/>
      <c r="W5074" s="221"/>
      <c r="X5074" s="221"/>
    </row>
    <row r="5075" spans="20:24">
      <c r="T5075" s="221"/>
      <c r="U5075" s="221"/>
      <c r="V5075" s="221"/>
      <c r="W5075" s="221"/>
      <c r="X5075" s="221"/>
    </row>
    <row r="5076" spans="20:24">
      <c r="T5076" s="221"/>
      <c r="U5076" s="221"/>
      <c r="V5076" s="221"/>
      <c r="W5076" s="221"/>
      <c r="X5076" s="221"/>
    </row>
    <row r="5077" spans="20:24">
      <c r="T5077" s="221"/>
      <c r="U5077" s="221"/>
      <c r="V5077" s="221"/>
      <c r="W5077" s="221"/>
      <c r="X5077" s="221"/>
    </row>
    <row r="5078" spans="20:24">
      <c r="T5078" s="221"/>
      <c r="U5078" s="221"/>
      <c r="V5078" s="221"/>
      <c r="W5078" s="221"/>
      <c r="X5078" s="221"/>
    </row>
    <row r="5079" spans="20:24">
      <c r="T5079" s="221"/>
      <c r="U5079" s="221"/>
      <c r="V5079" s="221"/>
      <c r="W5079" s="221"/>
      <c r="X5079" s="221"/>
    </row>
    <row r="5080" spans="20:24">
      <c r="T5080" s="221"/>
      <c r="U5080" s="221"/>
      <c r="V5080" s="221"/>
      <c r="W5080" s="221"/>
      <c r="X5080" s="221"/>
    </row>
    <row r="5081" spans="20:24">
      <c r="T5081" s="221"/>
      <c r="U5081" s="221"/>
      <c r="V5081" s="221"/>
      <c r="W5081" s="221"/>
      <c r="X5081" s="221"/>
    </row>
    <row r="5082" spans="20:24">
      <c r="T5082" s="221"/>
      <c r="U5082" s="221"/>
      <c r="V5082" s="221"/>
      <c r="W5082" s="221"/>
      <c r="X5082" s="221"/>
    </row>
    <row r="5083" spans="20:24">
      <c r="T5083" s="221"/>
      <c r="U5083" s="221"/>
      <c r="V5083" s="221"/>
      <c r="W5083" s="221"/>
      <c r="X5083" s="221"/>
    </row>
    <row r="5084" spans="20:24">
      <c r="T5084" s="221"/>
      <c r="U5084" s="221"/>
      <c r="V5084" s="221"/>
      <c r="W5084" s="221"/>
      <c r="X5084" s="221"/>
    </row>
    <row r="5085" spans="20:24">
      <c r="T5085" s="221"/>
      <c r="U5085" s="221"/>
      <c r="V5085" s="221"/>
      <c r="W5085" s="221"/>
      <c r="X5085" s="221"/>
    </row>
    <row r="5086" spans="20:24">
      <c r="T5086" s="221"/>
      <c r="U5086" s="221"/>
      <c r="V5086" s="221"/>
      <c r="W5086" s="221"/>
      <c r="X5086" s="221"/>
    </row>
    <row r="5087" spans="20:24">
      <c r="T5087" s="221"/>
      <c r="U5087" s="221"/>
      <c r="V5087" s="221"/>
      <c r="W5087" s="221"/>
      <c r="X5087" s="221"/>
    </row>
    <row r="5088" spans="20:24">
      <c r="T5088" s="221"/>
      <c r="U5088" s="221"/>
      <c r="V5088" s="221"/>
      <c r="W5088" s="221"/>
      <c r="X5088" s="221"/>
    </row>
    <row r="5089" spans="20:24">
      <c r="T5089" s="221"/>
      <c r="U5089" s="221"/>
      <c r="V5089" s="221"/>
      <c r="W5089" s="221"/>
      <c r="X5089" s="221"/>
    </row>
    <row r="5090" spans="20:24">
      <c r="T5090" s="221"/>
      <c r="U5090" s="221"/>
      <c r="V5090" s="221"/>
      <c r="W5090" s="221"/>
      <c r="X5090" s="221"/>
    </row>
    <row r="5091" spans="20:24">
      <c r="T5091" s="221"/>
      <c r="U5091" s="221"/>
      <c r="V5091" s="221"/>
      <c r="W5091" s="221"/>
      <c r="X5091" s="221"/>
    </row>
    <row r="5092" spans="20:24">
      <c r="T5092" s="221"/>
      <c r="U5092" s="221"/>
      <c r="V5092" s="221"/>
      <c r="W5092" s="221"/>
      <c r="X5092" s="221"/>
    </row>
    <row r="5093" spans="20:24">
      <c r="T5093" s="221"/>
      <c r="U5093" s="221"/>
      <c r="V5093" s="221"/>
      <c r="W5093" s="221"/>
      <c r="X5093" s="221"/>
    </row>
    <row r="5094" spans="20:24">
      <c r="T5094" s="221"/>
      <c r="U5094" s="221"/>
      <c r="V5094" s="221"/>
      <c r="W5094" s="221"/>
      <c r="X5094" s="221"/>
    </row>
    <row r="5095" spans="20:24">
      <c r="T5095" s="221"/>
      <c r="U5095" s="221"/>
      <c r="V5095" s="221"/>
      <c r="W5095" s="221"/>
      <c r="X5095" s="221"/>
    </row>
    <row r="5096" spans="20:24">
      <c r="T5096" s="221"/>
      <c r="U5096" s="221"/>
      <c r="V5096" s="221"/>
      <c r="W5096" s="221"/>
      <c r="X5096" s="221"/>
    </row>
    <row r="5097" spans="20:24">
      <c r="T5097" s="221"/>
      <c r="U5097" s="221"/>
      <c r="V5097" s="221"/>
      <c r="W5097" s="221"/>
      <c r="X5097" s="221"/>
    </row>
    <row r="5098" spans="20:24">
      <c r="T5098" s="221"/>
      <c r="U5098" s="221"/>
      <c r="V5098" s="221"/>
      <c r="W5098" s="221"/>
      <c r="X5098" s="221"/>
    </row>
    <row r="5099" spans="20:24">
      <c r="T5099" s="221"/>
      <c r="U5099" s="221"/>
      <c r="V5099" s="221"/>
      <c r="W5099" s="221"/>
      <c r="X5099" s="221"/>
    </row>
    <row r="5100" spans="20:24">
      <c r="T5100" s="221"/>
      <c r="U5100" s="221"/>
      <c r="V5100" s="221"/>
      <c r="W5100" s="221"/>
      <c r="X5100" s="221"/>
    </row>
    <row r="5101" spans="20:24">
      <c r="T5101" s="221"/>
      <c r="U5101" s="221"/>
      <c r="V5101" s="221"/>
      <c r="W5101" s="221"/>
      <c r="X5101" s="221"/>
    </row>
    <row r="5102" spans="20:24">
      <c r="T5102" s="221"/>
      <c r="U5102" s="221"/>
      <c r="V5102" s="221"/>
      <c r="W5102" s="221"/>
      <c r="X5102" s="221"/>
    </row>
    <row r="5103" spans="20:24">
      <c r="T5103" s="221"/>
      <c r="U5103" s="221"/>
      <c r="V5103" s="221"/>
      <c r="W5103" s="221"/>
      <c r="X5103" s="221"/>
    </row>
    <row r="5104" spans="20:24">
      <c r="T5104" s="221"/>
      <c r="U5104" s="221"/>
      <c r="V5104" s="221"/>
      <c r="W5104" s="221"/>
      <c r="X5104" s="221"/>
    </row>
    <row r="5105" spans="20:24">
      <c r="T5105" s="221"/>
      <c r="U5105" s="221"/>
      <c r="V5105" s="221"/>
      <c r="W5105" s="221"/>
      <c r="X5105" s="221"/>
    </row>
    <row r="5106" spans="20:24">
      <c r="T5106" s="221"/>
      <c r="U5106" s="221"/>
      <c r="V5106" s="221"/>
      <c r="W5106" s="221"/>
      <c r="X5106" s="221"/>
    </row>
    <row r="5107" spans="20:24">
      <c r="T5107" s="221"/>
      <c r="U5107" s="221"/>
      <c r="V5107" s="221"/>
      <c r="W5107" s="221"/>
      <c r="X5107" s="221"/>
    </row>
    <row r="5108" spans="20:24">
      <c r="T5108" s="221"/>
      <c r="U5108" s="221"/>
      <c r="V5108" s="221"/>
      <c r="W5108" s="221"/>
      <c r="X5108" s="221"/>
    </row>
    <row r="5109" spans="20:24">
      <c r="T5109" s="221"/>
      <c r="U5109" s="221"/>
      <c r="V5109" s="221"/>
      <c r="W5109" s="221"/>
      <c r="X5109" s="221"/>
    </row>
    <row r="5110" spans="20:24">
      <c r="T5110" s="221"/>
      <c r="U5110" s="221"/>
      <c r="V5110" s="221"/>
      <c r="W5110" s="221"/>
      <c r="X5110" s="221"/>
    </row>
    <row r="5111" spans="20:24">
      <c r="T5111" s="221"/>
      <c r="U5111" s="221"/>
      <c r="V5111" s="221"/>
      <c r="W5111" s="221"/>
      <c r="X5111" s="221"/>
    </row>
    <row r="5112" spans="20:24">
      <c r="T5112" s="221"/>
      <c r="U5112" s="221"/>
      <c r="V5112" s="221"/>
      <c r="W5112" s="221"/>
      <c r="X5112" s="221"/>
    </row>
    <row r="5113" spans="20:24">
      <c r="T5113" s="221"/>
      <c r="U5113" s="221"/>
      <c r="V5113" s="221"/>
      <c r="W5113" s="221"/>
      <c r="X5113" s="221"/>
    </row>
    <row r="5114" spans="20:24">
      <c r="T5114" s="221"/>
      <c r="U5114" s="221"/>
      <c r="V5114" s="221"/>
      <c r="W5114" s="221"/>
      <c r="X5114" s="221"/>
    </row>
    <row r="5115" spans="20:24">
      <c r="T5115" s="221"/>
      <c r="U5115" s="221"/>
      <c r="V5115" s="221"/>
      <c r="W5115" s="221"/>
      <c r="X5115" s="221"/>
    </row>
    <row r="5116" spans="20:24">
      <c r="T5116" s="221"/>
      <c r="U5116" s="221"/>
      <c r="V5116" s="221"/>
      <c r="W5116" s="221"/>
      <c r="X5116" s="221"/>
    </row>
    <row r="5117" spans="20:24">
      <c r="T5117" s="221"/>
      <c r="U5117" s="221"/>
      <c r="V5117" s="221"/>
      <c r="W5117" s="221"/>
      <c r="X5117" s="221"/>
    </row>
    <row r="5118" spans="20:24">
      <c r="T5118" s="221"/>
      <c r="U5118" s="221"/>
      <c r="V5118" s="221"/>
      <c r="W5118" s="221"/>
      <c r="X5118" s="221"/>
    </row>
    <row r="5119" spans="20:24">
      <c r="T5119" s="221"/>
      <c r="U5119" s="221"/>
      <c r="V5119" s="221"/>
      <c r="W5119" s="221"/>
      <c r="X5119" s="221"/>
    </row>
    <row r="5120" spans="20:24">
      <c r="T5120" s="221"/>
      <c r="U5120" s="221"/>
      <c r="V5120" s="221"/>
      <c r="W5120" s="221"/>
      <c r="X5120" s="221"/>
    </row>
    <row r="5121" spans="20:24">
      <c r="T5121" s="221"/>
      <c r="U5121" s="221"/>
      <c r="V5121" s="221"/>
      <c r="W5121" s="221"/>
      <c r="X5121" s="221"/>
    </row>
    <row r="5122" spans="20:24">
      <c r="T5122" s="221"/>
      <c r="U5122" s="221"/>
      <c r="V5122" s="221"/>
      <c r="W5122" s="221"/>
      <c r="X5122" s="221"/>
    </row>
    <row r="5123" spans="20:24">
      <c r="T5123" s="221"/>
      <c r="U5123" s="221"/>
      <c r="V5123" s="221"/>
      <c r="W5123" s="221"/>
      <c r="X5123" s="221"/>
    </row>
    <row r="5124" spans="20:24">
      <c r="T5124" s="221"/>
      <c r="U5124" s="221"/>
      <c r="V5124" s="221"/>
      <c r="W5124" s="221"/>
      <c r="X5124" s="221"/>
    </row>
    <row r="5125" spans="20:24">
      <c r="T5125" s="221"/>
      <c r="U5125" s="221"/>
      <c r="V5125" s="221"/>
      <c r="W5125" s="221"/>
      <c r="X5125" s="221"/>
    </row>
    <row r="5126" spans="20:24">
      <c r="T5126" s="221"/>
      <c r="U5126" s="221"/>
      <c r="V5126" s="221"/>
      <c r="W5126" s="221"/>
      <c r="X5126" s="221"/>
    </row>
    <row r="5127" spans="20:24">
      <c r="T5127" s="221"/>
      <c r="U5127" s="221"/>
      <c r="V5127" s="221"/>
      <c r="W5127" s="221"/>
      <c r="X5127" s="221"/>
    </row>
    <row r="5128" spans="20:24">
      <c r="T5128" s="221"/>
      <c r="U5128" s="221"/>
      <c r="V5128" s="221"/>
      <c r="W5128" s="221"/>
      <c r="X5128" s="221"/>
    </row>
    <row r="5129" spans="20:24">
      <c r="T5129" s="221"/>
      <c r="U5129" s="221"/>
      <c r="V5129" s="221"/>
      <c r="W5129" s="221"/>
      <c r="X5129" s="221"/>
    </row>
    <row r="5130" spans="20:24">
      <c r="T5130" s="221"/>
      <c r="U5130" s="221"/>
      <c r="V5130" s="221"/>
      <c r="W5130" s="221"/>
      <c r="X5130" s="221"/>
    </row>
    <row r="5131" spans="20:24">
      <c r="T5131" s="221"/>
      <c r="U5131" s="221"/>
      <c r="V5131" s="221"/>
      <c r="W5131" s="221"/>
      <c r="X5131" s="221"/>
    </row>
    <row r="5132" spans="20:24">
      <c r="T5132" s="221"/>
      <c r="U5132" s="221"/>
      <c r="V5132" s="221"/>
      <c r="W5132" s="221"/>
      <c r="X5132" s="221"/>
    </row>
    <row r="5133" spans="20:24">
      <c r="T5133" s="221"/>
      <c r="U5133" s="221"/>
      <c r="V5133" s="221"/>
      <c r="W5133" s="221"/>
      <c r="X5133" s="221"/>
    </row>
    <row r="5134" spans="20:24">
      <c r="T5134" s="221"/>
      <c r="U5134" s="221"/>
      <c r="V5134" s="221"/>
      <c r="W5134" s="221"/>
      <c r="X5134" s="221"/>
    </row>
    <row r="5135" spans="20:24">
      <c r="T5135" s="221"/>
      <c r="U5135" s="221"/>
      <c r="V5135" s="221"/>
      <c r="W5135" s="221"/>
      <c r="X5135" s="221"/>
    </row>
    <row r="5136" spans="20:24">
      <c r="T5136" s="221"/>
      <c r="U5136" s="221"/>
      <c r="V5136" s="221"/>
      <c r="W5136" s="221"/>
      <c r="X5136" s="221"/>
    </row>
    <row r="5137" spans="20:24">
      <c r="T5137" s="221"/>
      <c r="U5137" s="221"/>
      <c r="V5137" s="221"/>
      <c r="W5137" s="221"/>
      <c r="X5137" s="221"/>
    </row>
    <row r="5138" spans="20:24">
      <c r="T5138" s="221"/>
      <c r="U5138" s="221"/>
      <c r="V5138" s="221"/>
      <c r="W5138" s="221"/>
      <c r="X5138" s="221"/>
    </row>
    <row r="5139" spans="20:24">
      <c r="T5139" s="221"/>
      <c r="U5139" s="221"/>
      <c r="V5139" s="221"/>
      <c r="W5139" s="221"/>
      <c r="X5139" s="221"/>
    </row>
    <row r="5140" spans="20:24">
      <c r="T5140" s="221"/>
      <c r="U5140" s="221"/>
      <c r="V5140" s="221"/>
      <c r="W5140" s="221"/>
      <c r="X5140" s="221"/>
    </row>
    <row r="5141" spans="20:24">
      <c r="T5141" s="221"/>
      <c r="U5141" s="221"/>
      <c r="V5141" s="221"/>
      <c r="W5141" s="221"/>
      <c r="X5141" s="221"/>
    </row>
    <row r="5142" spans="20:24">
      <c r="T5142" s="221"/>
      <c r="U5142" s="221"/>
      <c r="V5142" s="221"/>
      <c r="W5142" s="221"/>
      <c r="X5142" s="221"/>
    </row>
    <row r="5143" spans="20:24">
      <c r="T5143" s="221"/>
      <c r="U5143" s="221"/>
      <c r="V5143" s="221"/>
      <c r="W5143" s="221"/>
      <c r="X5143" s="221"/>
    </row>
    <row r="5144" spans="20:24">
      <c r="T5144" s="221"/>
      <c r="U5144" s="221"/>
      <c r="V5144" s="221"/>
      <c r="W5144" s="221"/>
      <c r="X5144" s="221"/>
    </row>
    <row r="5145" spans="20:24">
      <c r="T5145" s="221"/>
      <c r="U5145" s="221"/>
      <c r="V5145" s="221"/>
      <c r="W5145" s="221"/>
      <c r="X5145" s="221"/>
    </row>
    <row r="5146" spans="20:24">
      <c r="T5146" s="221"/>
      <c r="U5146" s="221"/>
      <c r="V5146" s="221"/>
      <c r="W5146" s="221"/>
      <c r="X5146" s="221"/>
    </row>
    <row r="5147" spans="20:24">
      <c r="T5147" s="221"/>
      <c r="U5147" s="221"/>
      <c r="V5147" s="221"/>
      <c r="W5147" s="221"/>
      <c r="X5147" s="221"/>
    </row>
    <row r="5148" spans="20:24">
      <c r="T5148" s="221"/>
      <c r="U5148" s="221"/>
      <c r="V5148" s="221"/>
      <c r="W5148" s="221"/>
      <c r="X5148" s="221"/>
    </row>
    <row r="5149" spans="20:24">
      <c r="T5149" s="221"/>
      <c r="U5149" s="221"/>
      <c r="V5149" s="221"/>
      <c r="W5149" s="221"/>
      <c r="X5149" s="221"/>
    </row>
    <row r="5150" spans="20:24">
      <c r="T5150" s="221"/>
      <c r="U5150" s="221"/>
      <c r="V5150" s="221"/>
      <c r="W5150" s="221"/>
      <c r="X5150" s="221"/>
    </row>
    <row r="5151" spans="20:24">
      <c r="T5151" s="221"/>
      <c r="U5151" s="221"/>
      <c r="V5151" s="221"/>
      <c r="W5151" s="221"/>
      <c r="X5151" s="221"/>
    </row>
    <row r="5152" spans="20:24">
      <c r="T5152" s="221"/>
      <c r="U5152" s="221"/>
      <c r="V5152" s="221"/>
      <c r="W5152" s="221"/>
      <c r="X5152" s="221"/>
    </row>
    <row r="5153" spans="20:24">
      <c r="T5153" s="221"/>
      <c r="U5153" s="221"/>
      <c r="V5153" s="221"/>
      <c r="W5153" s="221"/>
      <c r="X5153" s="221"/>
    </row>
    <row r="5154" spans="20:24">
      <c r="T5154" s="221"/>
      <c r="U5154" s="221"/>
      <c r="V5154" s="221"/>
      <c r="W5154" s="221"/>
      <c r="X5154" s="221"/>
    </row>
    <row r="5155" spans="20:24">
      <c r="T5155" s="221"/>
      <c r="U5155" s="221"/>
      <c r="V5155" s="221"/>
      <c r="W5155" s="221"/>
      <c r="X5155" s="221"/>
    </row>
    <row r="5156" spans="20:24">
      <c r="T5156" s="221"/>
      <c r="U5156" s="221"/>
      <c r="V5156" s="221"/>
      <c r="W5156" s="221"/>
      <c r="X5156" s="221"/>
    </row>
    <row r="5157" spans="20:24">
      <c r="T5157" s="221"/>
      <c r="U5157" s="221"/>
      <c r="V5157" s="221"/>
      <c r="W5157" s="221"/>
      <c r="X5157" s="221"/>
    </row>
    <row r="5158" spans="20:24">
      <c r="T5158" s="221"/>
      <c r="U5158" s="221"/>
      <c r="V5158" s="221"/>
      <c r="W5158" s="221"/>
      <c r="X5158" s="221"/>
    </row>
    <row r="5159" spans="20:24">
      <c r="T5159" s="221"/>
      <c r="U5159" s="221"/>
      <c r="V5159" s="221"/>
      <c r="W5159" s="221"/>
      <c r="X5159" s="221"/>
    </row>
    <row r="5160" spans="20:24">
      <c r="T5160" s="221"/>
      <c r="U5160" s="221"/>
      <c r="V5160" s="221"/>
      <c r="W5160" s="221"/>
      <c r="X5160" s="221"/>
    </row>
    <row r="5161" spans="20:24">
      <c r="T5161" s="221"/>
      <c r="U5161" s="221"/>
      <c r="V5161" s="221"/>
      <c r="W5161" s="221"/>
      <c r="X5161" s="221"/>
    </row>
    <row r="5162" spans="20:24">
      <c r="T5162" s="221"/>
      <c r="U5162" s="221"/>
      <c r="V5162" s="221"/>
      <c r="W5162" s="221"/>
      <c r="X5162" s="221"/>
    </row>
    <row r="5163" spans="20:24">
      <c r="T5163" s="221"/>
      <c r="U5163" s="221"/>
      <c r="V5163" s="221"/>
      <c r="W5163" s="221"/>
      <c r="X5163" s="221"/>
    </row>
    <row r="5164" spans="20:24">
      <c r="T5164" s="221"/>
      <c r="U5164" s="221"/>
      <c r="V5164" s="221"/>
      <c r="W5164" s="221"/>
      <c r="X5164" s="221"/>
    </row>
    <row r="5165" spans="20:24">
      <c r="T5165" s="221"/>
      <c r="U5165" s="221"/>
      <c r="V5165" s="221"/>
      <c r="W5165" s="221"/>
      <c r="X5165" s="221"/>
    </row>
    <row r="5166" spans="20:24">
      <c r="T5166" s="221"/>
      <c r="U5166" s="221"/>
      <c r="V5166" s="221"/>
      <c r="W5166" s="221"/>
      <c r="X5166" s="221"/>
    </row>
    <row r="5167" spans="20:24">
      <c r="T5167" s="221"/>
      <c r="U5167" s="221"/>
      <c r="V5167" s="221"/>
      <c r="W5167" s="221"/>
      <c r="X5167" s="221"/>
    </row>
    <row r="5168" spans="20:24">
      <c r="T5168" s="221"/>
      <c r="U5168" s="221"/>
      <c r="V5168" s="221"/>
      <c r="W5168" s="221"/>
      <c r="X5168" s="221"/>
    </row>
    <row r="5169" spans="20:24">
      <c r="T5169" s="221"/>
      <c r="U5169" s="221"/>
      <c r="V5169" s="221"/>
      <c r="W5169" s="221"/>
      <c r="X5169" s="221"/>
    </row>
    <row r="5170" spans="20:24">
      <c r="T5170" s="221"/>
      <c r="U5170" s="221"/>
      <c r="V5170" s="221"/>
      <c r="W5170" s="221"/>
      <c r="X5170" s="221"/>
    </row>
    <row r="5171" spans="20:24">
      <c r="T5171" s="221"/>
      <c r="U5171" s="221"/>
      <c r="V5171" s="221"/>
      <c r="W5171" s="221"/>
      <c r="X5171" s="221"/>
    </row>
    <row r="5172" spans="20:24">
      <c r="T5172" s="221"/>
      <c r="U5172" s="221"/>
      <c r="V5172" s="221"/>
      <c r="W5172" s="221"/>
      <c r="X5172" s="221"/>
    </row>
    <row r="5173" spans="20:24">
      <c r="T5173" s="221"/>
      <c r="U5173" s="221"/>
      <c r="V5173" s="221"/>
      <c r="W5173" s="221"/>
      <c r="X5173" s="221"/>
    </row>
    <row r="5174" spans="20:24">
      <c r="T5174" s="221"/>
      <c r="U5174" s="221"/>
      <c r="V5174" s="221"/>
      <c r="W5174" s="221"/>
      <c r="X5174" s="221"/>
    </row>
    <row r="5175" spans="20:24">
      <c r="T5175" s="221"/>
      <c r="U5175" s="221"/>
      <c r="V5175" s="221"/>
      <c r="W5175" s="221"/>
      <c r="X5175" s="221"/>
    </row>
    <row r="5176" spans="20:24">
      <c r="T5176" s="221"/>
      <c r="U5176" s="221"/>
      <c r="V5176" s="221"/>
      <c r="W5176" s="221"/>
      <c r="X5176" s="221"/>
    </row>
    <row r="5177" spans="20:24">
      <c r="T5177" s="221"/>
      <c r="U5177" s="221"/>
      <c r="V5177" s="221"/>
      <c r="W5177" s="221"/>
      <c r="X5177" s="221"/>
    </row>
    <row r="5178" spans="20:24">
      <c r="T5178" s="221"/>
      <c r="U5178" s="221"/>
      <c r="V5178" s="221"/>
      <c r="W5178" s="221"/>
      <c r="X5178" s="221"/>
    </row>
    <row r="5179" spans="20:24">
      <c r="T5179" s="221"/>
      <c r="U5179" s="221"/>
      <c r="V5179" s="221"/>
      <c r="W5179" s="221"/>
      <c r="X5179" s="221"/>
    </row>
    <row r="5180" spans="20:24">
      <c r="T5180" s="221"/>
      <c r="U5180" s="221"/>
      <c r="V5180" s="221"/>
      <c r="W5180" s="221"/>
      <c r="X5180" s="221"/>
    </row>
    <row r="5181" spans="20:24">
      <c r="T5181" s="221"/>
      <c r="U5181" s="221"/>
      <c r="V5181" s="221"/>
      <c r="W5181" s="221"/>
      <c r="X5181" s="221"/>
    </row>
    <row r="5182" spans="20:24">
      <c r="T5182" s="221"/>
      <c r="U5182" s="221"/>
      <c r="V5182" s="221"/>
      <c r="W5182" s="221"/>
      <c r="X5182" s="221"/>
    </row>
    <row r="5183" spans="20:24">
      <c r="T5183" s="221"/>
      <c r="U5183" s="221"/>
      <c r="V5183" s="221"/>
      <c r="W5183" s="221"/>
      <c r="X5183" s="221"/>
    </row>
    <row r="5184" spans="20:24">
      <c r="T5184" s="221"/>
      <c r="U5184" s="221"/>
      <c r="V5184" s="221"/>
      <c r="W5184" s="221"/>
      <c r="X5184" s="221"/>
    </row>
    <row r="5185" spans="20:24">
      <c r="T5185" s="221"/>
      <c r="U5185" s="221"/>
      <c r="V5185" s="221"/>
      <c r="W5185" s="221"/>
      <c r="X5185" s="221"/>
    </row>
    <row r="5186" spans="20:24">
      <c r="T5186" s="221"/>
      <c r="U5186" s="221"/>
      <c r="V5186" s="221"/>
      <c r="W5186" s="221"/>
      <c r="X5186" s="221"/>
    </row>
    <row r="5187" spans="20:24">
      <c r="T5187" s="221"/>
      <c r="U5187" s="221"/>
      <c r="V5187" s="221"/>
      <c r="W5187" s="221"/>
      <c r="X5187" s="221"/>
    </row>
    <row r="5188" spans="20:24">
      <c r="T5188" s="221"/>
      <c r="U5188" s="221"/>
      <c r="V5188" s="221"/>
      <c r="W5188" s="221"/>
      <c r="X5188" s="221"/>
    </row>
    <row r="5189" spans="20:24">
      <c r="T5189" s="221"/>
      <c r="U5189" s="221"/>
      <c r="V5189" s="221"/>
      <c r="W5189" s="221"/>
      <c r="X5189" s="221"/>
    </row>
    <row r="5190" spans="20:24">
      <c r="T5190" s="221"/>
      <c r="U5190" s="221"/>
      <c r="V5190" s="221"/>
      <c r="W5190" s="221"/>
      <c r="X5190" s="221"/>
    </row>
    <row r="5191" spans="20:24">
      <c r="T5191" s="221"/>
      <c r="U5191" s="221"/>
      <c r="V5191" s="221"/>
      <c r="W5191" s="221"/>
      <c r="X5191" s="221"/>
    </row>
    <row r="5192" spans="20:24">
      <c r="T5192" s="221"/>
      <c r="U5192" s="221"/>
      <c r="V5192" s="221"/>
      <c r="W5192" s="221"/>
      <c r="X5192" s="221"/>
    </row>
    <row r="5193" spans="20:24">
      <c r="T5193" s="221"/>
      <c r="U5193" s="221"/>
      <c r="V5193" s="221"/>
      <c r="W5193" s="221"/>
      <c r="X5193" s="221"/>
    </row>
    <row r="5194" spans="20:24">
      <c r="T5194" s="221"/>
      <c r="U5194" s="221"/>
      <c r="V5194" s="221"/>
      <c r="W5194" s="221"/>
      <c r="X5194" s="221"/>
    </row>
    <row r="5195" spans="20:24">
      <c r="T5195" s="221"/>
      <c r="U5195" s="221"/>
      <c r="V5195" s="221"/>
      <c r="W5195" s="221"/>
      <c r="X5195" s="221"/>
    </row>
    <row r="5196" spans="20:24">
      <c r="T5196" s="221"/>
      <c r="U5196" s="221"/>
      <c r="V5196" s="221"/>
      <c r="W5196" s="221"/>
      <c r="X5196" s="221"/>
    </row>
    <row r="5197" spans="20:24">
      <c r="T5197" s="221"/>
      <c r="U5197" s="221"/>
      <c r="V5197" s="221"/>
      <c r="W5197" s="221"/>
      <c r="X5197" s="221"/>
    </row>
    <row r="5198" spans="20:24">
      <c r="T5198" s="221"/>
      <c r="U5198" s="221"/>
      <c r="V5198" s="221"/>
      <c r="W5198" s="221"/>
      <c r="X5198" s="221"/>
    </row>
    <row r="5199" spans="20:24">
      <c r="T5199" s="221"/>
      <c r="U5199" s="221"/>
      <c r="V5199" s="221"/>
      <c r="W5199" s="221"/>
      <c r="X5199" s="221"/>
    </row>
    <row r="5200" spans="20:24">
      <c r="T5200" s="221"/>
      <c r="U5200" s="221"/>
      <c r="V5200" s="221"/>
      <c r="W5200" s="221"/>
      <c r="X5200" s="221"/>
    </row>
    <row r="5201" spans="20:24">
      <c r="T5201" s="221"/>
      <c r="U5201" s="221"/>
      <c r="V5201" s="221"/>
      <c r="W5201" s="221"/>
      <c r="X5201" s="221"/>
    </row>
    <row r="5202" spans="20:24">
      <c r="T5202" s="221"/>
      <c r="U5202" s="221"/>
      <c r="V5202" s="221"/>
      <c r="W5202" s="221"/>
      <c r="X5202" s="221"/>
    </row>
    <row r="5203" spans="20:24">
      <c r="T5203" s="221"/>
      <c r="U5203" s="221"/>
      <c r="V5203" s="221"/>
      <c r="W5203" s="221"/>
      <c r="X5203" s="221"/>
    </row>
    <row r="5204" spans="20:24">
      <c r="T5204" s="221"/>
      <c r="U5204" s="221"/>
      <c r="V5204" s="221"/>
      <c r="W5204" s="221"/>
      <c r="X5204" s="221"/>
    </row>
    <row r="5205" spans="20:24">
      <c r="T5205" s="221"/>
      <c r="U5205" s="221"/>
      <c r="V5205" s="221"/>
      <c r="W5205" s="221"/>
      <c r="X5205" s="221"/>
    </row>
    <row r="5206" spans="20:24">
      <c r="T5206" s="221"/>
      <c r="U5206" s="221"/>
      <c r="V5206" s="221"/>
      <c r="W5206" s="221"/>
      <c r="X5206" s="221"/>
    </row>
    <row r="5207" spans="20:24">
      <c r="T5207" s="221"/>
      <c r="U5207" s="221"/>
      <c r="V5207" s="221"/>
      <c r="W5207" s="221"/>
      <c r="X5207" s="221"/>
    </row>
    <row r="5208" spans="20:24">
      <c r="T5208" s="221"/>
      <c r="U5208" s="221"/>
      <c r="V5208" s="221"/>
      <c r="W5208" s="221"/>
      <c r="X5208" s="221"/>
    </row>
    <row r="5209" spans="20:24">
      <c r="T5209" s="221"/>
      <c r="U5209" s="221"/>
      <c r="V5209" s="221"/>
      <c r="W5209" s="221"/>
      <c r="X5209" s="221"/>
    </row>
    <row r="5210" spans="20:24">
      <c r="T5210" s="221"/>
      <c r="U5210" s="221"/>
      <c r="V5210" s="221"/>
      <c r="W5210" s="221"/>
      <c r="X5210" s="221"/>
    </row>
    <row r="5211" spans="20:24">
      <c r="T5211" s="221"/>
      <c r="U5211" s="221"/>
      <c r="V5211" s="221"/>
      <c r="W5211" s="221"/>
      <c r="X5211" s="221"/>
    </row>
    <row r="5212" spans="20:24">
      <c r="T5212" s="221"/>
      <c r="U5212" s="221"/>
      <c r="V5212" s="221"/>
      <c r="W5212" s="221"/>
      <c r="X5212" s="221"/>
    </row>
    <row r="5213" spans="20:24">
      <c r="T5213" s="221"/>
      <c r="U5213" s="221"/>
      <c r="V5213" s="221"/>
      <c r="W5213" s="221"/>
      <c r="X5213" s="221"/>
    </row>
    <row r="5214" spans="20:24">
      <c r="T5214" s="221"/>
      <c r="U5214" s="221"/>
      <c r="V5214" s="221"/>
      <c r="W5214" s="221"/>
      <c r="X5214" s="221"/>
    </row>
    <row r="5215" spans="20:24">
      <c r="T5215" s="221"/>
      <c r="U5215" s="221"/>
      <c r="V5215" s="221"/>
      <c r="W5215" s="221"/>
      <c r="X5215" s="221"/>
    </row>
    <row r="5216" spans="20:24">
      <c r="T5216" s="221"/>
      <c r="U5216" s="221"/>
      <c r="V5216" s="221"/>
      <c r="W5216" s="221"/>
      <c r="X5216" s="221"/>
    </row>
    <row r="5217" spans="20:24">
      <c r="T5217" s="221"/>
      <c r="U5217" s="221"/>
      <c r="V5217" s="221"/>
      <c r="W5217" s="221"/>
      <c r="X5217" s="221"/>
    </row>
    <row r="5218" spans="20:24">
      <c r="T5218" s="221"/>
      <c r="U5218" s="221"/>
      <c r="V5218" s="221"/>
      <c r="W5218" s="221"/>
      <c r="X5218" s="221"/>
    </row>
    <row r="5219" spans="20:24">
      <c r="T5219" s="221"/>
      <c r="U5219" s="221"/>
      <c r="V5219" s="221"/>
      <c r="W5219" s="221"/>
      <c r="X5219" s="221"/>
    </row>
    <row r="5220" spans="20:24">
      <c r="T5220" s="221"/>
      <c r="U5220" s="221"/>
      <c r="V5220" s="221"/>
      <c r="W5220" s="221"/>
      <c r="X5220" s="221"/>
    </row>
    <row r="5221" spans="20:24">
      <c r="T5221" s="221"/>
      <c r="U5221" s="221"/>
      <c r="V5221" s="221"/>
      <c r="W5221" s="221"/>
      <c r="X5221" s="221"/>
    </row>
    <row r="5222" spans="20:24">
      <c r="T5222" s="221"/>
      <c r="U5222" s="221"/>
      <c r="V5222" s="221"/>
      <c r="W5222" s="221"/>
      <c r="X5222" s="221"/>
    </row>
    <row r="5223" spans="20:24">
      <c r="T5223" s="221"/>
      <c r="U5223" s="221"/>
      <c r="V5223" s="221"/>
      <c r="W5223" s="221"/>
      <c r="X5223" s="221"/>
    </row>
    <row r="5224" spans="20:24">
      <c r="T5224" s="221"/>
      <c r="U5224" s="221"/>
      <c r="V5224" s="221"/>
      <c r="W5224" s="221"/>
      <c r="X5224" s="221"/>
    </row>
    <row r="5225" spans="20:24">
      <c r="T5225" s="221"/>
      <c r="U5225" s="221"/>
      <c r="V5225" s="221"/>
      <c r="W5225" s="221"/>
      <c r="X5225" s="221"/>
    </row>
    <row r="5226" spans="20:24">
      <c r="T5226" s="221"/>
      <c r="U5226" s="221"/>
      <c r="V5226" s="221"/>
      <c r="W5226" s="221"/>
      <c r="X5226" s="221"/>
    </row>
    <row r="5227" spans="20:24">
      <c r="T5227" s="221"/>
      <c r="U5227" s="221"/>
      <c r="V5227" s="221"/>
      <c r="W5227" s="221"/>
      <c r="X5227" s="221"/>
    </row>
    <row r="5228" spans="20:24">
      <c r="T5228" s="221"/>
      <c r="U5228" s="221"/>
      <c r="V5228" s="221"/>
      <c r="W5228" s="221"/>
      <c r="X5228" s="221"/>
    </row>
    <row r="5229" spans="20:24">
      <c r="T5229" s="221"/>
      <c r="U5229" s="221"/>
      <c r="V5229" s="221"/>
      <c r="W5229" s="221"/>
      <c r="X5229" s="221"/>
    </row>
    <row r="5230" spans="20:24">
      <c r="T5230" s="221"/>
      <c r="U5230" s="221"/>
      <c r="V5230" s="221"/>
      <c r="W5230" s="221"/>
      <c r="X5230" s="221"/>
    </row>
    <row r="5231" spans="20:24">
      <c r="T5231" s="221"/>
      <c r="U5231" s="221"/>
      <c r="V5231" s="221"/>
      <c r="W5231" s="221"/>
      <c r="X5231" s="221"/>
    </row>
    <row r="5232" spans="20:24">
      <c r="T5232" s="221"/>
      <c r="U5232" s="221"/>
      <c r="V5232" s="221"/>
      <c r="W5232" s="221"/>
      <c r="X5232" s="221"/>
    </row>
    <row r="5233" spans="20:24">
      <c r="T5233" s="221"/>
      <c r="U5233" s="221"/>
      <c r="V5233" s="221"/>
      <c r="W5233" s="221"/>
      <c r="X5233" s="221"/>
    </row>
    <row r="5234" spans="20:24">
      <c r="T5234" s="221"/>
      <c r="U5234" s="221"/>
      <c r="V5234" s="221"/>
      <c r="W5234" s="221"/>
      <c r="X5234" s="221"/>
    </row>
    <row r="5235" spans="20:24">
      <c r="T5235" s="221"/>
      <c r="U5235" s="221"/>
      <c r="V5235" s="221"/>
      <c r="W5235" s="221"/>
      <c r="X5235" s="221"/>
    </row>
    <row r="5236" spans="20:24">
      <c r="T5236" s="221"/>
      <c r="U5236" s="221"/>
      <c r="V5236" s="221"/>
      <c r="W5236" s="221"/>
      <c r="X5236" s="221"/>
    </row>
    <row r="5237" spans="20:24">
      <c r="T5237" s="221"/>
      <c r="U5237" s="221"/>
      <c r="V5237" s="221"/>
      <c r="W5237" s="221"/>
      <c r="X5237" s="221"/>
    </row>
    <row r="5238" spans="20:24">
      <c r="T5238" s="221"/>
      <c r="U5238" s="221"/>
      <c r="V5238" s="221"/>
      <c r="W5238" s="221"/>
      <c r="X5238" s="221"/>
    </row>
    <row r="5239" spans="20:24">
      <c r="T5239" s="221"/>
      <c r="U5239" s="221"/>
      <c r="V5239" s="221"/>
      <c r="W5239" s="221"/>
      <c r="X5239" s="221"/>
    </row>
    <row r="5240" spans="20:24">
      <c r="T5240" s="221"/>
      <c r="U5240" s="221"/>
      <c r="V5240" s="221"/>
      <c r="W5240" s="221"/>
      <c r="X5240" s="221"/>
    </row>
    <row r="5241" spans="20:24">
      <c r="T5241" s="221"/>
      <c r="U5241" s="221"/>
      <c r="V5241" s="221"/>
      <c r="W5241" s="221"/>
      <c r="X5241" s="221"/>
    </row>
    <row r="5242" spans="20:24">
      <c r="T5242" s="221"/>
      <c r="U5242" s="221"/>
      <c r="V5242" s="221"/>
      <c r="W5242" s="221"/>
      <c r="X5242" s="221"/>
    </row>
    <row r="5243" spans="20:24">
      <c r="T5243" s="221"/>
      <c r="U5243" s="221"/>
      <c r="V5243" s="221"/>
      <c r="W5243" s="221"/>
      <c r="X5243" s="221"/>
    </row>
    <row r="5244" spans="20:24">
      <c r="T5244" s="221"/>
      <c r="U5244" s="221"/>
      <c r="V5244" s="221"/>
      <c r="W5244" s="221"/>
      <c r="X5244" s="221"/>
    </row>
    <row r="5245" spans="20:24">
      <c r="T5245" s="221"/>
      <c r="U5245" s="221"/>
      <c r="V5245" s="221"/>
      <c r="W5245" s="221"/>
      <c r="X5245" s="221"/>
    </row>
    <row r="5246" spans="20:24">
      <c r="T5246" s="221"/>
      <c r="U5246" s="221"/>
      <c r="V5246" s="221"/>
      <c r="W5246" s="221"/>
      <c r="X5246" s="221"/>
    </row>
    <row r="5247" spans="20:24">
      <c r="T5247" s="221"/>
      <c r="U5247" s="221"/>
      <c r="V5247" s="221"/>
      <c r="W5247" s="221"/>
      <c r="X5247" s="221"/>
    </row>
    <row r="5248" spans="20:24">
      <c r="T5248" s="221"/>
      <c r="U5248" s="221"/>
      <c r="V5248" s="221"/>
      <c r="W5248" s="221"/>
      <c r="X5248" s="221"/>
    </row>
    <row r="5249" spans="20:24">
      <c r="T5249" s="221"/>
      <c r="U5249" s="221"/>
      <c r="V5249" s="221"/>
      <c r="W5249" s="221"/>
      <c r="X5249" s="221"/>
    </row>
    <row r="5250" spans="20:24">
      <c r="T5250" s="221"/>
      <c r="U5250" s="221"/>
      <c r="V5250" s="221"/>
      <c r="W5250" s="221"/>
      <c r="X5250" s="221"/>
    </row>
    <row r="5251" spans="20:24">
      <c r="T5251" s="221"/>
      <c r="U5251" s="221"/>
      <c r="V5251" s="221"/>
      <c r="W5251" s="221"/>
      <c r="X5251" s="221"/>
    </row>
    <row r="5252" spans="20:24">
      <c r="T5252" s="221"/>
      <c r="U5252" s="221"/>
      <c r="V5252" s="221"/>
      <c r="W5252" s="221"/>
      <c r="X5252" s="221"/>
    </row>
    <row r="5253" spans="20:24">
      <c r="T5253" s="221"/>
      <c r="U5253" s="221"/>
      <c r="V5253" s="221"/>
      <c r="W5253" s="221"/>
      <c r="X5253" s="221"/>
    </row>
    <row r="5254" spans="20:24">
      <c r="T5254" s="221"/>
      <c r="U5254" s="221"/>
      <c r="V5254" s="221"/>
      <c r="W5254" s="221"/>
      <c r="X5254" s="221"/>
    </row>
    <row r="5255" spans="20:24">
      <c r="T5255" s="221"/>
      <c r="U5255" s="221"/>
      <c r="V5255" s="221"/>
      <c r="W5255" s="221"/>
      <c r="X5255" s="221"/>
    </row>
    <row r="5256" spans="20:24">
      <c r="T5256" s="221"/>
      <c r="U5256" s="221"/>
      <c r="V5256" s="221"/>
      <c r="W5256" s="221"/>
      <c r="X5256" s="221"/>
    </row>
    <row r="5257" spans="20:24">
      <c r="T5257" s="221"/>
      <c r="U5257" s="221"/>
      <c r="V5257" s="221"/>
      <c r="W5257" s="221"/>
      <c r="X5257" s="221"/>
    </row>
    <row r="5258" spans="20:24">
      <c r="T5258" s="221"/>
      <c r="U5258" s="221"/>
      <c r="V5258" s="221"/>
      <c r="W5258" s="221"/>
      <c r="X5258" s="221"/>
    </row>
    <row r="5259" spans="20:24">
      <c r="T5259" s="221"/>
      <c r="U5259" s="221"/>
      <c r="V5259" s="221"/>
      <c r="W5259" s="221"/>
      <c r="X5259" s="221"/>
    </row>
    <row r="5260" spans="20:24">
      <c r="T5260" s="221"/>
      <c r="U5260" s="221"/>
      <c r="V5260" s="221"/>
      <c r="W5260" s="221"/>
      <c r="X5260" s="221"/>
    </row>
    <row r="5261" spans="20:24">
      <c r="T5261" s="221"/>
      <c r="U5261" s="221"/>
      <c r="V5261" s="221"/>
      <c r="W5261" s="221"/>
      <c r="X5261" s="221"/>
    </row>
    <row r="5262" spans="20:24">
      <c r="T5262" s="221"/>
      <c r="U5262" s="221"/>
      <c r="V5262" s="221"/>
      <c r="W5262" s="221"/>
      <c r="X5262" s="221"/>
    </row>
    <row r="5263" spans="20:24">
      <c r="T5263" s="221"/>
      <c r="U5263" s="221"/>
      <c r="V5263" s="221"/>
      <c r="W5263" s="221"/>
      <c r="X5263" s="221"/>
    </row>
    <row r="5264" spans="20:24">
      <c r="T5264" s="221"/>
      <c r="U5264" s="221"/>
      <c r="V5264" s="221"/>
      <c r="W5264" s="221"/>
      <c r="X5264" s="221"/>
    </row>
    <row r="5265" spans="20:24">
      <c r="T5265" s="221"/>
      <c r="U5265" s="221"/>
      <c r="V5265" s="221"/>
      <c r="W5265" s="221"/>
      <c r="X5265" s="221"/>
    </row>
    <row r="5266" spans="20:24">
      <c r="T5266" s="221"/>
      <c r="U5266" s="221"/>
      <c r="V5266" s="221"/>
      <c r="W5266" s="221"/>
      <c r="X5266" s="221"/>
    </row>
    <row r="5267" spans="20:24">
      <c r="T5267" s="221"/>
      <c r="U5267" s="221"/>
      <c r="V5267" s="221"/>
      <c r="W5267" s="221"/>
      <c r="X5267" s="221"/>
    </row>
    <row r="5268" spans="20:24">
      <c r="T5268" s="221"/>
      <c r="U5268" s="221"/>
      <c r="V5268" s="221"/>
      <c r="W5268" s="221"/>
      <c r="X5268" s="221"/>
    </row>
    <row r="5269" spans="20:24">
      <c r="T5269" s="221"/>
      <c r="U5269" s="221"/>
      <c r="V5269" s="221"/>
      <c r="W5269" s="221"/>
      <c r="X5269" s="221"/>
    </row>
    <row r="5270" spans="20:24">
      <c r="T5270" s="221"/>
      <c r="U5270" s="221"/>
      <c r="V5270" s="221"/>
      <c r="W5270" s="221"/>
      <c r="X5270" s="221"/>
    </row>
    <row r="5271" spans="20:24">
      <c r="T5271" s="221"/>
      <c r="U5271" s="221"/>
      <c r="V5271" s="221"/>
      <c r="W5271" s="221"/>
      <c r="X5271" s="221"/>
    </row>
    <row r="5272" spans="20:24">
      <c r="T5272" s="221"/>
      <c r="U5272" s="221"/>
      <c r="V5272" s="221"/>
      <c r="W5272" s="221"/>
      <c r="X5272" s="221"/>
    </row>
    <row r="5273" spans="20:24">
      <c r="T5273" s="221"/>
      <c r="U5273" s="221"/>
      <c r="V5273" s="221"/>
      <c r="W5273" s="221"/>
      <c r="X5273" s="221"/>
    </row>
    <row r="5274" spans="20:24">
      <c r="T5274" s="221"/>
      <c r="U5274" s="221"/>
      <c r="V5274" s="221"/>
      <c r="W5274" s="221"/>
      <c r="X5274" s="221"/>
    </row>
    <row r="5275" spans="20:24">
      <c r="T5275" s="221"/>
      <c r="U5275" s="221"/>
      <c r="V5275" s="221"/>
      <c r="W5275" s="221"/>
      <c r="X5275" s="221"/>
    </row>
    <row r="5276" spans="20:24">
      <c r="T5276" s="221"/>
      <c r="U5276" s="221"/>
      <c r="V5276" s="221"/>
      <c r="W5276" s="221"/>
      <c r="X5276" s="221"/>
    </row>
    <row r="5277" spans="20:24">
      <c r="T5277" s="221"/>
      <c r="U5277" s="221"/>
      <c r="V5277" s="221"/>
      <c r="W5277" s="221"/>
      <c r="X5277" s="221"/>
    </row>
    <row r="5278" spans="20:24">
      <c r="T5278" s="221"/>
      <c r="U5278" s="221"/>
      <c r="V5278" s="221"/>
      <c r="W5278" s="221"/>
      <c r="X5278" s="221"/>
    </row>
    <row r="5279" spans="20:24">
      <c r="T5279" s="221"/>
      <c r="U5279" s="221"/>
      <c r="V5279" s="221"/>
      <c r="W5279" s="221"/>
      <c r="X5279" s="221"/>
    </row>
    <row r="5280" spans="20:24">
      <c r="T5280" s="221"/>
      <c r="U5280" s="221"/>
      <c r="V5280" s="221"/>
      <c r="W5280" s="221"/>
      <c r="X5280" s="221"/>
    </row>
    <row r="5281" spans="20:24">
      <c r="T5281" s="221"/>
      <c r="U5281" s="221"/>
      <c r="V5281" s="221"/>
      <c r="W5281" s="221"/>
      <c r="X5281" s="221"/>
    </row>
    <row r="5282" spans="20:24">
      <c r="T5282" s="221"/>
      <c r="U5282" s="221"/>
      <c r="V5282" s="221"/>
      <c r="W5282" s="221"/>
      <c r="X5282" s="221"/>
    </row>
    <row r="5283" spans="20:24">
      <c r="T5283" s="221"/>
      <c r="U5283" s="221"/>
      <c r="V5283" s="221"/>
      <c r="W5283" s="221"/>
      <c r="X5283" s="221"/>
    </row>
    <row r="5284" spans="20:24">
      <c r="T5284" s="221"/>
      <c r="U5284" s="221"/>
      <c r="V5284" s="221"/>
      <c r="W5284" s="221"/>
      <c r="X5284" s="221"/>
    </row>
    <row r="5285" spans="20:24">
      <c r="T5285" s="221"/>
      <c r="U5285" s="221"/>
      <c r="V5285" s="221"/>
      <c r="W5285" s="221"/>
      <c r="X5285" s="221"/>
    </row>
    <row r="5286" spans="20:24">
      <c r="T5286" s="221"/>
      <c r="U5286" s="221"/>
      <c r="V5286" s="221"/>
      <c r="W5286" s="221"/>
      <c r="X5286" s="221"/>
    </row>
    <row r="5287" spans="20:24">
      <c r="T5287" s="221"/>
      <c r="U5287" s="221"/>
      <c r="V5287" s="221"/>
      <c r="W5287" s="221"/>
      <c r="X5287" s="221"/>
    </row>
    <row r="5288" spans="20:24">
      <c r="T5288" s="221"/>
      <c r="U5288" s="221"/>
      <c r="V5288" s="221"/>
      <c r="W5288" s="221"/>
      <c r="X5288" s="221"/>
    </row>
    <row r="5289" spans="20:24">
      <c r="T5289" s="221"/>
      <c r="U5289" s="221"/>
      <c r="V5289" s="221"/>
      <c r="W5289" s="221"/>
      <c r="X5289" s="221"/>
    </row>
    <row r="5290" spans="20:24">
      <c r="T5290" s="221"/>
      <c r="U5290" s="221"/>
      <c r="V5290" s="221"/>
      <c r="W5290" s="221"/>
      <c r="X5290" s="221"/>
    </row>
    <row r="5291" spans="20:24">
      <c r="T5291" s="221"/>
      <c r="U5291" s="221"/>
      <c r="V5291" s="221"/>
      <c r="W5291" s="221"/>
      <c r="X5291" s="221"/>
    </row>
    <row r="5292" spans="20:24">
      <c r="T5292" s="221"/>
      <c r="U5292" s="221"/>
      <c r="V5292" s="221"/>
      <c r="W5292" s="221"/>
      <c r="X5292" s="221"/>
    </row>
    <row r="5293" spans="20:24">
      <c r="T5293" s="221"/>
      <c r="U5293" s="221"/>
      <c r="V5293" s="221"/>
      <c r="W5293" s="221"/>
      <c r="X5293" s="221"/>
    </row>
    <row r="5294" spans="20:24">
      <c r="T5294" s="221"/>
      <c r="U5294" s="221"/>
      <c r="V5294" s="221"/>
      <c r="W5294" s="221"/>
      <c r="X5294" s="221"/>
    </row>
    <row r="5295" spans="20:24">
      <c r="T5295" s="221"/>
      <c r="U5295" s="221"/>
      <c r="V5295" s="221"/>
      <c r="W5295" s="221"/>
      <c r="X5295" s="221"/>
    </row>
    <row r="5296" spans="20:24">
      <c r="T5296" s="221"/>
      <c r="U5296" s="221"/>
      <c r="V5296" s="221"/>
      <c r="W5296" s="221"/>
      <c r="X5296" s="221"/>
    </row>
    <row r="5297" spans="20:24">
      <c r="T5297" s="221"/>
      <c r="U5297" s="221"/>
      <c r="V5297" s="221"/>
      <c r="W5297" s="221"/>
      <c r="X5297" s="221"/>
    </row>
    <row r="5298" spans="20:24">
      <c r="T5298" s="221"/>
      <c r="U5298" s="221"/>
      <c r="V5298" s="221"/>
      <c r="W5298" s="221"/>
      <c r="X5298" s="221"/>
    </row>
    <row r="5299" spans="20:24">
      <c r="T5299" s="221"/>
      <c r="U5299" s="221"/>
      <c r="V5299" s="221"/>
      <c r="W5299" s="221"/>
      <c r="X5299" s="221"/>
    </row>
    <row r="5300" spans="20:24">
      <c r="T5300" s="221"/>
      <c r="U5300" s="221"/>
      <c r="V5300" s="221"/>
      <c r="W5300" s="221"/>
      <c r="X5300" s="221"/>
    </row>
    <row r="5301" spans="20:24">
      <c r="T5301" s="221"/>
      <c r="U5301" s="221"/>
      <c r="V5301" s="221"/>
      <c r="W5301" s="221"/>
      <c r="X5301" s="221"/>
    </row>
    <row r="5302" spans="20:24">
      <c r="T5302" s="221"/>
      <c r="U5302" s="221"/>
      <c r="V5302" s="221"/>
      <c r="W5302" s="221"/>
      <c r="X5302" s="221"/>
    </row>
    <row r="5303" spans="20:24">
      <c r="T5303" s="221"/>
      <c r="U5303" s="221"/>
      <c r="V5303" s="221"/>
      <c r="W5303" s="221"/>
      <c r="X5303" s="221"/>
    </row>
    <row r="5304" spans="20:24">
      <c r="T5304" s="221"/>
      <c r="U5304" s="221"/>
      <c r="V5304" s="221"/>
      <c r="W5304" s="221"/>
      <c r="X5304" s="221"/>
    </row>
    <row r="5305" spans="20:24">
      <c r="T5305" s="221"/>
      <c r="U5305" s="221"/>
      <c r="V5305" s="221"/>
      <c r="W5305" s="221"/>
      <c r="X5305" s="221"/>
    </row>
    <row r="5306" spans="20:24">
      <c r="T5306" s="221"/>
      <c r="U5306" s="221"/>
      <c r="V5306" s="221"/>
      <c r="W5306" s="221"/>
      <c r="X5306" s="221"/>
    </row>
    <row r="5307" spans="20:24">
      <c r="T5307" s="221"/>
      <c r="U5307" s="221"/>
      <c r="V5307" s="221"/>
      <c r="W5307" s="221"/>
      <c r="X5307" s="221"/>
    </row>
    <row r="5308" spans="20:24">
      <c r="T5308" s="221"/>
      <c r="U5308" s="221"/>
      <c r="V5308" s="221"/>
      <c r="W5308" s="221"/>
      <c r="X5308" s="221"/>
    </row>
    <row r="5309" spans="20:24">
      <c r="T5309" s="221"/>
      <c r="U5309" s="221"/>
      <c r="V5309" s="221"/>
      <c r="W5309" s="221"/>
      <c r="X5309" s="221"/>
    </row>
    <row r="5310" spans="20:24">
      <c r="T5310" s="221"/>
      <c r="U5310" s="221"/>
      <c r="V5310" s="221"/>
      <c r="W5310" s="221"/>
      <c r="X5310" s="221"/>
    </row>
    <row r="5311" spans="20:24">
      <c r="T5311" s="221"/>
      <c r="U5311" s="221"/>
      <c r="V5311" s="221"/>
      <c r="W5311" s="221"/>
      <c r="X5311" s="221"/>
    </row>
    <row r="5312" spans="20:24">
      <c r="T5312" s="221"/>
      <c r="U5312" s="221"/>
      <c r="V5312" s="221"/>
      <c r="W5312" s="221"/>
      <c r="X5312" s="221"/>
    </row>
    <row r="5313" spans="20:24">
      <c r="T5313" s="221"/>
      <c r="U5313" s="221"/>
      <c r="V5313" s="221"/>
      <c r="W5313" s="221"/>
      <c r="X5313" s="221"/>
    </row>
    <row r="5314" spans="20:24">
      <c r="T5314" s="221"/>
      <c r="U5314" s="221"/>
      <c r="V5314" s="221"/>
      <c r="W5314" s="221"/>
      <c r="X5314" s="221"/>
    </row>
    <row r="5315" spans="20:24">
      <c r="T5315" s="221"/>
      <c r="U5315" s="221"/>
      <c r="V5315" s="221"/>
      <c r="W5315" s="221"/>
      <c r="X5315" s="221"/>
    </row>
    <row r="5316" spans="20:24">
      <c r="T5316" s="221"/>
      <c r="U5316" s="221"/>
      <c r="V5316" s="221"/>
      <c r="W5316" s="221"/>
      <c r="X5316" s="221"/>
    </row>
    <row r="5317" spans="20:24">
      <c r="T5317" s="221"/>
      <c r="U5317" s="221"/>
      <c r="V5317" s="221"/>
      <c r="W5317" s="221"/>
      <c r="X5317" s="221"/>
    </row>
    <row r="5318" spans="20:24">
      <c r="T5318" s="221"/>
      <c r="U5318" s="221"/>
      <c r="V5318" s="221"/>
      <c r="W5318" s="221"/>
      <c r="X5318" s="221"/>
    </row>
    <row r="5319" spans="20:24">
      <c r="T5319" s="221"/>
      <c r="U5319" s="221"/>
      <c r="V5319" s="221"/>
      <c r="W5319" s="221"/>
      <c r="X5319" s="221"/>
    </row>
    <row r="5320" spans="20:24">
      <c r="T5320" s="221"/>
      <c r="U5320" s="221"/>
      <c r="V5320" s="221"/>
      <c r="W5320" s="221"/>
      <c r="X5320" s="221"/>
    </row>
    <row r="5321" spans="20:24">
      <c r="T5321" s="221"/>
      <c r="U5321" s="221"/>
      <c r="V5321" s="221"/>
      <c r="W5321" s="221"/>
      <c r="X5321" s="221"/>
    </row>
    <row r="5322" spans="20:24">
      <c r="T5322" s="221"/>
      <c r="U5322" s="221"/>
      <c r="V5322" s="221"/>
      <c r="W5322" s="221"/>
      <c r="X5322" s="221"/>
    </row>
    <row r="5323" spans="20:24">
      <c r="T5323" s="221"/>
      <c r="U5323" s="221"/>
      <c r="V5323" s="221"/>
      <c r="W5323" s="221"/>
      <c r="X5323" s="221"/>
    </row>
    <row r="5324" spans="20:24">
      <c r="T5324" s="221"/>
      <c r="U5324" s="221"/>
      <c r="V5324" s="221"/>
      <c r="W5324" s="221"/>
      <c r="X5324" s="221"/>
    </row>
    <row r="5325" spans="20:24">
      <c r="T5325" s="221"/>
      <c r="U5325" s="221"/>
      <c r="V5325" s="221"/>
      <c r="W5325" s="221"/>
      <c r="X5325" s="221"/>
    </row>
    <row r="5326" spans="20:24">
      <c r="T5326" s="221"/>
      <c r="U5326" s="221"/>
      <c r="V5326" s="221"/>
      <c r="W5326" s="221"/>
      <c r="X5326" s="221"/>
    </row>
    <row r="5327" spans="20:24">
      <c r="T5327" s="221"/>
      <c r="U5327" s="221"/>
      <c r="V5327" s="221"/>
      <c r="W5327" s="221"/>
      <c r="X5327" s="221"/>
    </row>
    <row r="5328" spans="20:24">
      <c r="T5328" s="221"/>
      <c r="U5328" s="221"/>
      <c r="V5328" s="221"/>
      <c r="W5328" s="221"/>
      <c r="X5328" s="221"/>
    </row>
    <row r="5329" spans="20:24">
      <c r="T5329" s="221"/>
      <c r="U5329" s="221"/>
      <c r="V5329" s="221"/>
      <c r="W5329" s="221"/>
      <c r="X5329" s="221"/>
    </row>
    <row r="5330" spans="20:24">
      <c r="T5330" s="221"/>
      <c r="U5330" s="221"/>
      <c r="V5330" s="221"/>
      <c r="W5330" s="221"/>
      <c r="X5330" s="221"/>
    </row>
    <row r="5331" spans="20:24">
      <c r="T5331" s="221"/>
      <c r="U5331" s="221"/>
      <c r="V5331" s="221"/>
      <c r="W5331" s="221"/>
      <c r="X5331" s="221"/>
    </row>
    <row r="5332" spans="20:24">
      <c r="T5332" s="221"/>
      <c r="U5332" s="221"/>
      <c r="V5332" s="221"/>
      <c r="W5332" s="221"/>
      <c r="X5332" s="221"/>
    </row>
    <row r="5333" spans="20:24">
      <c r="T5333" s="221"/>
      <c r="U5333" s="221"/>
      <c r="V5333" s="221"/>
      <c r="W5333" s="221"/>
      <c r="X5333" s="221"/>
    </row>
    <row r="5334" spans="20:24">
      <c r="T5334" s="221"/>
      <c r="U5334" s="221"/>
      <c r="V5334" s="221"/>
      <c r="W5334" s="221"/>
      <c r="X5334" s="221"/>
    </row>
    <row r="5335" spans="20:24">
      <c r="T5335" s="221"/>
      <c r="U5335" s="221"/>
      <c r="V5335" s="221"/>
      <c r="W5335" s="221"/>
      <c r="X5335" s="221"/>
    </row>
    <row r="5336" spans="20:24">
      <c r="T5336" s="221"/>
      <c r="U5336" s="221"/>
      <c r="V5336" s="221"/>
      <c r="W5336" s="221"/>
      <c r="X5336" s="221"/>
    </row>
    <row r="5337" spans="20:24">
      <c r="T5337" s="221"/>
      <c r="U5337" s="221"/>
      <c r="V5337" s="221"/>
      <c r="W5337" s="221"/>
      <c r="X5337" s="221"/>
    </row>
    <row r="5338" spans="20:24">
      <c r="T5338" s="221"/>
      <c r="U5338" s="221"/>
      <c r="V5338" s="221"/>
      <c r="W5338" s="221"/>
      <c r="X5338" s="221"/>
    </row>
    <row r="5339" spans="20:24">
      <c r="T5339" s="221"/>
      <c r="U5339" s="221"/>
      <c r="V5339" s="221"/>
      <c r="W5339" s="221"/>
      <c r="X5339" s="221"/>
    </row>
    <row r="5340" spans="20:24">
      <c r="T5340" s="221"/>
      <c r="U5340" s="221"/>
      <c r="V5340" s="221"/>
      <c r="W5340" s="221"/>
      <c r="X5340" s="221"/>
    </row>
    <row r="5341" spans="20:24">
      <c r="T5341" s="221"/>
      <c r="U5341" s="221"/>
      <c r="V5341" s="221"/>
      <c r="W5341" s="221"/>
      <c r="X5341" s="221"/>
    </row>
    <row r="5342" spans="20:24">
      <c r="T5342" s="221"/>
      <c r="U5342" s="221"/>
      <c r="V5342" s="221"/>
      <c r="W5342" s="221"/>
      <c r="X5342" s="221"/>
    </row>
    <row r="5343" spans="20:24">
      <c r="T5343" s="221"/>
      <c r="U5343" s="221"/>
      <c r="V5343" s="221"/>
      <c r="W5343" s="221"/>
      <c r="X5343" s="221"/>
    </row>
    <row r="5344" spans="20:24">
      <c r="T5344" s="221"/>
      <c r="U5344" s="221"/>
      <c r="V5344" s="221"/>
      <c r="W5344" s="221"/>
      <c r="X5344" s="221"/>
    </row>
    <row r="5345" spans="20:24">
      <c r="T5345" s="221"/>
      <c r="U5345" s="221"/>
      <c r="V5345" s="221"/>
      <c r="W5345" s="221"/>
      <c r="X5345" s="221"/>
    </row>
    <row r="5346" spans="20:24">
      <c r="T5346" s="221"/>
      <c r="U5346" s="221"/>
      <c r="V5346" s="221"/>
      <c r="W5346" s="221"/>
      <c r="X5346" s="221"/>
    </row>
    <row r="5347" spans="20:24">
      <c r="T5347" s="221"/>
      <c r="U5347" s="221"/>
      <c r="V5347" s="221"/>
      <c r="W5347" s="221"/>
      <c r="X5347" s="221"/>
    </row>
    <row r="5348" spans="20:24">
      <c r="T5348" s="221"/>
      <c r="U5348" s="221"/>
      <c r="V5348" s="221"/>
      <c r="W5348" s="221"/>
      <c r="X5348" s="221"/>
    </row>
    <row r="5349" spans="20:24">
      <c r="T5349" s="221"/>
      <c r="U5349" s="221"/>
      <c r="V5349" s="221"/>
      <c r="W5349" s="221"/>
      <c r="X5349" s="221"/>
    </row>
    <row r="5350" spans="20:24">
      <c r="T5350" s="221"/>
      <c r="U5350" s="221"/>
      <c r="V5350" s="221"/>
      <c r="W5350" s="221"/>
      <c r="X5350" s="221"/>
    </row>
    <row r="5351" spans="20:24">
      <c r="T5351" s="221"/>
      <c r="U5351" s="221"/>
      <c r="V5351" s="221"/>
      <c r="W5351" s="221"/>
      <c r="X5351" s="221"/>
    </row>
    <row r="5352" spans="20:24">
      <c r="T5352" s="221"/>
      <c r="U5352" s="221"/>
      <c r="V5352" s="221"/>
      <c r="W5352" s="221"/>
      <c r="X5352" s="221"/>
    </row>
    <row r="5353" spans="20:24">
      <c r="T5353" s="221"/>
      <c r="U5353" s="221"/>
      <c r="V5353" s="221"/>
      <c r="W5353" s="221"/>
      <c r="X5353" s="221"/>
    </row>
    <row r="5354" spans="20:24">
      <c r="T5354" s="221"/>
      <c r="U5354" s="221"/>
      <c r="V5354" s="221"/>
      <c r="W5354" s="221"/>
      <c r="X5354" s="221"/>
    </row>
    <row r="5355" spans="20:24">
      <c r="T5355" s="221"/>
      <c r="U5355" s="221"/>
      <c r="V5355" s="221"/>
      <c r="W5355" s="221"/>
      <c r="X5355" s="221"/>
    </row>
    <row r="5356" spans="20:24">
      <c r="T5356" s="221"/>
      <c r="U5356" s="221"/>
      <c r="V5356" s="221"/>
      <c r="W5356" s="221"/>
      <c r="X5356" s="221"/>
    </row>
    <row r="5357" spans="20:24">
      <c r="T5357" s="221"/>
      <c r="U5357" s="221"/>
      <c r="V5357" s="221"/>
      <c r="W5357" s="221"/>
      <c r="X5357" s="221"/>
    </row>
    <row r="5358" spans="20:24">
      <c r="T5358" s="221"/>
      <c r="U5358" s="221"/>
      <c r="V5358" s="221"/>
      <c r="W5358" s="221"/>
      <c r="X5358" s="221"/>
    </row>
    <row r="5359" spans="20:24">
      <c r="T5359" s="221"/>
      <c r="U5359" s="221"/>
      <c r="V5359" s="221"/>
      <c r="W5359" s="221"/>
      <c r="X5359" s="221"/>
    </row>
    <row r="5360" spans="20:24">
      <c r="T5360" s="221"/>
      <c r="U5360" s="221"/>
      <c r="V5360" s="221"/>
      <c r="W5360" s="221"/>
      <c r="X5360" s="221"/>
    </row>
    <row r="5361" spans="20:24">
      <c r="T5361" s="221"/>
      <c r="U5361" s="221"/>
      <c r="V5361" s="221"/>
      <c r="W5361" s="221"/>
      <c r="X5361" s="221"/>
    </row>
    <row r="5362" spans="20:24">
      <c r="T5362" s="221"/>
      <c r="U5362" s="221"/>
      <c r="V5362" s="221"/>
      <c r="W5362" s="221"/>
      <c r="X5362" s="221"/>
    </row>
    <row r="5363" spans="20:24">
      <c r="T5363" s="221"/>
      <c r="U5363" s="221"/>
      <c r="V5363" s="221"/>
      <c r="W5363" s="221"/>
      <c r="X5363" s="221"/>
    </row>
    <row r="5364" spans="20:24">
      <c r="T5364" s="221"/>
      <c r="U5364" s="221"/>
      <c r="V5364" s="221"/>
      <c r="W5364" s="221"/>
      <c r="X5364" s="221"/>
    </row>
    <row r="5365" spans="20:24">
      <c r="T5365" s="221"/>
      <c r="U5365" s="221"/>
      <c r="V5365" s="221"/>
      <c r="W5365" s="221"/>
      <c r="X5365" s="221"/>
    </row>
    <row r="5366" spans="20:24">
      <c r="T5366" s="221"/>
      <c r="U5366" s="221"/>
      <c r="V5366" s="221"/>
      <c r="W5366" s="221"/>
      <c r="X5366" s="221"/>
    </row>
    <row r="5367" spans="20:24">
      <c r="T5367" s="221"/>
      <c r="U5367" s="221"/>
      <c r="V5367" s="221"/>
      <c r="W5367" s="221"/>
      <c r="X5367" s="221"/>
    </row>
    <row r="5368" spans="20:24">
      <c r="T5368" s="221"/>
      <c r="U5368" s="221"/>
      <c r="V5368" s="221"/>
      <c r="W5368" s="221"/>
      <c r="X5368" s="221"/>
    </row>
    <row r="5369" spans="20:24">
      <c r="T5369" s="221"/>
      <c r="U5369" s="221"/>
      <c r="V5369" s="221"/>
      <c r="W5369" s="221"/>
      <c r="X5369" s="221"/>
    </row>
    <row r="5370" spans="20:24">
      <c r="T5370" s="221"/>
      <c r="U5370" s="221"/>
      <c r="V5370" s="221"/>
      <c r="W5370" s="221"/>
      <c r="X5370" s="221"/>
    </row>
    <row r="5371" spans="20:24">
      <c r="T5371" s="221"/>
      <c r="U5371" s="221"/>
      <c r="V5371" s="221"/>
      <c r="W5371" s="221"/>
      <c r="X5371" s="221"/>
    </row>
    <row r="5372" spans="20:24">
      <c r="T5372" s="221"/>
      <c r="U5372" s="221"/>
      <c r="V5372" s="221"/>
      <c r="W5372" s="221"/>
      <c r="X5372" s="221"/>
    </row>
    <row r="5373" spans="20:24">
      <c r="T5373" s="221"/>
      <c r="U5373" s="221"/>
      <c r="V5373" s="221"/>
      <c r="W5373" s="221"/>
      <c r="X5373" s="221"/>
    </row>
    <row r="5374" spans="20:24">
      <c r="T5374" s="221"/>
      <c r="U5374" s="221"/>
      <c r="V5374" s="221"/>
      <c r="W5374" s="221"/>
      <c r="X5374" s="221"/>
    </row>
    <row r="5375" spans="20:24">
      <c r="T5375" s="221"/>
      <c r="U5375" s="221"/>
      <c r="V5375" s="221"/>
      <c r="W5375" s="221"/>
      <c r="X5375" s="221"/>
    </row>
    <row r="5376" spans="20:24">
      <c r="T5376" s="221"/>
      <c r="U5376" s="221"/>
      <c r="V5376" s="221"/>
      <c r="W5376" s="221"/>
      <c r="X5376" s="221"/>
    </row>
    <row r="5377" spans="20:24">
      <c r="T5377" s="221"/>
      <c r="U5377" s="221"/>
      <c r="V5377" s="221"/>
      <c r="W5377" s="221"/>
      <c r="X5377" s="221"/>
    </row>
    <row r="5378" spans="20:24">
      <c r="T5378" s="221"/>
      <c r="U5378" s="221"/>
      <c r="V5378" s="221"/>
      <c r="W5378" s="221"/>
      <c r="X5378" s="221"/>
    </row>
    <row r="5379" spans="20:24">
      <c r="T5379" s="221"/>
      <c r="U5379" s="221"/>
      <c r="V5379" s="221"/>
      <c r="W5379" s="221"/>
      <c r="X5379" s="221"/>
    </row>
    <row r="5380" spans="20:24">
      <c r="T5380" s="221"/>
      <c r="U5380" s="221"/>
      <c r="V5380" s="221"/>
      <c r="W5380" s="221"/>
      <c r="X5380" s="221"/>
    </row>
    <row r="5381" spans="20:24">
      <c r="T5381" s="221"/>
      <c r="U5381" s="221"/>
      <c r="V5381" s="221"/>
      <c r="W5381" s="221"/>
      <c r="X5381" s="221"/>
    </row>
    <row r="5382" spans="20:24">
      <c r="T5382" s="221"/>
      <c r="U5382" s="221"/>
      <c r="V5382" s="221"/>
      <c r="W5382" s="221"/>
      <c r="X5382" s="221"/>
    </row>
    <row r="5383" spans="20:24">
      <c r="T5383" s="221"/>
      <c r="U5383" s="221"/>
      <c r="V5383" s="221"/>
      <c r="W5383" s="221"/>
      <c r="X5383" s="221"/>
    </row>
    <row r="5384" spans="20:24">
      <c r="T5384" s="221"/>
      <c r="U5384" s="221"/>
      <c r="V5384" s="221"/>
      <c r="W5384" s="221"/>
      <c r="X5384" s="221"/>
    </row>
    <row r="5385" spans="20:24">
      <c r="T5385" s="221"/>
      <c r="U5385" s="221"/>
      <c r="V5385" s="221"/>
      <c r="W5385" s="221"/>
      <c r="X5385" s="221"/>
    </row>
    <row r="5386" spans="20:24">
      <c r="T5386" s="221"/>
      <c r="U5386" s="221"/>
      <c r="V5386" s="221"/>
      <c r="W5386" s="221"/>
      <c r="X5386" s="221"/>
    </row>
    <row r="5387" spans="20:24">
      <c r="T5387" s="221"/>
      <c r="U5387" s="221"/>
      <c r="V5387" s="221"/>
      <c r="W5387" s="221"/>
      <c r="X5387" s="221"/>
    </row>
    <row r="5388" spans="20:24">
      <c r="T5388" s="221"/>
      <c r="U5388" s="221"/>
      <c r="V5388" s="221"/>
      <c r="W5388" s="221"/>
      <c r="X5388" s="221"/>
    </row>
    <row r="5389" spans="20:24">
      <c r="T5389" s="221"/>
      <c r="U5389" s="221"/>
      <c r="V5389" s="221"/>
      <c r="W5389" s="221"/>
      <c r="X5389" s="221"/>
    </row>
    <row r="5390" spans="20:24">
      <c r="T5390" s="221"/>
      <c r="U5390" s="221"/>
      <c r="V5390" s="221"/>
      <c r="W5390" s="221"/>
      <c r="X5390" s="221"/>
    </row>
    <row r="5391" spans="20:24">
      <c r="T5391" s="221"/>
      <c r="U5391" s="221"/>
      <c r="V5391" s="221"/>
      <c r="W5391" s="221"/>
      <c r="X5391" s="221"/>
    </row>
    <row r="5392" spans="20:24">
      <c r="T5392" s="221"/>
      <c r="U5392" s="221"/>
      <c r="V5392" s="221"/>
      <c r="W5392" s="221"/>
      <c r="X5392" s="221"/>
    </row>
    <row r="5393" spans="20:24">
      <c r="T5393" s="221"/>
      <c r="U5393" s="221"/>
      <c r="V5393" s="221"/>
      <c r="W5393" s="221"/>
      <c r="X5393" s="221"/>
    </row>
    <row r="5394" spans="20:24">
      <c r="T5394" s="221"/>
      <c r="U5394" s="221"/>
      <c r="V5394" s="221"/>
      <c r="W5394" s="221"/>
      <c r="X5394" s="221"/>
    </row>
    <row r="5395" spans="20:24">
      <c r="T5395" s="221"/>
      <c r="U5395" s="221"/>
      <c r="V5395" s="221"/>
      <c r="W5395" s="221"/>
      <c r="X5395" s="221"/>
    </row>
    <row r="5396" spans="20:24">
      <c r="T5396" s="221"/>
      <c r="U5396" s="221"/>
      <c r="V5396" s="221"/>
      <c r="W5396" s="221"/>
      <c r="X5396" s="221"/>
    </row>
    <row r="5397" spans="20:24">
      <c r="T5397" s="221"/>
      <c r="U5397" s="221"/>
      <c r="V5397" s="221"/>
      <c r="W5397" s="221"/>
      <c r="X5397" s="221"/>
    </row>
    <row r="5398" spans="20:24">
      <c r="T5398" s="221"/>
      <c r="U5398" s="221"/>
      <c r="V5398" s="221"/>
      <c r="W5398" s="221"/>
      <c r="X5398" s="221"/>
    </row>
    <row r="5399" spans="20:24">
      <c r="T5399" s="221"/>
      <c r="U5399" s="221"/>
      <c r="V5399" s="221"/>
      <c r="W5399" s="221"/>
      <c r="X5399" s="221"/>
    </row>
    <row r="5400" spans="20:24">
      <c r="T5400" s="221"/>
      <c r="U5400" s="221"/>
      <c r="V5400" s="221"/>
      <c r="W5400" s="221"/>
      <c r="X5400" s="221"/>
    </row>
    <row r="5401" spans="20:24">
      <c r="T5401" s="221"/>
      <c r="U5401" s="221"/>
      <c r="V5401" s="221"/>
      <c r="W5401" s="221"/>
      <c r="X5401" s="221"/>
    </row>
    <row r="5402" spans="20:24">
      <c r="T5402" s="221"/>
      <c r="U5402" s="221"/>
      <c r="V5402" s="221"/>
      <c r="W5402" s="221"/>
      <c r="X5402" s="221"/>
    </row>
    <row r="5403" spans="20:24">
      <c r="T5403" s="221"/>
      <c r="U5403" s="221"/>
      <c r="V5403" s="221"/>
      <c r="W5403" s="221"/>
      <c r="X5403" s="221"/>
    </row>
    <row r="5404" spans="20:24">
      <c r="T5404" s="221"/>
      <c r="U5404" s="221"/>
      <c r="V5404" s="221"/>
      <c r="W5404" s="221"/>
      <c r="X5404" s="221"/>
    </row>
    <row r="5405" spans="20:24">
      <c r="T5405" s="221"/>
      <c r="U5405" s="221"/>
      <c r="V5405" s="221"/>
      <c r="W5405" s="221"/>
      <c r="X5405" s="221"/>
    </row>
    <row r="5406" spans="20:24">
      <c r="T5406" s="221"/>
      <c r="U5406" s="221"/>
      <c r="V5406" s="221"/>
      <c r="W5406" s="221"/>
      <c r="X5406" s="221"/>
    </row>
    <row r="5407" spans="20:24">
      <c r="T5407" s="221"/>
      <c r="U5407" s="221"/>
      <c r="V5407" s="221"/>
      <c r="W5407" s="221"/>
      <c r="X5407" s="221"/>
    </row>
    <row r="5408" spans="20:24">
      <c r="T5408" s="221"/>
      <c r="U5408" s="221"/>
      <c r="V5408" s="221"/>
      <c r="W5408" s="221"/>
      <c r="X5408" s="221"/>
    </row>
    <row r="5409" spans="20:24">
      <c r="T5409" s="221"/>
      <c r="U5409" s="221"/>
      <c r="V5409" s="221"/>
      <c r="W5409" s="221"/>
      <c r="X5409" s="221"/>
    </row>
    <row r="5410" spans="20:24">
      <c r="T5410" s="221"/>
      <c r="U5410" s="221"/>
      <c r="V5410" s="221"/>
      <c r="W5410" s="221"/>
      <c r="X5410" s="221"/>
    </row>
    <row r="5411" spans="20:24">
      <c r="T5411" s="221"/>
      <c r="U5411" s="221"/>
      <c r="V5411" s="221"/>
      <c r="W5411" s="221"/>
      <c r="X5411" s="221"/>
    </row>
    <row r="5412" spans="20:24">
      <c r="T5412" s="221"/>
      <c r="U5412" s="221"/>
      <c r="V5412" s="221"/>
      <c r="W5412" s="221"/>
      <c r="X5412" s="221"/>
    </row>
    <row r="5413" spans="20:24">
      <c r="T5413" s="221"/>
      <c r="U5413" s="221"/>
      <c r="V5413" s="221"/>
      <c r="W5413" s="221"/>
      <c r="X5413" s="221"/>
    </row>
    <row r="5414" spans="20:24">
      <c r="T5414" s="221"/>
      <c r="U5414" s="221"/>
      <c r="V5414" s="221"/>
      <c r="W5414" s="221"/>
      <c r="X5414" s="221"/>
    </row>
    <row r="5415" spans="20:24">
      <c r="T5415" s="221"/>
      <c r="U5415" s="221"/>
      <c r="V5415" s="221"/>
      <c r="W5415" s="221"/>
      <c r="X5415" s="221"/>
    </row>
    <row r="5416" spans="20:24">
      <c r="T5416" s="221"/>
      <c r="U5416" s="221"/>
      <c r="V5416" s="221"/>
      <c r="W5416" s="221"/>
      <c r="X5416" s="221"/>
    </row>
    <row r="5417" spans="20:24">
      <c r="T5417" s="221"/>
      <c r="U5417" s="221"/>
      <c r="V5417" s="221"/>
      <c r="W5417" s="221"/>
      <c r="X5417" s="221"/>
    </row>
    <row r="5418" spans="20:24">
      <c r="T5418" s="221"/>
      <c r="U5418" s="221"/>
      <c r="V5418" s="221"/>
      <c r="W5418" s="221"/>
      <c r="X5418" s="221"/>
    </row>
    <row r="5419" spans="20:24">
      <c r="T5419" s="221"/>
      <c r="U5419" s="221"/>
      <c r="V5419" s="221"/>
      <c r="W5419" s="221"/>
      <c r="X5419" s="221"/>
    </row>
    <row r="5420" spans="20:24">
      <c r="T5420" s="221"/>
      <c r="U5420" s="221"/>
      <c r="V5420" s="221"/>
      <c r="W5420" s="221"/>
      <c r="X5420" s="221"/>
    </row>
    <row r="5421" spans="20:24">
      <c r="T5421" s="221"/>
      <c r="U5421" s="221"/>
      <c r="V5421" s="221"/>
      <c r="W5421" s="221"/>
      <c r="X5421" s="221"/>
    </row>
    <row r="5422" spans="20:24">
      <c r="T5422" s="221"/>
      <c r="U5422" s="221"/>
      <c r="V5422" s="221"/>
      <c r="W5422" s="221"/>
      <c r="X5422" s="221"/>
    </row>
    <row r="5423" spans="20:24">
      <c r="T5423" s="221"/>
      <c r="U5423" s="221"/>
      <c r="V5423" s="221"/>
      <c r="W5423" s="221"/>
      <c r="X5423" s="221"/>
    </row>
    <row r="5424" spans="20:24">
      <c r="T5424" s="221"/>
      <c r="U5424" s="221"/>
      <c r="V5424" s="221"/>
      <c r="W5424" s="221"/>
      <c r="X5424" s="221"/>
    </row>
    <row r="5425" spans="20:24">
      <c r="T5425" s="221"/>
      <c r="U5425" s="221"/>
      <c r="V5425" s="221"/>
      <c r="W5425" s="221"/>
      <c r="X5425" s="221"/>
    </row>
    <row r="5426" spans="20:24">
      <c r="T5426" s="221"/>
      <c r="U5426" s="221"/>
      <c r="V5426" s="221"/>
      <c r="W5426" s="221"/>
      <c r="X5426" s="221"/>
    </row>
    <row r="5427" spans="20:24">
      <c r="T5427" s="221"/>
      <c r="U5427" s="221"/>
      <c r="V5427" s="221"/>
      <c r="W5427" s="221"/>
      <c r="X5427" s="221"/>
    </row>
    <row r="5428" spans="20:24">
      <c r="T5428" s="221"/>
      <c r="U5428" s="221"/>
      <c r="V5428" s="221"/>
      <c r="W5428" s="221"/>
      <c r="X5428" s="221"/>
    </row>
    <row r="5429" spans="20:24">
      <c r="T5429" s="221"/>
      <c r="U5429" s="221"/>
      <c r="V5429" s="221"/>
      <c r="W5429" s="221"/>
      <c r="X5429" s="221"/>
    </row>
    <row r="5430" spans="20:24">
      <c r="T5430" s="221"/>
      <c r="U5430" s="221"/>
      <c r="V5430" s="221"/>
      <c r="W5430" s="221"/>
      <c r="X5430" s="221"/>
    </row>
    <row r="5431" spans="20:24">
      <c r="T5431" s="221"/>
      <c r="U5431" s="221"/>
      <c r="V5431" s="221"/>
      <c r="W5431" s="221"/>
      <c r="X5431" s="221"/>
    </row>
    <row r="5432" spans="20:24">
      <c r="T5432" s="221"/>
      <c r="U5432" s="221"/>
      <c r="V5432" s="221"/>
      <c r="W5432" s="221"/>
      <c r="X5432" s="221"/>
    </row>
    <row r="5433" spans="20:24">
      <c r="T5433" s="221"/>
      <c r="U5433" s="221"/>
      <c r="V5433" s="221"/>
      <c r="W5433" s="221"/>
      <c r="X5433" s="221"/>
    </row>
    <row r="5434" spans="20:24">
      <c r="T5434" s="221"/>
      <c r="U5434" s="221"/>
      <c r="V5434" s="221"/>
      <c r="W5434" s="221"/>
      <c r="X5434" s="221"/>
    </row>
    <row r="5435" spans="20:24">
      <c r="T5435" s="221"/>
      <c r="U5435" s="221"/>
      <c r="V5435" s="221"/>
      <c r="W5435" s="221"/>
      <c r="X5435" s="221"/>
    </row>
    <row r="5436" spans="20:24">
      <c r="T5436" s="221"/>
      <c r="U5436" s="221"/>
      <c r="V5436" s="221"/>
      <c r="W5436" s="221"/>
      <c r="X5436" s="221"/>
    </row>
    <row r="5437" spans="20:24">
      <c r="T5437" s="221"/>
      <c r="U5437" s="221"/>
      <c r="V5437" s="221"/>
      <c r="W5437" s="221"/>
      <c r="X5437" s="221"/>
    </row>
    <row r="5438" spans="20:24">
      <c r="T5438" s="221"/>
      <c r="U5438" s="221"/>
      <c r="V5438" s="221"/>
      <c r="W5438" s="221"/>
      <c r="X5438" s="221"/>
    </row>
    <row r="5439" spans="20:24">
      <c r="T5439" s="221"/>
      <c r="U5439" s="221"/>
      <c r="V5439" s="221"/>
      <c r="W5439" s="221"/>
      <c r="X5439" s="221"/>
    </row>
    <row r="5440" spans="20:24">
      <c r="T5440" s="221"/>
      <c r="U5440" s="221"/>
      <c r="V5440" s="221"/>
      <c r="W5440" s="221"/>
      <c r="X5440" s="221"/>
    </row>
    <row r="5441" spans="20:24">
      <c r="T5441" s="221"/>
      <c r="U5441" s="221"/>
      <c r="V5441" s="221"/>
      <c r="W5441" s="221"/>
      <c r="X5441" s="221"/>
    </row>
    <row r="5442" spans="20:24">
      <c r="T5442" s="221"/>
      <c r="U5442" s="221"/>
      <c r="V5442" s="221"/>
      <c r="W5442" s="221"/>
      <c r="X5442" s="221"/>
    </row>
    <row r="5443" spans="20:24">
      <c r="T5443" s="221"/>
      <c r="U5443" s="221"/>
      <c r="V5443" s="221"/>
      <c r="W5443" s="221"/>
      <c r="X5443" s="221"/>
    </row>
    <row r="5444" spans="20:24">
      <c r="T5444" s="221"/>
      <c r="U5444" s="221"/>
      <c r="V5444" s="221"/>
      <c r="W5444" s="221"/>
      <c r="X5444" s="221"/>
    </row>
    <row r="5445" spans="20:24">
      <c r="T5445" s="221"/>
      <c r="U5445" s="221"/>
      <c r="V5445" s="221"/>
      <c r="W5445" s="221"/>
      <c r="X5445" s="221"/>
    </row>
    <row r="5446" spans="20:24">
      <c r="T5446" s="221"/>
      <c r="U5446" s="221"/>
      <c r="V5446" s="221"/>
      <c r="W5446" s="221"/>
      <c r="X5446" s="221"/>
    </row>
    <row r="5447" spans="20:24">
      <c r="T5447" s="221"/>
      <c r="U5447" s="221"/>
      <c r="V5447" s="221"/>
      <c r="W5447" s="221"/>
      <c r="X5447" s="221"/>
    </row>
    <row r="5448" spans="20:24">
      <c r="T5448" s="221"/>
      <c r="U5448" s="221"/>
      <c r="V5448" s="221"/>
      <c r="W5448" s="221"/>
      <c r="X5448" s="221"/>
    </row>
    <row r="5449" spans="20:24">
      <c r="T5449" s="221"/>
      <c r="U5449" s="221"/>
      <c r="V5449" s="221"/>
      <c r="W5449" s="221"/>
      <c r="X5449" s="221"/>
    </row>
    <row r="5450" spans="20:24">
      <c r="T5450" s="221"/>
      <c r="U5450" s="221"/>
      <c r="V5450" s="221"/>
      <c r="W5450" s="221"/>
      <c r="X5450" s="221"/>
    </row>
    <row r="5451" spans="20:24">
      <c r="T5451" s="221"/>
      <c r="U5451" s="221"/>
      <c r="V5451" s="221"/>
      <c r="W5451" s="221"/>
      <c r="X5451" s="221"/>
    </row>
    <row r="5452" spans="20:24">
      <c r="T5452" s="221"/>
      <c r="U5452" s="221"/>
      <c r="V5452" s="221"/>
      <c r="W5452" s="221"/>
      <c r="X5452" s="221"/>
    </row>
    <row r="5453" spans="20:24">
      <c r="T5453" s="221"/>
      <c r="U5453" s="221"/>
      <c r="V5453" s="221"/>
      <c r="W5453" s="221"/>
      <c r="X5453" s="221"/>
    </row>
    <row r="5454" spans="20:24">
      <c r="T5454" s="221"/>
      <c r="U5454" s="221"/>
      <c r="V5454" s="221"/>
      <c r="W5454" s="221"/>
      <c r="X5454" s="221"/>
    </row>
    <row r="5455" spans="20:24">
      <c r="T5455" s="221"/>
      <c r="U5455" s="221"/>
      <c r="V5455" s="221"/>
      <c r="W5455" s="221"/>
      <c r="X5455" s="221"/>
    </row>
    <row r="5456" spans="20:24">
      <c r="T5456" s="221"/>
      <c r="U5456" s="221"/>
      <c r="V5456" s="221"/>
      <c r="W5456" s="221"/>
      <c r="X5456" s="221"/>
    </row>
    <row r="5457" spans="20:24">
      <c r="T5457" s="221"/>
      <c r="U5457" s="221"/>
      <c r="V5457" s="221"/>
      <c r="W5457" s="221"/>
      <c r="X5457" s="221"/>
    </row>
    <row r="5458" spans="20:24">
      <c r="T5458" s="221"/>
      <c r="U5458" s="221"/>
      <c r="V5458" s="221"/>
      <c r="W5458" s="221"/>
      <c r="X5458" s="221"/>
    </row>
    <row r="5459" spans="20:24">
      <c r="T5459" s="221"/>
      <c r="U5459" s="221"/>
      <c r="V5459" s="221"/>
      <c r="W5459" s="221"/>
      <c r="X5459" s="221"/>
    </row>
    <row r="5460" spans="20:24">
      <c r="T5460" s="221"/>
      <c r="U5460" s="221"/>
      <c r="V5460" s="221"/>
      <c r="W5460" s="221"/>
      <c r="X5460" s="221"/>
    </row>
    <row r="5461" spans="20:24">
      <c r="T5461" s="221"/>
      <c r="U5461" s="221"/>
      <c r="V5461" s="221"/>
      <c r="W5461" s="221"/>
      <c r="X5461" s="221"/>
    </row>
    <row r="5462" spans="20:24">
      <c r="T5462" s="221"/>
      <c r="U5462" s="221"/>
      <c r="V5462" s="221"/>
      <c r="W5462" s="221"/>
      <c r="X5462" s="221"/>
    </row>
    <row r="5463" spans="20:24">
      <c r="T5463" s="221"/>
      <c r="U5463" s="221"/>
      <c r="V5463" s="221"/>
      <c r="W5463" s="221"/>
      <c r="X5463" s="221"/>
    </row>
    <row r="5464" spans="20:24">
      <c r="T5464" s="221"/>
      <c r="U5464" s="221"/>
      <c r="V5464" s="221"/>
      <c r="W5464" s="221"/>
      <c r="X5464" s="221"/>
    </row>
    <row r="5465" spans="20:24">
      <c r="T5465" s="221"/>
      <c r="U5465" s="221"/>
      <c r="V5465" s="221"/>
      <c r="W5465" s="221"/>
      <c r="X5465" s="221"/>
    </row>
    <row r="5466" spans="20:24">
      <c r="T5466" s="221"/>
      <c r="U5466" s="221"/>
      <c r="V5466" s="221"/>
      <c r="W5466" s="221"/>
      <c r="X5466" s="221"/>
    </row>
    <row r="5467" spans="20:24">
      <c r="T5467" s="221"/>
      <c r="U5467" s="221"/>
      <c r="V5467" s="221"/>
      <c r="W5467" s="221"/>
      <c r="X5467" s="221"/>
    </row>
    <row r="5468" spans="20:24">
      <c r="T5468" s="221"/>
      <c r="U5468" s="221"/>
      <c r="V5468" s="221"/>
      <c r="W5468" s="221"/>
      <c r="X5468" s="221"/>
    </row>
    <row r="5469" spans="20:24">
      <c r="T5469" s="221"/>
      <c r="U5469" s="221"/>
      <c r="V5469" s="221"/>
      <c r="W5469" s="221"/>
      <c r="X5469" s="221"/>
    </row>
    <row r="5470" spans="20:24">
      <c r="T5470" s="221"/>
      <c r="U5470" s="221"/>
      <c r="V5470" s="221"/>
      <c r="W5470" s="221"/>
      <c r="X5470" s="221"/>
    </row>
    <row r="5471" spans="20:24">
      <c r="T5471" s="221"/>
      <c r="U5471" s="221"/>
      <c r="V5471" s="221"/>
      <c r="W5471" s="221"/>
      <c r="X5471" s="221"/>
    </row>
    <row r="5472" spans="20:24">
      <c r="T5472" s="221"/>
      <c r="U5472" s="221"/>
      <c r="V5472" s="221"/>
      <c r="W5472" s="221"/>
      <c r="X5472" s="221"/>
    </row>
    <row r="5473" spans="20:24">
      <c r="T5473" s="221"/>
      <c r="U5473" s="221"/>
      <c r="V5473" s="221"/>
      <c r="W5473" s="221"/>
      <c r="X5473" s="221"/>
    </row>
    <row r="5474" spans="20:24">
      <c r="T5474" s="221"/>
      <c r="U5474" s="221"/>
      <c r="V5474" s="221"/>
      <c r="W5474" s="221"/>
      <c r="X5474" s="221"/>
    </row>
    <row r="5475" spans="20:24">
      <c r="T5475" s="221"/>
      <c r="U5475" s="221"/>
      <c r="V5475" s="221"/>
      <c r="W5475" s="221"/>
      <c r="X5475" s="221"/>
    </row>
    <row r="5476" spans="20:24">
      <c r="T5476" s="221"/>
      <c r="U5476" s="221"/>
      <c r="V5476" s="221"/>
      <c r="W5476" s="221"/>
      <c r="X5476" s="221"/>
    </row>
    <row r="5477" spans="20:24">
      <c r="T5477" s="221"/>
      <c r="U5477" s="221"/>
      <c r="V5477" s="221"/>
      <c r="W5477" s="221"/>
      <c r="X5477" s="221"/>
    </row>
    <row r="5478" spans="20:24">
      <c r="T5478" s="221"/>
      <c r="U5478" s="221"/>
      <c r="V5478" s="221"/>
      <c r="W5478" s="221"/>
      <c r="X5478" s="221"/>
    </row>
    <row r="5479" spans="20:24">
      <c r="T5479" s="221"/>
      <c r="U5479" s="221"/>
      <c r="V5479" s="221"/>
      <c r="W5479" s="221"/>
      <c r="X5479" s="221"/>
    </row>
    <row r="5480" spans="20:24">
      <c r="T5480" s="221"/>
      <c r="U5480" s="221"/>
      <c r="V5480" s="221"/>
      <c r="W5480" s="221"/>
      <c r="X5480" s="221"/>
    </row>
    <row r="5481" spans="20:24">
      <c r="T5481" s="221"/>
      <c r="U5481" s="221"/>
      <c r="V5481" s="221"/>
      <c r="W5481" s="221"/>
      <c r="X5481" s="221"/>
    </row>
    <row r="5482" spans="20:24">
      <c r="T5482" s="221"/>
      <c r="U5482" s="221"/>
      <c r="V5482" s="221"/>
      <c r="W5482" s="221"/>
      <c r="X5482" s="221"/>
    </row>
    <row r="5483" spans="20:24">
      <c r="T5483" s="221"/>
      <c r="U5483" s="221"/>
      <c r="V5483" s="221"/>
      <c r="W5483" s="221"/>
      <c r="X5483" s="221"/>
    </row>
    <row r="5484" spans="20:24">
      <c r="T5484" s="221"/>
      <c r="U5484" s="221"/>
      <c r="V5484" s="221"/>
      <c r="W5484" s="221"/>
      <c r="X5484" s="221"/>
    </row>
    <row r="5485" spans="20:24">
      <c r="T5485" s="221"/>
      <c r="U5485" s="221"/>
      <c r="V5485" s="221"/>
      <c r="W5485" s="221"/>
      <c r="X5485" s="221"/>
    </row>
    <row r="5486" spans="20:24">
      <c r="T5486" s="221"/>
      <c r="U5486" s="221"/>
      <c r="V5486" s="221"/>
      <c r="W5486" s="221"/>
      <c r="X5486" s="221"/>
    </row>
    <row r="5487" spans="20:24">
      <c r="T5487" s="221"/>
      <c r="U5487" s="221"/>
      <c r="V5487" s="221"/>
      <c r="W5487" s="221"/>
      <c r="X5487" s="221"/>
    </row>
    <row r="5488" spans="20:24">
      <c r="T5488" s="221"/>
      <c r="U5488" s="221"/>
      <c r="V5488" s="221"/>
      <c r="W5488" s="221"/>
      <c r="X5488" s="221"/>
    </row>
    <row r="5489" spans="20:24">
      <c r="T5489" s="221"/>
      <c r="U5489" s="221"/>
      <c r="V5489" s="221"/>
      <c r="W5489" s="221"/>
      <c r="X5489" s="221"/>
    </row>
    <row r="5490" spans="20:24">
      <c r="T5490" s="221"/>
      <c r="U5490" s="221"/>
      <c r="V5490" s="221"/>
      <c r="W5490" s="221"/>
      <c r="X5490" s="221"/>
    </row>
    <row r="5491" spans="20:24">
      <c r="T5491" s="221"/>
      <c r="U5491" s="221"/>
      <c r="V5491" s="221"/>
      <c r="W5491" s="221"/>
      <c r="X5491" s="221"/>
    </row>
    <row r="5492" spans="20:24">
      <c r="T5492" s="221"/>
      <c r="U5492" s="221"/>
      <c r="V5492" s="221"/>
      <c r="W5492" s="221"/>
      <c r="X5492" s="221"/>
    </row>
    <row r="5493" spans="20:24">
      <c r="T5493" s="221"/>
      <c r="U5493" s="221"/>
      <c r="V5493" s="221"/>
      <c r="W5493" s="221"/>
      <c r="X5493" s="221"/>
    </row>
    <row r="5494" spans="20:24">
      <c r="T5494" s="221"/>
      <c r="U5494" s="221"/>
      <c r="V5494" s="221"/>
      <c r="W5494" s="221"/>
      <c r="X5494" s="221"/>
    </row>
    <row r="5495" spans="20:24">
      <c r="T5495" s="221"/>
      <c r="U5495" s="221"/>
      <c r="V5495" s="221"/>
      <c r="W5495" s="221"/>
      <c r="X5495" s="221"/>
    </row>
    <row r="5496" spans="20:24">
      <c r="T5496" s="221"/>
      <c r="U5496" s="221"/>
      <c r="V5496" s="221"/>
      <c r="W5496" s="221"/>
      <c r="X5496" s="221"/>
    </row>
    <row r="5497" spans="20:24">
      <c r="T5497" s="221"/>
      <c r="U5497" s="221"/>
      <c r="V5497" s="221"/>
      <c r="W5497" s="221"/>
      <c r="X5497" s="221"/>
    </row>
    <row r="5498" spans="20:24">
      <c r="T5498" s="221"/>
      <c r="U5498" s="221"/>
      <c r="V5498" s="221"/>
      <c r="W5498" s="221"/>
      <c r="X5498" s="221"/>
    </row>
    <row r="5499" spans="20:24">
      <c r="T5499" s="221"/>
      <c r="U5499" s="221"/>
      <c r="V5499" s="221"/>
      <c r="W5499" s="221"/>
      <c r="X5499" s="221"/>
    </row>
    <row r="5500" spans="20:24">
      <c r="T5500" s="221"/>
      <c r="U5500" s="221"/>
      <c r="V5500" s="221"/>
      <c r="W5500" s="221"/>
      <c r="X5500" s="221"/>
    </row>
    <row r="5501" spans="20:24">
      <c r="T5501" s="221"/>
      <c r="U5501" s="221"/>
      <c r="V5501" s="221"/>
      <c r="W5501" s="221"/>
      <c r="X5501" s="221"/>
    </row>
    <row r="5502" spans="20:24">
      <c r="T5502" s="221"/>
      <c r="U5502" s="221"/>
      <c r="V5502" s="221"/>
      <c r="W5502" s="221"/>
      <c r="X5502" s="221"/>
    </row>
    <row r="5503" spans="20:24">
      <c r="T5503" s="221"/>
      <c r="U5503" s="221"/>
      <c r="V5503" s="221"/>
      <c r="W5503" s="221"/>
      <c r="X5503" s="221"/>
    </row>
    <row r="5504" spans="20:24">
      <c r="T5504" s="221"/>
      <c r="U5504" s="221"/>
      <c r="V5504" s="221"/>
      <c r="W5504" s="221"/>
      <c r="X5504" s="221"/>
    </row>
    <row r="5505" spans="20:24">
      <c r="T5505" s="221"/>
      <c r="U5505" s="221"/>
      <c r="V5505" s="221"/>
      <c r="W5505" s="221"/>
      <c r="X5505" s="221"/>
    </row>
    <row r="5506" spans="20:24">
      <c r="T5506" s="221"/>
      <c r="U5506" s="221"/>
      <c r="V5506" s="221"/>
      <c r="W5506" s="221"/>
      <c r="X5506" s="221"/>
    </row>
    <row r="5507" spans="20:24">
      <c r="T5507" s="221"/>
      <c r="U5507" s="221"/>
      <c r="V5507" s="221"/>
      <c r="W5507" s="221"/>
      <c r="X5507" s="221"/>
    </row>
    <row r="5508" spans="20:24">
      <c r="T5508" s="221"/>
      <c r="U5508" s="221"/>
      <c r="V5508" s="221"/>
      <c r="W5508" s="221"/>
      <c r="X5508" s="221"/>
    </row>
    <row r="5509" spans="20:24">
      <c r="T5509" s="221"/>
      <c r="U5509" s="221"/>
      <c r="V5509" s="221"/>
      <c r="W5509" s="221"/>
      <c r="X5509" s="221"/>
    </row>
    <row r="5510" spans="20:24">
      <c r="T5510" s="221"/>
      <c r="U5510" s="221"/>
      <c r="V5510" s="221"/>
      <c r="W5510" s="221"/>
      <c r="X5510" s="221"/>
    </row>
    <row r="5511" spans="20:24">
      <c r="T5511" s="221"/>
      <c r="U5511" s="221"/>
      <c r="V5511" s="221"/>
      <c r="W5511" s="221"/>
      <c r="X5511" s="221"/>
    </row>
    <row r="5512" spans="20:24">
      <c r="T5512" s="221"/>
      <c r="U5512" s="221"/>
      <c r="V5512" s="221"/>
      <c r="W5512" s="221"/>
      <c r="X5512" s="221"/>
    </row>
    <row r="5513" spans="20:24">
      <c r="T5513" s="221"/>
      <c r="U5513" s="221"/>
      <c r="V5513" s="221"/>
      <c r="W5513" s="221"/>
      <c r="X5513" s="221"/>
    </row>
    <row r="5514" spans="20:24">
      <c r="T5514" s="221"/>
      <c r="U5514" s="221"/>
      <c r="V5514" s="221"/>
      <c r="W5514" s="221"/>
      <c r="X5514" s="221"/>
    </row>
    <row r="5515" spans="20:24">
      <c r="T5515" s="221"/>
      <c r="U5515" s="221"/>
      <c r="V5515" s="221"/>
      <c r="W5515" s="221"/>
      <c r="X5515" s="221"/>
    </row>
    <row r="5516" spans="20:24">
      <c r="T5516" s="221"/>
      <c r="U5516" s="221"/>
      <c r="V5516" s="221"/>
      <c r="W5516" s="221"/>
      <c r="X5516" s="221"/>
    </row>
    <row r="5517" spans="20:24">
      <c r="T5517" s="221"/>
      <c r="U5517" s="221"/>
      <c r="V5517" s="221"/>
      <c r="W5517" s="221"/>
      <c r="X5517" s="221"/>
    </row>
    <row r="5518" spans="20:24">
      <c r="T5518" s="221"/>
      <c r="U5518" s="221"/>
      <c r="V5518" s="221"/>
      <c r="W5518" s="221"/>
      <c r="X5518" s="221"/>
    </row>
    <row r="5519" spans="20:24">
      <c r="T5519" s="221"/>
      <c r="U5519" s="221"/>
      <c r="V5519" s="221"/>
      <c r="W5519" s="221"/>
      <c r="X5519" s="221"/>
    </row>
    <row r="5520" spans="20:24">
      <c r="T5520" s="221"/>
      <c r="U5520" s="221"/>
      <c r="V5520" s="221"/>
      <c r="W5520" s="221"/>
      <c r="X5520" s="221"/>
    </row>
    <row r="5521" spans="20:24">
      <c r="T5521" s="221"/>
      <c r="U5521" s="221"/>
      <c r="V5521" s="221"/>
      <c r="W5521" s="221"/>
      <c r="X5521" s="221"/>
    </row>
    <row r="5522" spans="20:24">
      <c r="T5522" s="221"/>
      <c r="U5522" s="221"/>
      <c r="V5522" s="221"/>
      <c r="W5522" s="221"/>
      <c r="X5522" s="221"/>
    </row>
    <row r="5523" spans="20:24">
      <c r="T5523" s="221"/>
      <c r="U5523" s="221"/>
      <c r="V5523" s="221"/>
      <c r="W5523" s="221"/>
      <c r="X5523" s="221"/>
    </row>
    <row r="5524" spans="20:24">
      <c r="T5524" s="221"/>
      <c r="U5524" s="221"/>
      <c r="V5524" s="221"/>
      <c r="W5524" s="221"/>
      <c r="X5524" s="221"/>
    </row>
    <row r="5525" spans="20:24">
      <c r="T5525" s="221"/>
      <c r="U5525" s="221"/>
      <c r="V5525" s="221"/>
      <c r="W5525" s="221"/>
      <c r="X5525" s="221"/>
    </row>
    <row r="5526" spans="20:24">
      <c r="T5526" s="221"/>
      <c r="U5526" s="221"/>
      <c r="V5526" s="221"/>
      <c r="W5526" s="221"/>
      <c r="X5526" s="221"/>
    </row>
    <row r="5527" spans="20:24">
      <c r="T5527" s="221"/>
      <c r="U5527" s="221"/>
      <c r="V5527" s="221"/>
      <c r="W5527" s="221"/>
      <c r="X5527" s="221"/>
    </row>
    <row r="5528" spans="20:24">
      <c r="T5528" s="221"/>
      <c r="U5528" s="221"/>
      <c r="V5528" s="221"/>
      <c r="W5528" s="221"/>
      <c r="X5528" s="221"/>
    </row>
    <row r="5529" spans="20:24">
      <c r="T5529" s="221"/>
      <c r="U5529" s="221"/>
      <c r="V5529" s="221"/>
      <c r="W5529" s="221"/>
      <c r="X5529" s="221"/>
    </row>
    <row r="5530" spans="20:24">
      <c r="T5530" s="221"/>
      <c r="U5530" s="221"/>
      <c r="V5530" s="221"/>
      <c r="W5530" s="221"/>
      <c r="X5530" s="221"/>
    </row>
    <row r="5531" spans="20:24">
      <c r="T5531" s="221"/>
      <c r="U5531" s="221"/>
      <c r="V5531" s="221"/>
      <c r="W5531" s="221"/>
      <c r="X5531" s="221"/>
    </row>
    <row r="5532" spans="20:24">
      <c r="T5532" s="221"/>
      <c r="U5532" s="221"/>
      <c r="V5532" s="221"/>
      <c r="W5532" s="221"/>
      <c r="X5532" s="221"/>
    </row>
    <row r="5533" spans="20:24">
      <c r="T5533" s="221"/>
      <c r="U5533" s="221"/>
      <c r="V5533" s="221"/>
      <c r="W5533" s="221"/>
      <c r="X5533" s="221"/>
    </row>
    <row r="5534" spans="20:24">
      <c r="T5534" s="221"/>
      <c r="U5534" s="221"/>
      <c r="V5534" s="221"/>
      <c r="W5534" s="221"/>
      <c r="X5534" s="221"/>
    </row>
    <row r="5535" spans="20:24">
      <c r="T5535" s="221"/>
      <c r="U5535" s="221"/>
      <c r="V5535" s="221"/>
      <c r="W5535" s="221"/>
      <c r="X5535" s="221"/>
    </row>
    <row r="5536" spans="20:24">
      <c r="T5536" s="221"/>
      <c r="U5536" s="221"/>
      <c r="V5536" s="221"/>
      <c r="W5536" s="221"/>
      <c r="X5536" s="221"/>
    </row>
    <row r="5537" spans="20:24">
      <c r="T5537" s="221"/>
      <c r="U5537" s="221"/>
      <c r="V5537" s="221"/>
      <c r="W5537" s="221"/>
      <c r="X5537" s="221"/>
    </row>
    <row r="5538" spans="20:24">
      <c r="T5538" s="221"/>
      <c r="U5538" s="221"/>
      <c r="V5538" s="221"/>
      <c r="W5538" s="221"/>
      <c r="X5538" s="221"/>
    </row>
    <row r="5539" spans="20:24">
      <c r="T5539" s="221"/>
      <c r="U5539" s="221"/>
      <c r="V5539" s="221"/>
      <c r="W5539" s="221"/>
      <c r="X5539" s="221"/>
    </row>
    <row r="5540" spans="20:24">
      <c r="T5540" s="221"/>
      <c r="U5540" s="221"/>
      <c r="V5540" s="221"/>
      <c r="W5540" s="221"/>
      <c r="X5540" s="221"/>
    </row>
    <row r="5541" spans="20:24">
      <c r="T5541" s="221"/>
      <c r="U5541" s="221"/>
      <c r="V5541" s="221"/>
      <c r="W5541" s="221"/>
      <c r="X5541" s="221"/>
    </row>
    <row r="5542" spans="20:24">
      <c r="T5542" s="221"/>
      <c r="U5542" s="221"/>
      <c r="V5542" s="221"/>
      <c r="W5542" s="221"/>
      <c r="X5542" s="221"/>
    </row>
    <row r="5543" spans="20:24">
      <c r="T5543" s="221"/>
      <c r="U5543" s="221"/>
      <c r="V5543" s="221"/>
      <c r="W5543" s="221"/>
      <c r="X5543" s="221"/>
    </row>
    <row r="5544" spans="20:24">
      <c r="T5544" s="221"/>
      <c r="U5544" s="221"/>
      <c r="V5544" s="221"/>
      <c r="W5544" s="221"/>
      <c r="X5544" s="221"/>
    </row>
    <row r="5545" spans="20:24">
      <c r="T5545" s="221"/>
      <c r="U5545" s="221"/>
      <c r="V5545" s="221"/>
      <c r="W5545" s="221"/>
      <c r="X5545" s="221"/>
    </row>
    <row r="5546" spans="20:24">
      <c r="T5546" s="221"/>
      <c r="U5546" s="221"/>
      <c r="V5546" s="221"/>
      <c r="W5546" s="221"/>
      <c r="X5546" s="221"/>
    </row>
    <row r="5547" spans="20:24">
      <c r="T5547" s="221"/>
      <c r="U5547" s="221"/>
      <c r="V5547" s="221"/>
      <c r="W5547" s="221"/>
      <c r="X5547" s="221"/>
    </row>
    <row r="5548" spans="20:24">
      <c r="T5548" s="221"/>
      <c r="U5548" s="221"/>
      <c r="V5548" s="221"/>
      <c r="W5548" s="221"/>
      <c r="X5548" s="221"/>
    </row>
    <row r="5549" spans="20:24">
      <c r="T5549" s="221"/>
      <c r="U5549" s="221"/>
      <c r="V5549" s="221"/>
      <c r="W5549" s="221"/>
      <c r="X5549" s="221"/>
    </row>
    <row r="5550" spans="20:24">
      <c r="T5550" s="221"/>
      <c r="U5550" s="221"/>
      <c r="V5550" s="221"/>
      <c r="W5550" s="221"/>
      <c r="X5550" s="221"/>
    </row>
    <row r="5551" spans="20:24">
      <c r="T5551" s="221"/>
      <c r="U5551" s="221"/>
      <c r="V5551" s="221"/>
      <c r="W5551" s="221"/>
      <c r="X5551" s="221"/>
    </row>
    <row r="5552" spans="20:24">
      <c r="T5552" s="221"/>
      <c r="U5552" s="221"/>
      <c r="V5552" s="221"/>
      <c r="W5552" s="221"/>
      <c r="X5552" s="221"/>
    </row>
    <row r="5553" spans="20:24">
      <c r="T5553" s="221"/>
      <c r="U5553" s="221"/>
      <c r="V5553" s="221"/>
      <c r="W5553" s="221"/>
      <c r="X5553" s="221"/>
    </row>
    <row r="5554" spans="20:24">
      <c r="T5554" s="221"/>
      <c r="U5554" s="221"/>
      <c r="V5554" s="221"/>
      <c r="W5554" s="221"/>
      <c r="X5554" s="221"/>
    </row>
    <row r="5555" spans="20:24">
      <c r="T5555" s="221"/>
      <c r="U5555" s="221"/>
      <c r="V5555" s="221"/>
      <c r="W5555" s="221"/>
      <c r="X5555" s="221"/>
    </row>
    <row r="5556" spans="20:24">
      <c r="T5556" s="221"/>
      <c r="U5556" s="221"/>
      <c r="V5556" s="221"/>
      <c r="W5556" s="221"/>
      <c r="X5556" s="221"/>
    </row>
    <row r="5557" spans="20:24">
      <c r="T5557" s="221"/>
      <c r="U5557" s="221"/>
      <c r="V5557" s="221"/>
      <c r="W5557" s="221"/>
      <c r="X5557" s="221"/>
    </row>
    <row r="5558" spans="20:24">
      <c r="T5558" s="221"/>
      <c r="U5558" s="221"/>
      <c r="V5558" s="221"/>
      <c r="W5558" s="221"/>
      <c r="X5558" s="221"/>
    </row>
    <row r="5559" spans="20:24">
      <c r="T5559" s="221"/>
      <c r="U5559" s="221"/>
      <c r="V5559" s="221"/>
      <c r="W5559" s="221"/>
      <c r="X5559" s="221"/>
    </row>
    <row r="5560" spans="20:24">
      <c r="T5560" s="221"/>
      <c r="U5560" s="221"/>
      <c r="V5560" s="221"/>
      <c r="W5560" s="221"/>
      <c r="X5560" s="221"/>
    </row>
    <row r="5561" spans="20:24">
      <c r="T5561" s="221"/>
      <c r="U5561" s="221"/>
      <c r="V5561" s="221"/>
      <c r="W5561" s="221"/>
      <c r="X5561" s="221"/>
    </row>
    <row r="5562" spans="20:24">
      <c r="T5562" s="221"/>
      <c r="U5562" s="221"/>
      <c r="V5562" s="221"/>
      <c r="W5562" s="221"/>
      <c r="X5562" s="221"/>
    </row>
    <row r="5563" spans="20:24">
      <c r="T5563" s="221"/>
      <c r="U5563" s="221"/>
      <c r="V5563" s="221"/>
      <c r="W5563" s="221"/>
      <c r="X5563" s="221"/>
    </row>
    <row r="5564" spans="20:24">
      <c r="T5564" s="221"/>
      <c r="U5564" s="221"/>
      <c r="V5564" s="221"/>
      <c r="W5564" s="221"/>
      <c r="X5564" s="221"/>
    </row>
    <row r="5565" spans="20:24">
      <c r="T5565" s="221"/>
      <c r="U5565" s="221"/>
      <c r="V5565" s="221"/>
      <c r="W5565" s="221"/>
      <c r="X5565" s="221"/>
    </row>
    <row r="5566" spans="20:24">
      <c r="T5566" s="221"/>
      <c r="U5566" s="221"/>
      <c r="V5566" s="221"/>
      <c r="W5566" s="221"/>
      <c r="X5566" s="221"/>
    </row>
    <row r="5567" spans="20:24">
      <c r="T5567" s="221"/>
      <c r="U5567" s="221"/>
      <c r="V5567" s="221"/>
      <c r="W5567" s="221"/>
      <c r="X5567" s="221"/>
    </row>
    <row r="5568" spans="20:24">
      <c r="T5568" s="221"/>
      <c r="U5568" s="221"/>
      <c r="V5568" s="221"/>
      <c r="W5568" s="221"/>
      <c r="X5568" s="221"/>
    </row>
    <row r="5569" spans="20:24">
      <c r="T5569" s="221"/>
      <c r="U5569" s="221"/>
      <c r="V5569" s="221"/>
      <c r="W5569" s="221"/>
      <c r="X5569" s="221"/>
    </row>
    <row r="5570" spans="20:24">
      <c r="T5570" s="221"/>
      <c r="U5570" s="221"/>
      <c r="V5570" s="221"/>
      <c r="W5570" s="221"/>
      <c r="X5570" s="221"/>
    </row>
    <row r="5571" spans="20:24">
      <c r="T5571" s="221"/>
      <c r="U5571" s="221"/>
      <c r="V5571" s="221"/>
      <c r="W5571" s="221"/>
      <c r="X5571" s="221"/>
    </row>
    <row r="5572" spans="20:24">
      <c r="T5572" s="221"/>
      <c r="U5572" s="221"/>
      <c r="V5572" s="221"/>
      <c r="W5572" s="221"/>
      <c r="X5572" s="221"/>
    </row>
    <row r="5573" spans="20:24">
      <c r="T5573" s="221"/>
      <c r="U5573" s="221"/>
      <c r="V5573" s="221"/>
      <c r="W5573" s="221"/>
      <c r="X5573" s="221"/>
    </row>
    <row r="5574" spans="20:24">
      <c r="T5574" s="221"/>
      <c r="U5574" s="221"/>
      <c r="V5574" s="221"/>
      <c r="W5574" s="221"/>
      <c r="X5574" s="221"/>
    </row>
    <row r="5575" spans="20:24">
      <c r="T5575" s="221"/>
      <c r="U5575" s="221"/>
      <c r="V5575" s="221"/>
      <c r="W5575" s="221"/>
      <c r="X5575" s="221"/>
    </row>
    <row r="5576" spans="20:24">
      <c r="T5576" s="221"/>
      <c r="U5576" s="221"/>
      <c r="V5576" s="221"/>
      <c r="W5576" s="221"/>
      <c r="X5576" s="221"/>
    </row>
    <row r="5577" spans="20:24">
      <c r="T5577" s="221"/>
      <c r="U5577" s="221"/>
      <c r="V5577" s="221"/>
      <c r="W5577" s="221"/>
      <c r="X5577" s="221"/>
    </row>
    <row r="5578" spans="20:24">
      <c r="T5578" s="221"/>
      <c r="U5578" s="221"/>
      <c r="V5578" s="221"/>
      <c r="W5578" s="221"/>
      <c r="X5578" s="221"/>
    </row>
    <row r="5579" spans="20:24">
      <c r="T5579" s="221"/>
      <c r="U5579" s="221"/>
      <c r="V5579" s="221"/>
      <c r="W5579" s="221"/>
      <c r="X5579" s="221"/>
    </row>
    <row r="5580" spans="20:24">
      <c r="T5580" s="221"/>
      <c r="U5580" s="221"/>
      <c r="V5580" s="221"/>
      <c r="W5580" s="221"/>
      <c r="X5580" s="221"/>
    </row>
    <row r="5581" spans="20:24">
      <c r="T5581" s="221"/>
      <c r="U5581" s="221"/>
      <c r="V5581" s="221"/>
      <c r="W5581" s="221"/>
      <c r="X5581" s="221"/>
    </row>
    <row r="5582" spans="20:24">
      <c r="T5582" s="221"/>
      <c r="U5582" s="221"/>
      <c r="V5582" s="221"/>
      <c r="W5582" s="221"/>
      <c r="X5582" s="221"/>
    </row>
    <row r="5583" spans="20:24">
      <c r="T5583" s="221"/>
      <c r="U5583" s="221"/>
      <c r="V5583" s="221"/>
      <c r="W5583" s="221"/>
      <c r="X5583" s="221"/>
    </row>
    <row r="5584" spans="20:24">
      <c r="T5584" s="221"/>
      <c r="U5584" s="221"/>
      <c r="V5584" s="221"/>
      <c r="W5584" s="221"/>
      <c r="X5584" s="221"/>
    </row>
    <row r="5585" spans="20:24">
      <c r="T5585" s="221"/>
      <c r="U5585" s="221"/>
      <c r="V5585" s="221"/>
      <c r="W5585" s="221"/>
      <c r="X5585" s="221"/>
    </row>
    <row r="5586" spans="20:24">
      <c r="T5586" s="221"/>
      <c r="U5586" s="221"/>
      <c r="V5586" s="221"/>
      <c r="W5586" s="221"/>
      <c r="X5586" s="221"/>
    </row>
    <row r="5587" spans="20:24">
      <c r="T5587" s="221"/>
      <c r="U5587" s="221"/>
      <c r="V5587" s="221"/>
      <c r="W5587" s="221"/>
      <c r="X5587" s="221"/>
    </row>
    <row r="5588" spans="20:24">
      <c r="T5588" s="221"/>
      <c r="U5588" s="221"/>
      <c r="V5588" s="221"/>
      <c r="W5588" s="221"/>
      <c r="X5588" s="221"/>
    </row>
    <row r="5589" spans="20:24">
      <c r="T5589" s="221"/>
      <c r="U5589" s="221"/>
      <c r="V5589" s="221"/>
      <c r="W5589" s="221"/>
      <c r="X5589" s="221"/>
    </row>
    <row r="5590" spans="20:24">
      <c r="T5590" s="221"/>
      <c r="U5590" s="221"/>
      <c r="V5590" s="221"/>
      <c r="W5590" s="221"/>
      <c r="X5590" s="221"/>
    </row>
    <row r="5591" spans="20:24">
      <c r="T5591" s="221"/>
      <c r="U5591" s="221"/>
      <c r="V5591" s="221"/>
      <c r="W5591" s="221"/>
      <c r="X5591" s="221"/>
    </row>
    <row r="5592" spans="20:24">
      <c r="T5592" s="221"/>
      <c r="U5592" s="221"/>
      <c r="V5592" s="221"/>
      <c r="W5592" s="221"/>
      <c r="X5592" s="221"/>
    </row>
    <row r="5593" spans="20:24">
      <c r="T5593" s="221"/>
      <c r="U5593" s="221"/>
      <c r="V5593" s="221"/>
      <c r="W5593" s="221"/>
      <c r="X5593" s="221"/>
    </row>
    <row r="5594" spans="20:24">
      <c r="T5594" s="221"/>
      <c r="U5594" s="221"/>
      <c r="V5594" s="221"/>
      <c r="W5594" s="221"/>
      <c r="X5594" s="221"/>
    </row>
    <row r="5595" spans="20:24">
      <c r="T5595" s="221"/>
      <c r="U5595" s="221"/>
      <c r="V5595" s="221"/>
      <c r="W5595" s="221"/>
      <c r="X5595" s="221"/>
    </row>
    <row r="5596" spans="20:24">
      <c r="T5596" s="221"/>
      <c r="U5596" s="221"/>
      <c r="V5596" s="221"/>
      <c r="W5596" s="221"/>
      <c r="X5596" s="221"/>
    </row>
    <row r="5597" spans="20:24">
      <c r="T5597" s="221"/>
      <c r="U5597" s="221"/>
      <c r="V5597" s="221"/>
      <c r="W5597" s="221"/>
      <c r="X5597" s="221"/>
    </row>
    <row r="5598" spans="20:24">
      <c r="T5598" s="221"/>
      <c r="U5598" s="221"/>
      <c r="V5598" s="221"/>
      <c r="W5598" s="221"/>
      <c r="X5598" s="221"/>
    </row>
    <row r="5599" spans="20:24">
      <c r="T5599" s="221"/>
      <c r="U5599" s="221"/>
      <c r="V5599" s="221"/>
      <c r="W5599" s="221"/>
      <c r="X5599" s="221"/>
    </row>
    <row r="5600" spans="20:24">
      <c r="T5600" s="221"/>
      <c r="U5600" s="221"/>
      <c r="V5600" s="221"/>
      <c r="W5600" s="221"/>
      <c r="X5600" s="221"/>
    </row>
    <row r="5601" spans="20:24">
      <c r="T5601" s="221"/>
      <c r="U5601" s="221"/>
      <c r="V5601" s="221"/>
      <c r="W5601" s="221"/>
      <c r="X5601" s="221"/>
    </row>
    <row r="5602" spans="20:24">
      <c r="T5602" s="221"/>
      <c r="U5602" s="221"/>
      <c r="V5602" s="221"/>
      <c r="W5602" s="221"/>
      <c r="X5602" s="221"/>
    </row>
    <row r="5603" spans="20:24">
      <c r="T5603" s="221"/>
      <c r="U5603" s="221"/>
      <c r="V5603" s="221"/>
      <c r="W5603" s="221"/>
      <c r="X5603" s="221"/>
    </row>
    <row r="5604" spans="20:24">
      <c r="T5604" s="221"/>
      <c r="U5604" s="221"/>
      <c r="V5604" s="221"/>
      <c r="W5604" s="221"/>
      <c r="X5604" s="221"/>
    </row>
    <row r="5605" spans="20:24">
      <c r="T5605" s="221"/>
      <c r="U5605" s="221"/>
      <c r="V5605" s="221"/>
      <c r="W5605" s="221"/>
      <c r="X5605" s="221"/>
    </row>
    <row r="5606" spans="20:24">
      <c r="T5606" s="221"/>
      <c r="U5606" s="221"/>
      <c r="V5606" s="221"/>
      <c r="W5606" s="221"/>
      <c r="X5606" s="221"/>
    </row>
    <row r="5607" spans="20:24">
      <c r="T5607" s="221"/>
      <c r="U5607" s="221"/>
      <c r="V5607" s="221"/>
      <c r="W5607" s="221"/>
      <c r="X5607" s="221"/>
    </row>
    <row r="5608" spans="20:24">
      <c r="T5608" s="221"/>
      <c r="U5608" s="221"/>
      <c r="V5608" s="221"/>
      <c r="W5608" s="221"/>
      <c r="X5608" s="221"/>
    </row>
    <row r="5609" spans="20:24">
      <c r="T5609" s="221"/>
      <c r="U5609" s="221"/>
      <c r="V5609" s="221"/>
      <c r="W5609" s="221"/>
      <c r="X5609" s="221"/>
    </row>
    <row r="5610" spans="20:24">
      <c r="T5610" s="221"/>
      <c r="U5610" s="221"/>
      <c r="V5610" s="221"/>
      <c r="W5610" s="221"/>
      <c r="X5610" s="221"/>
    </row>
    <row r="5611" spans="20:24">
      <c r="T5611" s="221"/>
      <c r="U5611" s="221"/>
      <c r="V5611" s="221"/>
      <c r="W5611" s="221"/>
      <c r="X5611" s="221"/>
    </row>
    <row r="5612" spans="20:24">
      <c r="T5612" s="221"/>
      <c r="U5612" s="221"/>
      <c r="V5612" s="221"/>
      <c r="W5612" s="221"/>
      <c r="X5612" s="221"/>
    </row>
    <row r="5613" spans="20:24">
      <c r="T5613" s="221"/>
      <c r="U5613" s="221"/>
      <c r="V5613" s="221"/>
      <c r="W5613" s="221"/>
      <c r="X5613" s="221"/>
    </row>
    <row r="5614" spans="20:24">
      <c r="T5614" s="221"/>
      <c r="U5614" s="221"/>
      <c r="V5614" s="221"/>
      <c r="W5614" s="221"/>
      <c r="X5614" s="221"/>
    </row>
    <row r="5615" spans="20:24">
      <c r="T5615" s="221"/>
      <c r="U5615" s="221"/>
      <c r="V5615" s="221"/>
      <c r="W5615" s="221"/>
      <c r="X5615" s="221"/>
    </row>
    <row r="5616" spans="20:24">
      <c r="T5616" s="221"/>
      <c r="U5616" s="221"/>
      <c r="V5616" s="221"/>
      <c r="W5616" s="221"/>
      <c r="X5616" s="221"/>
    </row>
    <row r="5617" spans="20:24">
      <c r="T5617" s="221"/>
      <c r="U5617" s="221"/>
      <c r="V5617" s="221"/>
      <c r="W5617" s="221"/>
      <c r="X5617" s="221"/>
    </row>
    <row r="5618" spans="20:24">
      <c r="T5618" s="221"/>
      <c r="U5618" s="221"/>
      <c r="V5618" s="221"/>
      <c r="W5618" s="221"/>
      <c r="X5618" s="221"/>
    </row>
    <row r="5619" spans="20:24">
      <c r="T5619" s="221"/>
      <c r="U5619" s="221"/>
      <c r="V5619" s="221"/>
      <c r="W5619" s="221"/>
      <c r="X5619" s="221"/>
    </row>
    <row r="5620" spans="20:24">
      <c r="T5620" s="221"/>
      <c r="U5620" s="221"/>
      <c r="V5620" s="221"/>
      <c r="W5620" s="221"/>
      <c r="X5620" s="221"/>
    </row>
    <row r="5621" spans="20:24">
      <c r="T5621" s="221"/>
      <c r="U5621" s="221"/>
      <c r="V5621" s="221"/>
      <c r="W5621" s="221"/>
      <c r="X5621" s="221"/>
    </row>
    <row r="5622" spans="20:24">
      <c r="T5622" s="221"/>
      <c r="U5622" s="221"/>
      <c r="V5622" s="221"/>
      <c r="W5622" s="221"/>
      <c r="X5622" s="221"/>
    </row>
    <row r="5623" spans="20:24">
      <c r="T5623" s="221"/>
      <c r="U5623" s="221"/>
      <c r="V5623" s="221"/>
      <c r="W5623" s="221"/>
      <c r="X5623" s="221"/>
    </row>
    <row r="5624" spans="20:24">
      <c r="T5624" s="221"/>
      <c r="U5624" s="221"/>
      <c r="V5624" s="221"/>
      <c r="W5624" s="221"/>
      <c r="X5624" s="221"/>
    </row>
    <row r="5625" spans="20:24">
      <c r="T5625" s="221"/>
      <c r="U5625" s="221"/>
      <c r="V5625" s="221"/>
      <c r="W5625" s="221"/>
      <c r="X5625" s="221"/>
    </row>
    <row r="5626" spans="20:24">
      <c r="T5626" s="221"/>
      <c r="U5626" s="221"/>
      <c r="V5626" s="221"/>
      <c r="W5626" s="221"/>
      <c r="X5626" s="221"/>
    </row>
    <row r="5627" spans="20:24">
      <c r="T5627" s="221"/>
      <c r="U5627" s="221"/>
      <c r="V5627" s="221"/>
      <c r="W5627" s="221"/>
      <c r="X5627" s="221"/>
    </row>
    <row r="5628" spans="20:24">
      <c r="T5628" s="221"/>
      <c r="U5628" s="221"/>
      <c r="V5628" s="221"/>
      <c r="W5628" s="221"/>
      <c r="X5628" s="221"/>
    </row>
    <row r="5629" spans="20:24">
      <c r="T5629" s="221"/>
      <c r="U5629" s="221"/>
      <c r="V5629" s="221"/>
      <c r="W5629" s="221"/>
      <c r="X5629" s="221"/>
    </row>
    <row r="5630" spans="20:24">
      <c r="T5630" s="221"/>
      <c r="U5630" s="221"/>
      <c r="V5630" s="221"/>
      <c r="W5630" s="221"/>
      <c r="X5630" s="221"/>
    </row>
    <row r="5631" spans="20:24">
      <c r="T5631" s="221"/>
      <c r="U5631" s="221"/>
      <c r="V5631" s="221"/>
      <c r="W5631" s="221"/>
      <c r="X5631" s="221"/>
    </row>
    <row r="5632" spans="20:24">
      <c r="T5632" s="221"/>
      <c r="U5632" s="221"/>
      <c r="V5632" s="221"/>
      <c r="W5632" s="221"/>
      <c r="X5632" s="221"/>
    </row>
    <row r="5633" spans="20:24">
      <c r="T5633" s="221"/>
      <c r="U5633" s="221"/>
      <c r="V5633" s="221"/>
      <c r="W5633" s="221"/>
      <c r="X5633" s="221"/>
    </row>
    <row r="5634" spans="20:24">
      <c r="T5634" s="221"/>
      <c r="U5634" s="221"/>
      <c r="V5634" s="221"/>
      <c r="W5634" s="221"/>
      <c r="X5634" s="221"/>
    </row>
    <row r="5635" spans="20:24">
      <c r="T5635" s="221"/>
      <c r="U5635" s="221"/>
      <c r="V5635" s="221"/>
      <c r="W5635" s="221"/>
      <c r="X5635" s="221"/>
    </row>
    <row r="5636" spans="20:24">
      <c r="T5636" s="221"/>
      <c r="U5636" s="221"/>
      <c r="V5636" s="221"/>
      <c r="W5636" s="221"/>
      <c r="X5636" s="221"/>
    </row>
    <row r="5637" spans="20:24">
      <c r="T5637" s="221"/>
      <c r="U5637" s="221"/>
      <c r="V5637" s="221"/>
      <c r="W5637" s="221"/>
      <c r="X5637" s="221"/>
    </row>
    <row r="5638" spans="20:24">
      <c r="T5638" s="221"/>
      <c r="U5638" s="221"/>
      <c r="V5638" s="221"/>
      <c r="W5638" s="221"/>
      <c r="X5638" s="221"/>
    </row>
    <row r="5639" spans="20:24">
      <c r="T5639" s="221"/>
      <c r="U5639" s="221"/>
      <c r="V5639" s="221"/>
      <c r="W5639" s="221"/>
      <c r="X5639" s="221"/>
    </row>
    <row r="5640" spans="20:24">
      <c r="T5640" s="221"/>
      <c r="U5640" s="221"/>
      <c r="V5640" s="221"/>
      <c r="W5640" s="221"/>
      <c r="X5640" s="221"/>
    </row>
    <row r="5641" spans="20:24">
      <c r="T5641" s="221"/>
      <c r="U5641" s="221"/>
      <c r="V5641" s="221"/>
      <c r="W5641" s="221"/>
      <c r="X5641" s="221"/>
    </row>
    <row r="5642" spans="20:24">
      <c r="T5642" s="221"/>
      <c r="U5642" s="221"/>
      <c r="V5642" s="221"/>
      <c r="W5642" s="221"/>
      <c r="X5642" s="221"/>
    </row>
    <row r="5643" spans="20:24">
      <c r="T5643" s="221"/>
      <c r="U5643" s="221"/>
      <c r="V5643" s="221"/>
      <c r="W5643" s="221"/>
      <c r="X5643" s="221"/>
    </row>
    <row r="5644" spans="20:24">
      <c r="T5644" s="221"/>
      <c r="U5644" s="221"/>
      <c r="V5644" s="221"/>
      <c r="W5644" s="221"/>
      <c r="X5644" s="221"/>
    </row>
    <row r="5645" spans="20:24">
      <c r="T5645" s="221"/>
      <c r="U5645" s="221"/>
      <c r="V5645" s="221"/>
      <c r="W5645" s="221"/>
      <c r="X5645" s="221"/>
    </row>
    <row r="5646" spans="20:24">
      <c r="T5646" s="221"/>
      <c r="U5646" s="221"/>
      <c r="V5646" s="221"/>
      <c r="W5646" s="221"/>
      <c r="X5646" s="221"/>
    </row>
    <row r="5647" spans="20:24">
      <c r="T5647" s="221"/>
      <c r="U5647" s="221"/>
      <c r="V5647" s="221"/>
      <c r="W5647" s="221"/>
      <c r="X5647" s="221"/>
    </row>
    <row r="5648" spans="20:24">
      <c r="T5648" s="221"/>
      <c r="U5648" s="221"/>
      <c r="V5648" s="221"/>
      <c r="W5648" s="221"/>
      <c r="X5648" s="221"/>
    </row>
    <row r="5649" spans="20:24">
      <c r="T5649" s="221"/>
      <c r="U5649" s="221"/>
      <c r="V5649" s="221"/>
      <c r="W5649" s="221"/>
      <c r="X5649" s="221"/>
    </row>
    <row r="5650" spans="20:24">
      <c r="T5650" s="221"/>
      <c r="U5650" s="221"/>
      <c r="V5650" s="221"/>
      <c r="W5650" s="221"/>
      <c r="X5650" s="221"/>
    </row>
    <row r="5651" spans="20:24">
      <c r="T5651" s="221"/>
      <c r="U5651" s="221"/>
      <c r="V5651" s="221"/>
      <c r="W5651" s="221"/>
      <c r="X5651" s="221"/>
    </row>
    <row r="5652" spans="20:24">
      <c r="T5652" s="221"/>
      <c r="U5652" s="221"/>
      <c r="V5652" s="221"/>
      <c r="W5652" s="221"/>
      <c r="X5652" s="221"/>
    </row>
    <row r="5653" spans="20:24">
      <c r="T5653" s="221"/>
      <c r="U5653" s="221"/>
      <c r="V5653" s="221"/>
      <c r="W5653" s="221"/>
      <c r="X5653" s="221"/>
    </row>
    <row r="5654" spans="20:24">
      <c r="T5654" s="221"/>
      <c r="U5654" s="221"/>
      <c r="V5654" s="221"/>
      <c r="W5654" s="221"/>
      <c r="X5654" s="221"/>
    </row>
    <row r="5655" spans="20:24">
      <c r="T5655" s="221"/>
      <c r="U5655" s="221"/>
      <c r="V5655" s="221"/>
      <c r="W5655" s="221"/>
      <c r="X5655" s="221"/>
    </row>
    <row r="5656" spans="20:24">
      <c r="T5656" s="221"/>
      <c r="U5656" s="221"/>
      <c r="V5656" s="221"/>
      <c r="W5656" s="221"/>
      <c r="X5656" s="221"/>
    </row>
    <row r="5657" spans="20:24">
      <c r="T5657" s="221"/>
      <c r="U5657" s="221"/>
      <c r="V5657" s="221"/>
      <c r="W5657" s="221"/>
      <c r="X5657" s="221"/>
    </row>
    <row r="5658" spans="20:24">
      <c r="T5658" s="221"/>
      <c r="U5658" s="221"/>
      <c r="V5658" s="221"/>
      <c r="W5658" s="221"/>
      <c r="X5658" s="221"/>
    </row>
    <row r="5659" spans="20:24">
      <c r="T5659" s="221"/>
      <c r="U5659" s="221"/>
      <c r="V5659" s="221"/>
      <c r="W5659" s="221"/>
      <c r="X5659" s="221"/>
    </row>
    <row r="5660" spans="20:24">
      <c r="T5660" s="221"/>
      <c r="U5660" s="221"/>
      <c r="V5660" s="221"/>
      <c r="W5660" s="221"/>
      <c r="X5660" s="221"/>
    </row>
    <row r="5661" spans="20:24">
      <c r="T5661" s="221"/>
      <c r="U5661" s="221"/>
      <c r="V5661" s="221"/>
      <c r="W5661" s="221"/>
      <c r="X5661" s="221"/>
    </row>
    <row r="5662" spans="20:24">
      <c r="T5662" s="221"/>
      <c r="U5662" s="221"/>
      <c r="V5662" s="221"/>
      <c r="W5662" s="221"/>
      <c r="X5662" s="221"/>
    </row>
    <row r="5663" spans="20:24">
      <c r="T5663" s="221"/>
      <c r="U5663" s="221"/>
      <c r="V5663" s="221"/>
      <c r="W5663" s="221"/>
      <c r="X5663" s="221"/>
    </row>
    <row r="5664" spans="20:24">
      <c r="T5664" s="221"/>
      <c r="U5664" s="221"/>
      <c r="V5664" s="221"/>
      <c r="W5664" s="221"/>
      <c r="X5664" s="221"/>
    </row>
    <row r="5665" spans="20:24">
      <c r="T5665" s="221"/>
      <c r="U5665" s="221"/>
      <c r="V5665" s="221"/>
      <c r="W5665" s="221"/>
      <c r="X5665" s="221"/>
    </row>
    <row r="5666" spans="20:24">
      <c r="T5666" s="221"/>
      <c r="U5666" s="221"/>
      <c r="V5666" s="221"/>
      <c r="W5666" s="221"/>
      <c r="X5666" s="221"/>
    </row>
    <row r="5667" spans="20:24">
      <c r="T5667" s="221"/>
      <c r="U5667" s="221"/>
      <c r="V5667" s="221"/>
      <c r="W5667" s="221"/>
      <c r="X5667" s="221"/>
    </row>
    <row r="5668" spans="20:24">
      <c r="T5668" s="221"/>
      <c r="U5668" s="221"/>
      <c r="V5668" s="221"/>
      <c r="W5668" s="221"/>
      <c r="X5668" s="221"/>
    </row>
    <row r="5669" spans="20:24">
      <c r="T5669" s="221"/>
      <c r="U5669" s="221"/>
      <c r="V5669" s="221"/>
      <c r="W5669" s="221"/>
      <c r="X5669" s="221"/>
    </row>
    <row r="5670" spans="20:24">
      <c r="T5670" s="221"/>
      <c r="U5670" s="221"/>
      <c r="V5670" s="221"/>
      <c r="W5670" s="221"/>
      <c r="X5670" s="221"/>
    </row>
    <row r="5671" spans="20:24">
      <c r="T5671" s="221"/>
      <c r="U5671" s="221"/>
      <c r="V5671" s="221"/>
      <c r="W5671" s="221"/>
      <c r="X5671" s="221"/>
    </row>
    <row r="5672" spans="20:24">
      <c r="T5672" s="221"/>
      <c r="U5672" s="221"/>
      <c r="V5672" s="221"/>
      <c r="W5672" s="221"/>
      <c r="X5672" s="221"/>
    </row>
    <row r="5673" spans="20:24">
      <c r="T5673" s="221"/>
      <c r="U5673" s="221"/>
      <c r="V5673" s="221"/>
      <c r="W5673" s="221"/>
      <c r="X5673" s="221"/>
    </row>
    <row r="5674" spans="20:24">
      <c r="T5674" s="221"/>
      <c r="U5674" s="221"/>
      <c r="V5674" s="221"/>
      <c r="W5674" s="221"/>
      <c r="X5674" s="221"/>
    </row>
    <row r="5675" spans="20:24">
      <c r="T5675" s="221"/>
      <c r="U5675" s="221"/>
      <c r="V5675" s="221"/>
      <c r="W5675" s="221"/>
      <c r="X5675" s="221"/>
    </row>
    <row r="5676" spans="20:24">
      <c r="T5676" s="221"/>
      <c r="U5676" s="221"/>
      <c r="V5676" s="221"/>
      <c r="W5676" s="221"/>
      <c r="X5676" s="221"/>
    </row>
    <row r="5677" spans="20:24">
      <c r="T5677" s="221"/>
      <c r="U5677" s="221"/>
      <c r="V5677" s="221"/>
      <c r="W5677" s="221"/>
      <c r="X5677" s="221"/>
    </row>
    <row r="5678" spans="20:24">
      <c r="T5678" s="221"/>
      <c r="U5678" s="221"/>
      <c r="V5678" s="221"/>
      <c r="W5678" s="221"/>
      <c r="X5678" s="221"/>
    </row>
    <row r="5679" spans="20:24">
      <c r="T5679" s="221"/>
      <c r="U5679" s="221"/>
      <c r="V5679" s="221"/>
      <c r="W5679" s="221"/>
      <c r="X5679" s="221"/>
    </row>
    <row r="5680" spans="20:24">
      <c r="T5680" s="221"/>
      <c r="U5680" s="221"/>
      <c r="V5680" s="221"/>
      <c r="W5680" s="221"/>
      <c r="X5680" s="221"/>
    </row>
    <row r="5681" spans="20:24">
      <c r="T5681" s="221"/>
      <c r="U5681" s="221"/>
      <c r="V5681" s="221"/>
      <c r="W5681" s="221"/>
      <c r="X5681" s="221"/>
    </row>
    <row r="5682" spans="20:24">
      <c r="T5682" s="221"/>
      <c r="U5682" s="221"/>
      <c r="V5682" s="221"/>
      <c r="W5682" s="221"/>
      <c r="X5682" s="221"/>
    </row>
    <row r="5683" spans="20:24">
      <c r="T5683" s="221"/>
      <c r="U5683" s="221"/>
      <c r="V5683" s="221"/>
      <c r="W5683" s="221"/>
      <c r="X5683" s="221"/>
    </row>
    <row r="5684" spans="20:24">
      <c r="T5684" s="221"/>
      <c r="U5684" s="221"/>
      <c r="V5684" s="221"/>
      <c r="W5684" s="221"/>
      <c r="X5684" s="221"/>
    </row>
    <row r="5685" spans="20:24">
      <c r="T5685" s="221"/>
      <c r="U5685" s="221"/>
      <c r="V5685" s="221"/>
      <c r="W5685" s="221"/>
      <c r="X5685" s="221"/>
    </row>
    <row r="5686" spans="20:24">
      <c r="T5686" s="221"/>
      <c r="U5686" s="221"/>
      <c r="V5686" s="221"/>
      <c r="W5686" s="221"/>
      <c r="X5686" s="221"/>
    </row>
    <row r="5687" spans="20:24">
      <c r="T5687" s="221"/>
      <c r="U5687" s="221"/>
      <c r="V5687" s="221"/>
      <c r="W5687" s="221"/>
      <c r="X5687" s="221"/>
    </row>
    <row r="5688" spans="20:24">
      <c r="T5688" s="221"/>
      <c r="U5688" s="221"/>
      <c r="V5688" s="221"/>
      <c r="W5688" s="221"/>
      <c r="X5688" s="221"/>
    </row>
    <row r="5689" spans="20:24">
      <c r="T5689" s="221"/>
      <c r="U5689" s="221"/>
      <c r="V5689" s="221"/>
      <c r="W5689" s="221"/>
      <c r="X5689" s="221"/>
    </row>
    <row r="5690" spans="20:24">
      <c r="T5690" s="221"/>
      <c r="U5690" s="221"/>
      <c r="V5690" s="221"/>
      <c r="W5690" s="221"/>
      <c r="X5690" s="221"/>
    </row>
    <row r="5691" spans="20:24">
      <c r="T5691" s="221"/>
      <c r="U5691" s="221"/>
      <c r="V5691" s="221"/>
      <c r="W5691" s="221"/>
      <c r="X5691" s="221"/>
    </row>
    <row r="5692" spans="20:24">
      <c r="T5692" s="221"/>
      <c r="U5692" s="221"/>
      <c r="V5692" s="221"/>
      <c r="W5692" s="221"/>
      <c r="X5692" s="221"/>
    </row>
    <row r="5693" spans="20:24">
      <c r="T5693" s="221"/>
      <c r="U5693" s="221"/>
      <c r="V5693" s="221"/>
      <c r="W5693" s="221"/>
      <c r="X5693" s="221"/>
    </row>
    <row r="5694" spans="20:24">
      <c r="T5694" s="221"/>
      <c r="U5694" s="221"/>
      <c r="V5694" s="221"/>
      <c r="W5694" s="221"/>
      <c r="X5694" s="221"/>
    </row>
    <row r="5695" spans="20:24">
      <c r="T5695" s="221"/>
      <c r="U5695" s="221"/>
      <c r="V5695" s="221"/>
      <c r="W5695" s="221"/>
      <c r="X5695" s="221"/>
    </row>
    <row r="5696" spans="20:24">
      <c r="T5696" s="221"/>
      <c r="U5696" s="221"/>
      <c r="V5696" s="221"/>
      <c r="W5696" s="221"/>
      <c r="X5696" s="221"/>
    </row>
    <row r="5697" spans="20:24">
      <c r="T5697" s="221"/>
      <c r="U5697" s="221"/>
      <c r="V5697" s="221"/>
      <c r="W5697" s="221"/>
      <c r="X5697" s="221"/>
    </row>
    <row r="5698" spans="20:24">
      <c r="T5698" s="221"/>
      <c r="U5698" s="221"/>
      <c r="V5698" s="221"/>
      <c r="W5698" s="221"/>
      <c r="X5698" s="221"/>
    </row>
    <row r="5699" spans="20:24">
      <c r="T5699" s="221"/>
      <c r="U5699" s="221"/>
      <c r="V5699" s="221"/>
      <c r="W5699" s="221"/>
      <c r="X5699" s="221"/>
    </row>
    <row r="5700" spans="20:24">
      <c r="T5700" s="221"/>
      <c r="U5700" s="221"/>
      <c r="V5700" s="221"/>
      <c r="W5700" s="221"/>
      <c r="X5700" s="221"/>
    </row>
    <row r="5701" spans="20:24">
      <c r="T5701" s="221"/>
      <c r="U5701" s="221"/>
      <c r="V5701" s="221"/>
      <c r="W5701" s="221"/>
      <c r="X5701" s="221"/>
    </row>
    <row r="5702" spans="20:24">
      <c r="T5702" s="221"/>
      <c r="U5702" s="221"/>
      <c r="V5702" s="221"/>
      <c r="W5702" s="221"/>
      <c r="X5702" s="221"/>
    </row>
    <row r="5703" spans="20:24">
      <c r="T5703" s="221"/>
      <c r="U5703" s="221"/>
      <c r="V5703" s="221"/>
      <c r="W5703" s="221"/>
      <c r="X5703" s="221"/>
    </row>
    <row r="5704" spans="20:24">
      <c r="T5704" s="221"/>
      <c r="U5704" s="221"/>
      <c r="V5704" s="221"/>
      <c r="W5704" s="221"/>
      <c r="X5704" s="221"/>
    </row>
    <row r="5705" spans="20:24">
      <c r="T5705" s="221"/>
      <c r="U5705" s="221"/>
      <c r="V5705" s="221"/>
      <c r="W5705" s="221"/>
      <c r="X5705" s="221"/>
    </row>
    <row r="5706" spans="20:24">
      <c r="T5706" s="221"/>
      <c r="U5706" s="221"/>
      <c r="V5706" s="221"/>
      <c r="W5706" s="221"/>
      <c r="X5706" s="221"/>
    </row>
    <row r="5707" spans="20:24">
      <c r="T5707" s="221"/>
      <c r="U5707" s="221"/>
      <c r="V5707" s="221"/>
      <c r="W5707" s="221"/>
      <c r="X5707" s="221"/>
    </row>
    <row r="5708" spans="20:24">
      <c r="T5708" s="221"/>
      <c r="U5708" s="221"/>
      <c r="V5708" s="221"/>
      <c r="W5708" s="221"/>
      <c r="X5708" s="221"/>
    </row>
    <row r="5709" spans="20:24">
      <c r="T5709" s="221"/>
      <c r="U5709" s="221"/>
      <c r="V5709" s="221"/>
      <c r="W5709" s="221"/>
      <c r="X5709" s="221"/>
    </row>
    <row r="5710" spans="20:24">
      <c r="T5710" s="221"/>
      <c r="U5710" s="221"/>
      <c r="V5710" s="221"/>
      <c r="W5710" s="221"/>
      <c r="X5710" s="221"/>
    </row>
    <row r="5711" spans="20:24">
      <c r="T5711" s="221"/>
      <c r="U5711" s="221"/>
      <c r="V5711" s="221"/>
      <c r="W5711" s="221"/>
      <c r="X5711" s="221"/>
    </row>
    <row r="5712" spans="20:24">
      <c r="T5712" s="221"/>
      <c r="U5712" s="221"/>
      <c r="V5712" s="221"/>
      <c r="W5712" s="221"/>
      <c r="X5712" s="221"/>
    </row>
    <row r="5713" spans="20:24">
      <c r="T5713" s="221"/>
      <c r="U5713" s="221"/>
      <c r="V5713" s="221"/>
      <c r="W5713" s="221"/>
      <c r="X5713" s="221"/>
    </row>
    <row r="5714" spans="20:24">
      <c r="T5714" s="221"/>
      <c r="U5714" s="221"/>
      <c r="V5714" s="221"/>
      <c r="W5714" s="221"/>
      <c r="X5714" s="221"/>
    </row>
    <row r="5715" spans="20:24">
      <c r="T5715" s="221"/>
      <c r="U5715" s="221"/>
      <c r="V5715" s="221"/>
      <c r="W5715" s="221"/>
      <c r="X5715" s="221"/>
    </row>
    <row r="5716" spans="20:24">
      <c r="T5716" s="221"/>
      <c r="U5716" s="221"/>
      <c r="V5716" s="221"/>
      <c r="W5716" s="221"/>
      <c r="X5716" s="221"/>
    </row>
    <row r="5717" spans="20:24">
      <c r="T5717" s="221"/>
      <c r="U5717" s="221"/>
      <c r="V5717" s="221"/>
      <c r="W5717" s="221"/>
      <c r="X5717" s="221"/>
    </row>
    <row r="5718" spans="20:24">
      <c r="T5718" s="221"/>
      <c r="U5718" s="221"/>
      <c r="V5718" s="221"/>
      <c r="W5718" s="221"/>
      <c r="X5718" s="221"/>
    </row>
    <row r="5719" spans="20:24">
      <c r="T5719" s="221"/>
      <c r="U5719" s="221"/>
      <c r="V5719" s="221"/>
      <c r="W5719" s="221"/>
      <c r="X5719" s="221"/>
    </row>
    <row r="5720" spans="20:24">
      <c r="T5720" s="221"/>
      <c r="U5720" s="221"/>
      <c r="V5720" s="221"/>
      <c r="W5720" s="221"/>
      <c r="X5720" s="221"/>
    </row>
    <row r="5721" spans="20:24">
      <c r="T5721" s="221"/>
      <c r="U5721" s="221"/>
      <c r="V5721" s="221"/>
      <c r="W5721" s="221"/>
      <c r="X5721" s="221"/>
    </row>
    <row r="5722" spans="20:24">
      <c r="T5722" s="221"/>
      <c r="U5722" s="221"/>
      <c r="V5722" s="221"/>
      <c r="W5722" s="221"/>
      <c r="X5722" s="221"/>
    </row>
    <row r="5723" spans="20:24">
      <c r="T5723" s="221"/>
      <c r="U5723" s="221"/>
      <c r="V5723" s="221"/>
      <c r="W5723" s="221"/>
      <c r="X5723" s="221"/>
    </row>
    <row r="5724" spans="20:24">
      <c r="T5724" s="221"/>
      <c r="U5724" s="221"/>
      <c r="V5724" s="221"/>
      <c r="W5724" s="221"/>
      <c r="X5724" s="221"/>
    </row>
    <row r="5725" spans="20:24">
      <c r="T5725" s="221"/>
      <c r="U5725" s="221"/>
      <c r="V5725" s="221"/>
      <c r="W5725" s="221"/>
      <c r="X5725" s="221"/>
    </row>
    <row r="5726" spans="20:24">
      <c r="T5726" s="221"/>
      <c r="U5726" s="221"/>
      <c r="V5726" s="221"/>
      <c r="W5726" s="221"/>
      <c r="X5726" s="221"/>
    </row>
    <row r="5727" spans="20:24">
      <c r="T5727" s="221"/>
      <c r="U5727" s="221"/>
      <c r="V5727" s="221"/>
      <c r="W5727" s="221"/>
      <c r="X5727" s="221"/>
    </row>
    <row r="5728" spans="20:24">
      <c r="T5728" s="221"/>
      <c r="U5728" s="221"/>
      <c r="V5728" s="221"/>
      <c r="W5728" s="221"/>
      <c r="X5728" s="221"/>
    </row>
    <row r="5729" spans="20:24">
      <c r="T5729" s="221"/>
      <c r="U5729" s="221"/>
      <c r="V5729" s="221"/>
      <c r="W5729" s="221"/>
      <c r="X5729" s="221"/>
    </row>
    <row r="5730" spans="20:24">
      <c r="T5730" s="221"/>
      <c r="U5730" s="221"/>
      <c r="V5730" s="221"/>
      <c r="W5730" s="221"/>
      <c r="X5730" s="221"/>
    </row>
    <row r="5731" spans="20:24">
      <c r="T5731" s="221"/>
      <c r="U5731" s="221"/>
      <c r="V5731" s="221"/>
      <c r="W5731" s="221"/>
      <c r="X5731" s="221"/>
    </row>
    <row r="5732" spans="20:24">
      <c r="T5732" s="221"/>
      <c r="U5732" s="221"/>
      <c r="V5732" s="221"/>
      <c r="W5732" s="221"/>
      <c r="X5732" s="221"/>
    </row>
    <row r="5733" spans="20:24">
      <c r="T5733" s="221"/>
      <c r="U5733" s="221"/>
      <c r="V5733" s="221"/>
      <c r="W5733" s="221"/>
      <c r="X5733" s="221"/>
    </row>
    <row r="5734" spans="20:24">
      <c r="T5734" s="221"/>
      <c r="U5734" s="221"/>
      <c r="V5734" s="221"/>
      <c r="W5734" s="221"/>
      <c r="X5734" s="221"/>
    </row>
    <row r="5735" spans="20:24">
      <c r="T5735" s="221"/>
      <c r="U5735" s="221"/>
      <c r="V5735" s="221"/>
      <c r="W5735" s="221"/>
      <c r="X5735" s="221"/>
    </row>
    <row r="5736" spans="20:24">
      <c r="T5736" s="221"/>
      <c r="U5736" s="221"/>
      <c r="V5736" s="221"/>
      <c r="W5736" s="221"/>
      <c r="X5736" s="221"/>
    </row>
    <row r="5737" spans="20:24">
      <c r="T5737" s="221"/>
      <c r="U5737" s="221"/>
      <c r="V5737" s="221"/>
      <c r="W5737" s="221"/>
      <c r="X5737" s="221"/>
    </row>
    <row r="5738" spans="20:24">
      <c r="T5738" s="221"/>
      <c r="U5738" s="221"/>
      <c r="V5738" s="221"/>
      <c r="W5738" s="221"/>
      <c r="X5738" s="221"/>
    </row>
    <row r="5739" spans="20:24">
      <c r="T5739" s="221"/>
      <c r="U5739" s="221"/>
      <c r="V5739" s="221"/>
      <c r="W5739" s="221"/>
      <c r="X5739" s="221"/>
    </row>
    <row r="5740" spans="20:24">
      <c r="T5740" s="221"/>
      <c r="U5740" s="221"/>
      <c r="V5740" s="221"/>
      <c r="W5740" s="221"/>
      <c r="X5740" s="221"/>
    </row>
    <row r="5741" spans="20:24">
      <c r="T5741" s="221"/>
      <c r="U5741" s="221"/>
      <c r="V5741" s="221"/>
      <c r="W5741" s="221"/>
      <c r="X5741" s="221"/>
    </row>
    <row r="5742" spans="20:24">
      <c r="T5742" s="221"/>
      <c r="U5742" s="221"/>
      <c r="V5742" s="221"/>
      <c r="W5742" s="221"/>
      <c r="X5742" s="221"/>
    </row>
    <row r="5743" spans="20:24">
      <c r="T5743" s="221"/>
      <c r="U5743" s="221"/>
      <c r="V5743" s="221"/>
      <c r="W5743" s="221"/>
      <c r="X5743" s="221"/>
    </row>
    <row r="5744" spans="20:24">
      <c r="T5744" s="221"/>
      <c r="U5744" s="221"/>
      <c r="V5744" s="221"/>
      <c r="W5744" s="221"/>
      <c r="X5744" s="221"/>
    </row>
    <row r="5745" spans="20:24">
      <c r="T5745" s="221"/>
      <c r="U5745" s="221"/>
      <c r="V5745" s="221"/>
      <c r="W5745" s="221"/>
      <c r="X5745" s="221"/>
    </row>
    <row r="5746" spans="20:24">
      <c r="T5746" s="221"/>
      <c r="U5746" s="221"/>
      <c r="V5746" s="221"/>
      <c r="W5746" s="221"/>
      <c r="X5746" s="221"/>
    </row>
    <row r="5747" spans="20:24">
      <c r="T5747" s="221"/>
      <c r="U5747" s="221"/>
      <c r="V5747" s="221"/>
      <c r="W5747" s="221"/>
      <c r="X5747" s="221"/>
    </row>
    <row r="5748" spans="20:24">
      <c r="T5748" s="221"/>
      <c r="U5748" s="221"/>
      <c r="V5748" s="221"/>
      <c r="W5748" s="221"/>
      <c r="X5748" s="221"/>
    </row>
    <row r="5749" spans="20:24">
      <c r="T5749" s="221"/>
      <c r="U5749" s="221"/>
      <c r="V5749" s="221"/>
      <c r="W5749" s="221"/>
      <c r="X5749" s="221"/>
    </row>
    <row r="5750" spans="20:24">
      <c r="T5750" s="221"/>
      <c r="U5750" s="221"/>
      <c r="V5750" s="221"/>
      <c r="W5750" s="221"/>
      <c r="X5750" s="221"/>
    </row>
    <row r="5751" spans="20:24">
      <c r="T5751" s="221"/>
      <c r="U5751" s="221"/>
      <c r="V5751" s="221"/>
      <c r="W5751" s="221"/>
      <c r="X5751" s="221"/>
    </row>
    <row r="5752" spans="20:24">
      <c r="T5752" s="221"/>
      <c r="U5752" s="221"/>
      <c r="V5752" s="221"/>
      <c r="W5752" s="221"/>
      <c r="X5752" s="221"/>
    </row>
    <row r="5753" spans="20:24">
      <c r="T5753" s="221"/>
      <c r="U5753" s="221"/>
      <c r="V5753" s="221"/>
      <c r="W5753" s="221"/>
      <c r="X5753" s="221"/>
    </row>
    <row r="5754" spans="20:24">
      <c r="T5754" s="221"/>
      <c r="U5754" s="221"/>
      <c r="V5754" s="221"/>
      <c r="W5754" s="221"/>
      <c r="X5754" s="221"/>
    </row>
    <row r="5755" spans="20:24">
      <c r="T5755" s="221"/>
      <c r="U5755" s="221"/>
      <c r="V5755" s="221"/>
      <c r="W5755" s="221"/>
      <c r="X5755" s="221"/>
    </row>
    <row r="5756" spans="20:24">
      <c r="T5756" s="221"/>
      <c r="U5756" s="221"/>
      <c r="V5756" s="221"/>
      <c r="W5756" s="221"/>
      <c r="X5756" s="221"/>
    </row>
    <row r="5757" spans="20:24">
      <c r="T5757" s="221"/>
      <c r="U5757" s="221"/>
      <c r="V5757" s="221"/>
      <c r="W5757" s="221"/>
      <c r="X5757" s="221"/>
    </row>
    <row r="5758" spans="20:24">
      <c r="T5758" s="221"/>
      <c r="U5758" s="221"/>
      <c r="V5758" s="221"/>
      <c r="W5758" s="221"/>
      <c r="X5758" s="221"/>
    </row>
    <row r="5759" spans="20:24">
      <c r="T5759" s="221"/>
      <c r="U5759" s="221"/>
      <c r="V5759" s="221"/>
      <c r="W5759" s="221"/>
      <c r="X5759" s="221"/>
    </row>
    <row r="5760" spans="20:24">
      <c r="T5760" s="221"/>
      <c r="U5760" s="221"/>
      <c r="V5760" s="221"/>
      <c r="W5760" s="221"/>
      <c r="X5760" s="221"/>
    </row>
    <row r="5761" spans="20:24">
      <c r="T5761" s="221"/>
      <c r="U5761" s="221"/>
      <c r="V5761" s="221"/>
      <c r="W5761" s="221"/>
      <c r="X5761" s="221"/>
    </row>
    <row r="5762" spans="20:24">
      <c r="T5762" s="221"/>
      <c r="U5762" s="221"/>
      <c r="V5762" s="221"/>
      <c r="W5762" s="221"/>
      <c r="X5762" s="221"/>
    </row>
    <row r="5763" spans="20:24">
      <c r="T5763" s="221"/>
      <c r="U5763" s="221"/>
      <c r="V5763" s="221"/>
      <c r="W5763" s="221"/>
      <c r="X5763" s="221"/>
    </row>
    <row r="5764" spans="20:24">
      <c r="T5764" s="221"/>
      <c r="U5764" s="221"/>
      <c r="V5764" s="221"/>
      <c r="W5764" s="221"/>
      <c r="X5764" s="221"/>
    </row>
    <row r="5765" spans="20:24">
      <c r="T5765" s="221"/>
      <c r="U5765" s="221"/>
      <c r="V5765" s="221"/>
      <c r="W5765" s="221"/>
      <c r="X5765" s="221"/>
    </row>
    <row r="5766" spans="20:24">
      <c r="T5766" s="221"/>
      <c r="U5766" s="221"/>
      <c r="V5766" s="221"/>
      <c r="W5766" s="221"/>
      <c r="X5766" s="221"/>
    </row>
    <row r="5767" spans="20:24">
      <c r="T5767" s="221"/>
      <c r="U5767" s="221"/>
      <c r="V5767" s="221"/>
      <c r="W5767" s="221"/>
      <c r="X5767" s="221"/>
    </row>
    <row r="5768" spans="20:24">
      <c r="T5768" s="221"/>
      <c r="U5768" s="221"/>
      <c r="V5768" s="221"/>
      <c r="W5768" s="221"/>
      <c r="X5768" s="221"/>
    </row>
    <row r="5769" spans="20:24">
      <c r="T5769" s="221"/>
      <c r="U5769" s="221"/>
      <c r="V5769" s="221"/>
      <c r="W5769" s="221"/>
      <c r="X5769" s="221"/>
    </row>
    <row r="5770" spans="20:24">
      <c r="T5770" s="221"/>
      <c r="U5770" s="221"/>
      <c r="V5770" s="221"/>
      <c r="W5770" s="221"/>
      <c r="X5770" s="221"/>
    </row>
    <row r="5771" spans="20:24">
      <c r="T5771" s="221"/>
      <c r="U5771" s="221"/>
      <c r="V5771" s="221"/>
      <c r="W5771" s="221"/>
      <c r="X5771" s="221"/>
    </row>
    <row r="5772" spans="20:24">
      <c r="T5772" s="221"/>
      <c r="U5772" s="221"/>
      <c r="V5772" s="221"/>
      <c r="W5772" s="221"/>
      <c r="X5772" s="221"/>
    </row>
    <row r="5773" spans="20:24">
      <c r="T5773" s="221"/>
      <c r="U5773" s="221"/>
      <c r="V5773" s="221"/>
      <c r="W5773" s="221"/>
      <c r="X5773" s="221"/>
    </row>
    <row r="5774" spans="20:24">
      <c r="T5774" s="221"/>
      <c r="U5774" s="221"/>
      <c r="V5774" s="221"/>
      <c r="W5774" s="221"/>
      <c r="X5774" s="221"/>
    </row>
    <row r="5775" spans="20:24">
      <c r="T5775" s="221"/>
      <c r="U5775" s="221"/>
      <c r="V5775" s="221"/>
      <c r="W5775" s="221"/>
      <c r="X5775" s="221"/>
    </row>
    <row r="5776" spans="20:24">
      <c r="T5776" s="221"/>
      <c r="U5776" s="221"/>
      <c r="V5776" s="221"/>
      <c r="W5776" s="221"/>
      <c r="X5776" s="221"/>
    </row>
    <row r="5777" spans="20:24">
      <c r="T5777" s="221"/>
      <c r="U5777" s="221"/>
      <c r="V5777" s="221"/>
      <c r="W5777" s="221"/>
      <c r="X5777" s="221"/>
    </row>
    <row r="5778" spans="20:24">
      <c r="T5778" s="221"/>
      <c r="U5778" s="221"/>
      <c r="V5778" s="221"/>
      <c r="W5778" s="221"/>
      <c r="X5778" s="221"/>
    </row>
    <row r="5779" spans="20:24">
      <c r="T5779" s="221"/>
      <c r="U5779" s="221"/>
      <c r="V5779" s="221"/>
      <c r="W5779" s="221"/>
      <c r="X5779" s="221"/>
    </row>
    <row r="5780" spans="20:24">
      <c r="T5780" s="221"/>
      <c r="U5780" s="221"/>
      <c r="V5780" s="221"/>
      <c r="W5780" s="221"/>
      <c r="X5780" s="221"/>
    </row>
    <row r="5781" spans="20:24">
      <c r="T5781" s="221"/>
      <c r="U5781" s="221"/>
      <c r="V5781" s="221"/>
      <c r="W5781" s="221"/>
      <c r="X5781" s="221"/>
    </row>
    <row r="5782" spans="20:24">
      <c r="T5782" s="221"/>
      <c r="U5782" s="221"/>
      <c r="V5782" s="221"/>
      <c r="W5782" s="221"/>
      <c r="X5782" s="221"/>
    </row>
    <row r="5783" spans="20:24">
      <c r="T5783" s="221"/>
      <c r="U5783" s="221"/>
      <c r="V5783" s="221"/>
      <c r="W5783" s="221"/>
      <c r="X5783" s="221"/>
    </row>
    <row r="5784" spans="20:24">
      <c r="T5784" s="221"/>
      <c r="U5784" s="221"/>
      <c r="V5784" s="221"/>
      <c r="W5784" s="221"/>
      <c r="X5784" s="221"/>
    </row>
    <row r="5785" spans="20:24">
      <c r="T5785" s="221"/>
      <c r="U5785" s="221"/>
      <c r="V5785" s="221"/>
      <c r="W5785" s="221"/>
      <c r="X5785" s="221"/>
    </row>
    <row r="5786" spans="20:24">
      <c r="T5786" s="221"/>
      <c r="U5786" s="221"/>
      <c r="V5786" s="221"/>
      <c r="W5786" s="221"/>
      <c r="X5786" s="221"/>
    </row>
    <row r="5787" spans="20:24">
      <c r="T5787" s="221"/>
      <c r="U5787" s="221"/>
      <c r="V5787" s="221"/>
      <c r="W5787" s="221"/>
      <c r="X5787" s="221"/>
    </row>
    <row r="5788" spans="20:24">
      <c r="T5788" s="221"/>
      <c r="U5788" s="221"/>
      <c r="V5788" s="221"/>
      <c r="W5788" s="221"/>
      <c r="X5788" s="221"/>
    </row>
    <row r="5789" spans="20:24">
      <c r="T5789" s="221"/>
      <c r="U5789" s="221"/>
      <c r="V5789" s="221"/>
      <c r="W5789" s="221"/>
      <c r="X5789" s="221"/>
    </row>
    <row r="5790" spans="20:24">
      <c r="T5790" s="221"/>
      <c r="U5790" s="221"/>
      <c r="V5790" s="221"/>
      <c r="W5790" s="221"/>
      <c r="X5790" s="221"/>
    </row>
    <row r="5791" spans="20:24">
      <c r="T5791" s="221"/>
      <c r="U5791" s="221"/>
      <c r="V5791" s="221"/>
      <c r="W5791" s="221"/>
      <c r="X5791" s="221"/>
    </row>
    <row r="5792" spans="20:24">
      <c r="T5792" s="221"/>
      <c r="U5792" s="221"/>
      <c r="V5792" s="221"/>
      <c r="W5792" s="221"/>
      <c r="X5792" s="221"/>
    </row>
    <row r="5793" spans="20:24">
      <c r="T5793" s="221"/>
      <c r="U5793" s="221"/>
      <c r="V5793" s="221"/>
      <c r="W5793" s="221"/>
      <c r="X5793" s="221"/>
    </row>
    <row r="5794" spans="20:24">
      <c r="T5794" s="221"/>
      <c r="U5794" s="221"/>
      <c r="V5794" s="221"/>
      <c r="W5794" s="221"/>
      <c r="X5794" s="221"/>
    </row>
    <row r="5795" spans="20:24">
      <c r="T5795" s="221"/>
      <c r="U5795" s="221"/>
      <c r="V5795" s="221"/>
      <c r="W5795" s="221"/>
      <c r="X5795" s="221"/>
    </row>
    <row r="5796" spans="20:24">
      <c r="T5796" s="221"/>
      <c r="U5796" s="221"/>
      <c r="V5796" s="221"/>
      <c r="W5796" s="221"/>
      <c r="X5796" s="221"/>
    </row>
    <row r="5797" spans="20:24">
      <c r="T5797" s="221"/>
      <c r="U5797" s="221"/>
      <c r="V5797" s="221"/>
      <c r="W5797" s="221"/>
      <c r="X5797" s="221"/>
    </row>
    <row r="5798" spans="20:24">
      <c r="T5798" s="221"/>
      <c r="U5798" s="221"/>
      <c r="V5798" s="221"/>
      <c r="W5798" s="221"/>
      <c r="X5798" s="221"/>
    </row>
    <row r="5799" spans="20:24">
      <c r="T5799" s="221"/>
      <c r="U5799" s="221"/>
      <c r="V5799" s="221"/>
      <c r="W5799" s="221"/>
      <c r="X5799" s="221"/>
    </row>
    <row r="5800" spans="20:24">
      <c r="T5800" s="221"/>
      <c r="U5800" s="221"/>
      <c r="V5800" s="221"/>
      <c r="W5800" s="221"/>
      <c r="X5800" s="221"/>
    </row>
    <row r="5801" spans="20:24">
      <c r="T5801" s="221"/>
      <c r="U5801" s="221"/>
      <c r="V5801" s="221"/>
      <c r="W5801" s="221"/>
      <c r="X5801" s="221"/>
    </row>
    <row r="5802" spans="20:24">
      <c r="T5802" s="221"/>
      <c r="U5802" s="221"/>
      <c r="V5802" s="221"/>
      <c r="W5802" s="221"/>
      <c r="X5802" s="221"/>
    </row>
    <row r="5803" spans="20:24">
      <c r="T5803" s="221"/>
      <c r="U5803" s="221"/>
      <c r="V5803" s="221"/>
      <c r="W5803" s="221"/>
      <c r="X5803" s="221"/>
    </row>
    <row r="5804" spans="20:24">
      <c r="T5804" s="221"/>
      <c r="U5804" s="221"/>
      <c r="V5804" s="221"/>
      <c r="W5804" s="221"/>
      <c r="X5804" s="221"/>
    </row>
    <row r="5805" spans="20:24">
      <c r="T5805" s="221"/>
      <c r="U5805" s="221"/>
      <c r="V5805" s="221"/>
      <c r="W5805" s="221"/>
      <c r="X5805" s="221"/>
    </row>
    <row r="5806" spans="20:24">
      <c r="T5806" s="221"/>
      <c r="U5806" s="221"/>
      <c r="V5806" s="221"/>
      <c r="W5806" s="221"/>
      <c r="X5806" s="221"/>
    </row>
    <row r="5807" spans="20:24">
      <c r="T5807" s="221"/>
      <c r="U5807" s="221"/>
      <c r="V5807" s="221"/>
      <c r="W5807" s="221"/>
      <c r="X5807" s="221"/>
    </row>
    <row r="5808" spans="20:24">
      <c r="T5808" s="221"/>
      <c r="U5808" s="221"/>
      <c r="V5808" s="221"/>
      <c r="W5808" s="221"/>
      <c r="X5808" s="221"/>
    </row>
    <row r="5809" spans="20:24">
      <c r="T5809" s="221"/>
      <c r="U5809" s="221"/>
      <c r="V5809" s="221"/>
      <c r="W5809" s="221"/>
      <c r="X5809" s="221"/>
    </row>
    <row r="5810" spans="20:24">
      <c r="T5810" s="221"/>
      <c r="U5810" s="221"/>
      <c r="V5810" s="221"/>
      <c r="W5810" s="221"/>
      <c r="X5810" s="221"/>
    </row>
    <row r="5811" spans="20:24">
      <c r="T5811" s="221"/>
      <c r="U5811" s="221"/>
      <c r="V5811" s="221"/>
      <c r="W5811" s="221"/>
      <c r="X5811" s="221"/>
    </row>
    <row r="5812" spans="20:24">
      <c r="T5812" s="221"/>
      <c r="U5812" s="221"/>
      <c r="V5812" s="221"/>
      <c r="W5812" s="221"/>
      <c r="X5812" s="221"/>
    </row>
    <row r="5813" spans="20:24">
      <c r="T5813" s="221"/>
      <c r="U5813" s="221"/>
      <c r="V5813" s="221"/>
      <c r="W5813" s="221"/>
      <c r="X5813" s="221"/>
    </row>
    <row r="5814" spans="20:24">
      <c r="T5814" s="221"/>
      <c r="U5814" s="221"/>
      <c r="V5814" s="221"/>
      <c r="W5814" s="221"/>
      <c r="X5814" s="221"/>
    </row>
    <row r="5815" spans="20:24">
      <c r="T5815" s="221"/>
      <c r="U5815" s="221"/>
      <c r="V5815" s="221"/>
      <c r="W5815" s="221"/>
      <c r="X5815" s="221"/>
    </row>
    <row r="5816" spans="20:24">
      <c r="T5816" s="221"/>
      <c r="U5816" s="221"/>
      <c r="V5816" s="221"/>
      <c r="W5816" s="221"/>
      <c r="X5816" s="221"/>
    </row>
    <row r="5817" spans="20:24">
      <c r="T5817" s="221"/>
      <c r="U5817" s="221"/>
      <c r="V5817" s="221"/>
      <c r="W5817" s="221"/>
      <c r="X5817" s="221"/>
    </row>
    <row r="5818" spans="20:24">
      <c r="T5818" s="221"/>
      <c r="U5818" s="221"/>
      <c r="V5818" s="221"/>
      <c r="W5818" s="221"/>
      <c r="X5818" s="221"/>
    </row>
    <row r="5819" spans="20:24">
      <c r="T5819" s="221"/>
      <c r="U5819" s="221"/>
      <c r="V5819" s="221"/>
      <c r="W5819" s="221"/>
      <c r="X5819" s="221"/>
    </row>
    <row r="5820" spans="20:24">
      <c r="T5820" s="221"/>
      <c r="U5820" s="221"/>
      <c r="V5820" s="221"/>
      <c r="W5820" s="221"/>
      <c r="X5820" s="221"/>
    </row>
    <row r="5821" spans="20:24">
      <c r="T5821" s="221"/>
      <c r="U5821" s="221"/>
      <c r="V5821" s="221"/>
      <c r="W5821" s="221"/>
      <c r="X5821" s="221"/>
    </row>
    <row r="5822" spans="20:24">
      <c r="T5822" s="221"/>
      <c r="U5822" s="221"/>
      <c r="V5822" s="221"/>
      <c r="W5822" s="221"/>
      <c r="X5822" s="221"/>
    </row>
    <row r="5823" spans="20:24">
      <c r="T5823" s="221"/>
      <c r="U5823" s="221"/>
      <c r="V5823" s="221"/>
      <c r="W5823" s="221"/>
      <c r="X5823" s="221"/>
    </row>
    <row r="5824" spans="20:24">
      <c r="T5824" s="221"/>
      <c r="U5824" s="221"/>
      <c r="V5824" s="221"/>
      <c r="W5824" s="221"/>
      <c r="X5824" s="221"/>
    </row>
    <row r="5825" spans="20:24">
      <c r="T5825" s="221"/>
      <c r="U5825" s="221"/>
      <c r="V5825" s="221"/>
      <c r="W5825" s="221"/>
      <c r="X5825" s="221"/>
    </row>
    <row r="5826" spans="20:24">
      <c r="T5826" s="221"/>
      <c r="U5826" s="221"/>
      <c r="V5826" s="221"/>
      <c r="W5826" s="221"/>
      <c r="X5826" s="221"/>
    </row>
    <row r="5827" spans="20:24">
      <c r="T5827" s="221"/>
      <c r="U5827" s="221"/>
      <c r="V5827" s="221"/>
      <c r="W5827" s="221"/>
      <c r="X5827" s="221"/>
    </row>
    <row r="5828" spans="20:24">
      <c r="T5828" s="221"/>
      <c r="U5828" s="221"/>
      <c r="V5828" s="221"/>
      <c r="W5828" s="221"/>
      <c r="X5828" s="221"/>
    </row>
    <row r="5829" spans="20:24">
      <c r="T5829" s="221"/>
      <c r="U5829" s="221"/>
      <c r="V5829" s="221"/>
      <c r="W5829" s="221"/>
      <c r="X5829" s="221"/>
    </row>
    <row r="5830" spans="20:24">
      <c r="T5830" s="221"/>
      <c r="U5830" s="221"/>
      <c r="V5830" s="221"/>
      <c r="W5830" s="221"/>
      <c r="X5830" s="221"/>
    </row>
    <row r="5831" spans="20:24">
      <c r="T5831" s="221"/>
      <c r="U5831" s="221"/>
      <c r="V5831" s="221"/>
      <c r="W5831" s="221"/>
      <c r="X5831" s="221"/>
    </row>
    <row r="5832" spans="20:24">
      <c r="T5832" s="221"/>
      <c r="U5832" s="221"/>
      <c r="V5832" s="221"/>
      <c r="W5832" s="221"/>
      <c r="X5832" s="221"/>
    </row>
    <row r="5833" spans="20:24">
      <c r="T5833" s="221"/>
      <c r="U5833" s="221"/>
      <c r="V5833" s="221"/>
      <c r="W5833" s="221"/>
      <c r="X5833" s="221"/>
    </row>
    <row r="5834" spans="20:24">
      <c r="T5834" s="221"/>
      <c r="U5834" s="221"/>
      <c r="V5834" s="221"/>
      <c r="W5834" s="221"/>
      <c r="X5834" s="221"/>
    </row>
    <row r="5835" spans="20:24">
      <c r="T5835" s="221"/>
      <c r="U5835" s="221"/>
      <c r="V5835" s="221"/>
      <c r="W5835" s="221"/>
      <c r="X5835" s="221"/>
    </row>
    <row r="5836" spans="20:24">
      <c r="T5836" s="221"/>
      <c r="U5836" s="221"/>
      <c r="V5836" s="221"/>
      <c r="W5836" s="221"/>
      <c r="X5836" s="221"/>
    </row>
    <row r="5837" spans="20:24">
      <c r="T5837" s="221"/>
      <c r="U5837" s="221"/>
      <c r="V5837" s="221"/>
      <c r="W5837" s="221"/>
      <c r="X5837" s="221"/>
    </row>
    <row r="5838" spans="20:24">
      <c r="T5838" s="221"/>
      <c r="U5838" s="221"/>
      <c r="V5838" s="221"/>
      <c r="W5838" s="221"/>
      <c r="X5838" s="221"/>
    </row>
    <row r="5839" spans="20:24">
      <c r="T5839" s="221"/>
      <c r="U5839" s="221"/>
      <c r="V5839" s="221"/>
      <c r="W5839" s="221"/>
      <c r="X5839" s="221"/>
    </row>
    <row r="5840" spans="20:24">
      <c r="T5840" s="221"/>
      <c r="U5840" s="221"/>
      <c r="V5840" s="221"/>
      <c r="W5840" s="221"/>
      <c r="X5840" s="221"/>
    </row>
    <row r="5841" spans="20:24">
      <c r="T5841" s="221"/>
      <c r="U5841" s="221"/>
      <c r="V5841" s="221"/>
      <c r="W5841" s="221"/>
      <c r="X5841" s="221"/>
    </row>
    <row r="5842" spans="20:24">
      <c r="T5842" s="221"/>
      <c r="U5842" s="221"/>
      <c r="V5842" s="221"/>
      <c r="W5842" s="221"/>
      <c r="X5842" s="221"/>
    </row>
    <row r="5843" spans="20:24">
      <c r="T5843" s="221"/>
      <c r="U5843" s="221"/>
      <c r="V5843" s="221"/>
      <c r="W5843" s="221"/>
      <c r="X5843" s="221"/>
    </row>
    <row r="5844" spans="20:24">
      <c r="T5844" s="221"/>
      <c r="U5844" s="221"/>
      <c r="V5844" s="221"/>
      <c r="W5844" s="221"/>
      <c r="X5844" s="221"/>
    </row>
    <row r="5845" spans="20:24">
      <c r="T5845" s="221"/>
      <c r="U5845" s="221"/>
      <c r="V5845" s="221"/>
      <c r="W5845" s="221"/>
      <c r="X5845" s="221"/>
    </row>
    <row r="5846" spans="20:24">
      <c r="T5846" s="221"/>
      <c r="U5846" s="221"/>
      <c r="V5846" s="221"/>
      <c r="W5846" s="221"/>
      <c r="X5846" s="221"/>
    </row>
    <row r="5847" spans="20:24">
      <c r="T5847" s="221"/>
      <c r="U5847" s="221"/>
      <c r="V5847" s="221"/>
      <c r="W5847" s="221"/>
      <c r="X5847" s="221"/>
    </row>
    <row r="5848" spans="20:24">
      <c r="T5848" s="221"/>
      <c r="U5848" s="221"/>
      <c r="V5848" s="221"/>
      <c r="W5848" s="221"/>
      <c r="X5848" s="221"/>
    </row>
    <row r="5849" spans="20:24">
      <c r="T5849" s="221"/>
      <c r="U5849" s="221"/>
      <c r="V5849" s="221"/>
      <c r="W5849" s="221"/>
      <c r="X5849" s="221"/>
    </row>
    <row r="5850" spans="20:24">
      <c r="T5850" s="221"/>
      <c r="U5850" s="221"/>
      <c r="V5850" s="221"/>
      <c r="W5850" s="221"/>
      <c r="X5850" s="221"/>
    </row>
    <row r="5851" spans="20:24">
      <c r="T5851" s="221"/>
      <c r="U5851" s="221"/>
      <c r="V5851" s="221"/>
      <c r="W5851" s="221"/>
      <c r="X5851" s="221"/>
    </row>
    <row r="5852" spans="20:24">
      <c r="T5852" s="221"/>
      <c r="U5852" s="221"/>
      <c r="V5852" s="221"/>
      <c r="W5852" s="221"/>
      <c r="X5852" s="221"/>
    </row>
    <row r="5853" spans="20:24">
      <c r="T5853" s="221"/>
      <c r="U5853" s="221"/>
      <c r="V5853" s="221"/>
      <c r="W5853" s="221"/>
      <c r="X5853" s="221"/>
    </row>
    <row r="5854" spans="20:24">
      <c r="T5854" s="221"/>
      <c r="U5854" s="221"/>
      <c r="V5854" s="221"/>
      <c r="W5854" s="221"/>
      <c r="X5854" s="221"/>
    </row>
    <row r="5855" spans="20:24">
      <c r="T5855" s="221"/>
      <c r="U5855" s="221"/>
      <c r="V5855" s="221"/>
      <c r="W5855" s="221"/>
      <c r="X5855" s="221"/>
    </row>
    <row r="5856" spans="20:24">
      <c r="T5856" s="221"/>
      <c r="U5856" s="221"/>
      <c r="V5856" s="221"/>
      <c r="W5856" s="221"/>
      <c r="X5856" s="221"/>
    </row>
    <row r="5857" spans="20:24">
      <c r="T5857" s="221"/>
      <c r="U5857" s="221"/>
      <c r="V5857" s="221"/>
      <c r="W5857" s="221"/>
      <c r="X5857" s="221"/>
    </row>
    <row r="5858" spans="20:24">
      <c r="T5858" s="221"/>
      <c r="U5858" s="221"/>
      <c r="V5858" s="221"/>
      <c r="W5858" s="221"/>
      <c r="X5858" s="221"/>
    </row>
    <row r="5859" spans="20:24">
      <c r="T5859" s="221"/>
      <c r="U5859" s="221"/>
      <c r="V5859" s="221"/>
      <c r="W5859" s="221"/>
      <c r="X5859" s="221"/>
    </row>
    <row r="5860" spans="20:24">
      <c r="T5860" s="221"/>
      <c r="U5860" s="221"/>
      <c r="V5860" s="221"/>
      <c r="W5860" s="221"/>
      <c r="X5860" s="221"/>
    </row>
    <row r="5861" spans="20:24">
      <c r="T5861" s="221"/>
      <c r="U5861" s="221"/>
      <c r="V5861" s="221"/>
      <c r="W5861" s="221"/>
      <c r="X5861" s="221"/>
    </row>
    <row r="5862" spans="20:24">
      <c r="T5862" s="221"/>
      <c r="U5862" s="221"/>
      <c r="V5862" s="221"/>
      <c r="W5862" s="221"/>
      <c r="X5862" s="221"/>
    </row>
    <row r="5863" spans="20:24">
      <c r="T5863" s="221"/>
      <c r="U5863" s="221"/>
      <c r="V5863" s="221"/>
      <c r="W5863" s="221"/>
      <c r="X5863" s="221"/>
    </row>
    <row r="5864" spans="20:24">
      <c r="T5864" s="221"/>
      <c r="U5864" s="221"/>
      <c r="V5864" s="221"/>
      <c r="W5864" s="221"/>
      <c r="X5864" s="221"/>
    </row>
    <row r="5865" spans="20:24">
      <c r="T5865" s="221"/>
      <c r="U5865" s="221"/>
      <c r="V5865" s="221"/>
      <c r="W5865" s="221"/>
      <c r="X5865" s="221"/>
    </row>
    <row r="5866" spans="20:24">
      <c r="T5866" s="221"/>
      <c r="U5866" s="221"/>
      <c r="V5866" s="221"/>
      <c r="W5866" s="221"/>
      <c r="X5866" s="221"/>
    </row>
    <row r="5867" spans="20:24">
      <c r="T5867" s="221"/>
      <c r="U5867" s="221"/>
      <c r="V5867" s="221"/>
      <c r="W5867" s="221"/>
      <c r="X5867" s="221"/>
    </row>
    <row r="5868" spans="20:24">
      <c r="T5868" s="221"/>
      <c r="U5868" s="221"/>
      <c r="V5868" s="221"/>
      <c r="W5868" s="221"/>
      <c r="X5868" s="221"/>
    </row>
    <row r="5869" spans="20:24">
      <c r="T5869" s="221"/>
      <c r="U5869" s="221"/>
      <c r="V5869" s="221"/>
      <c r="W5869" s="221"/>
      <c r="X5869" s="221"/>
    </row>
    <row r="5870" spans="20:24">
      <c r="T5870" s="221"/>
      <c r="U5870" s="221"/>
      <c r="V5870" s="221"/>
      <c r="W5870" s="221"/>
      <c r="X5870" s="221"/>
    </row>
    <row r="5871" spans="20:24">
      <c r="T5871" s="221"/>
      <c r="U5871" s="221"/>
      <c r="V5871" s="221"/>
      <c r="W5871" s="221"/>
      <c r="X5871" s="221"/>
    </row>
    <row r="5872" spans="20:24">
      <c r="T5872" s="221"/>
      <c r="U5872" s="221"/>
      <c r="V5872" s="221"/>
      <c r="W5872" s="221"/>
      <c r="X5872" s="221"/>
    </row>
    <row r="5873" spans="20:24">
      <c r="T5873" s="221"/>
      <c r="U5873" s="221"/>
      <c r="V5873" s="221"/>
      <c r="W5873" s="221"/>
      <c r="X5873" s="221"/>
    </row>
    <row r="5874" spans="20:24">
      <c r="T5874" s="221"/>
      <c r="U5874" s="221"/>
      <c r="V5874" s="221"/>
      <c r="W5874" s="221"/>
      <c r="X5874" s="221"/>
    </row>
    <row r="5875" spans="20:24">
      <c r="T5875" s="221"/>
      <c r="U5875" s="221"/>
      <c r="V5875" s="221"/>
      <c r="W5875" s="221"/>
      <c r="X5875" s="221"/>
    </row>
    <row r="5876" spans="20:24">
      <c r="T5876" s="221"/>
      <c r="U5876" s="221"/>
      <c r="V5876" s="221"/>
      <c r="W5876" s="221"/>
      <c r="X5876" s="221"/>
    </row>
    <row r="5877" spans="20:24">
      <c r="T5877" s="221"/>
      <c r="U5877" s="221"/>
      <c r="V5877" s="221"/>
      <c r="W5877" s="221"/>
      <c r="X5877" s="221"/>
    </row>
    <row r="5878" spans="20:24">
      <c r="T5878" s="221"/>
      <c r="U5878" s="221"/>
      <c r="V5878" s="221"/>
      <c r="W5878" s="221"/>
      <c r="X5878" s="221"/>
    </row>
    <row r="5879" spans="20:24">
      <c r="T5879" s="221"/>
      <c r="U5879" s="221"/>
      <c r="V5879" s="221"/>
      <c r="W5879" s="221"/>
      <c r="X5879" s="221"/>
    </row>
    <row r="5880" spans="20:24">
      <c r="T5880" s="221"/>
      <c r="U5880" s="221"/>
      <c r="V5880" s="221"/>
      <c r="W5880" s="221"/>
      <c r="X5880" s="221"/>
    </row>
    <row r="5881" spans="20:24">
      <c r="T5881" s="221"/>
      <c r="U5881" s="221"/>
      <c r="V5881" s="221"/>
      <c r="W5881" s="221"/>
      <c r="X5881" s="221"/>
    </row>
    <row r="5882" spans="20:24">
      <c r="T5882" s="221"/>
      <c r="U5882" s="221"/>
      <c r="V5882" s="221"/>
      <c r="W5882" s="221"/>
      <c r="X5882" s="221"/>
    </row>
    <row r="5883" spans="20:24">
      <c r="T5883" s="221"/>
      <c r="U5883" s="221"/>
      <c r="V5883" s="221"/>
      <c r="W5883" s="221"/>
      <c r="X5883" s="221"/>
    </row>
    <row r="5884" spans="20:24">
      <c r="T5884" s="221"/>
      <c r="U5884" s="221"/>
      <c r="V5884" s="221"/>
      <c r="W5884" s="221"/>
      <c r="X5884" s="221"/>
    </row>
    <row r="5885" spans="20:24">
      <c r="T5885" s="221"/>
      <c r="U5885" s="221"/>
      <c r="V5885" s="221"/>
      <c r="W5885" s="221"/>
      <c r="X5885" s="221"/>
    </row>
    <row r="5886" spans="20:24">
      <c r="T5886" s="221"/>
      <c r="U5886" s="221"/>
      <c r="V5886" s="221"/>
      <c r="W5886" s="221"/>
      <c r="X5886" s="221"/>
    </row>
    <row r="5887" spans="20:24">
      <c r="T5887" s="221"/>
      <c r="U5887" s="221"/>
      <c r="V5887" s="221"/>
      <c r="W5887" s="221"/>
      <c r="X5887" s="221"/>
    </row>
    <row r="5888" spans="20:24">
      <c r="T5888" s="221"/>
      <c r="U5888" s="221"/>
      <c r="V5888" s="221"/>
      <c r="W5888" s="221"/>
      <c r="X5888" s="221"/>
    </row>
    <row r="5889" spans="20:24">
      <c r="T5889" s="221"/>
      <c r="U5889" s="221"/>
      <c r="V5889" s="221"/>
      <c r="W5889" s="221"/>
      <c r="X5889" s="221"/>
    </row>
    <row r="5890" spans="20:24">
      <c r="T5890" s="221"/>
      <c r="U5890" s="221"/>
      <c r="V5890" s="221"/>
      <c r="W5890" s="221"/>
      <c r="X5890" s="221"/>
    </row>
    <row r="5891" spans="20:24">
      <c r="T5891" s="221"/>
      <c r="U5891" s="221"/>
      <c r="V5891" s="221"/>
      <c r="W5891" s="221"/>
      <c r="X5891" s="221"/>
    </row>
    <row r="5892" spans="20:24">
      <c r="T5892" s="221"/>
      <c r="U5892" s="221"/>
      <c r="V5892" s="221"/>
      <c r="W5892" s="221"/>
      <c r="X5892" s="221"/>
    </row>
    <row r="5893" spans="20:24">
      <c r="T5893" s="221"/>
      <c r="U5893" s="221"/>
      <c r="V5893" s="221"/>
      <c r="W5893" s="221"/>
      <c r="X5893" s="221"/>
    </row>
    <row r="5894" spans="20:24">
      <c r="T5894" s="221"/>
      <c r="U5894" s="221"/>
      <c r="V5894" s="221"/>
      <c r="W5894" s="221"/>
      <c r="X5894" s="221"/>
    </row>
    <row r="5895" spans="20:24">
      <c r="T5895" s="221"/>
      <c r="U5895" s="221"/>
      <c r="V5895" s="221"/>
      <c r="W5895" s="221"/>
      <c r="X5895" s="221"/>
    </row>
    <row r="5896" spans="20:24">
      <c r="T5896" s="221"/>
      <c r="U5896" s="221"/>
      <c r="V5896" s="221"/>
      <c r="W5896" s="221"/>
      <c r="X5896" s="221"/>
    </row>
    <row r="5897" spans="20:24">
      <c r="T5897" s="221"/>
      <c r="U5897" s="221"/>
      <c r="V5897" s="221"/>
      <c r="W5897" s="221"/>
      <c r="X5897" s="221"/>
    </row>
    <row r="5898" spans="20:24">
      <c r="T5898" s="221"/>
      <c r="U5898" s="221"/>
      <c r="V5898" s="221"/>
      <c r="W5898" s="221"/>
      <c r="X5898" s="221"/>
    </row>
    <row r="5899" spans="20:24">
      <c r="T5899" s="221"/>
      <c r="U5899" s="221"/>
      <c r="V5899" s="221"/>
      <c r="W5899" s="221"/>
      <c r="X5899" s="221"/>
    </row>
    <row r="5900" spans="20:24">
      <c r="T5900" s="221"/>
      <c r="U5900" s="221"/>
      <c r="V5900" s="221"/>
      <c r="W5900" s="221"/>
      <c r="X5900" s="221"/>
    </row>
    <row r="5901" spans="20:24">
      <c r="T5901" s="221"/>
      <c r="U5901" s="221"/>
      <c r="V5901" s="221"/>
      <c r="W5901" s="221"/>
      <c r="X5901" s="221"/>
    </row>
    <row r="5902" spans="20:24">
      <c r="T5902" s="221"/>
      <c r="U5902" s="221"/>
      <c r="V5902" s="221"/>
      <c r="W5902" s="221"/>
      <c r="X5902" s="221"/>
    </row>
    <row r="5903" spans="20:24">
      <c r="T5903" s="221"/>
      <c r="U5903" s="221"/>
      <c r="V5903" s="221"/>
      <c r="W5903" s="221"/>
      <c r="X5903" s="221"/>
    </row>
    <row r="5904" spans="20:24">
      <c r="T5904" s="221"/>
      <c r="U5904" s="221"/>
      <c r="V5904" s="221"/>
      <c r="W5904" s="221"/>
      <c r="X5904" s="221"/>
    </row>
    <row r="5905" spans="20:24">
      <c r="T5905" s="221"/>
      <c r="U5905" s="221"/>
      <c r="V5905" s="221"/>
      <c r="W5905" s="221"/>
      <c r="X5905" s="221"/>
    </row>
    <row r="5906" spans="20:24">
      <c r="T5906" s="221"/>
      <c r="U5906" s="221"/>
      <c r="V5906" s="221"/>
      <c r="W5906" s="221"/>
      <c r="X5906" s="221"/>
    </row>
    <row r="5907" spans="20:24">
      <c r="T5907" s="221"/>
      <c r="U5907" s="221"/>
      <c r="V5907" s="221"/>
      <c r="W5907" s="221"/>
      <c r="X5907" s="221"/>
    </row>
    <row r="5908" spans="20:24">
      <c r="T5908" s="221"/>
      <c r="U5908" s="221"/>
      <c r="V5908" s="221"/>
      <c r="W5908" s="221"/>
      <c r="X5908" s="221"/>
    </row>
    <row r="5909" spans="20:24">
      <c r="T5909" s="221"/>
      <c r="U5909" s="221"/>
      <c r="V5909" s="221"/>
      <c r="W5909" s="221"/>
      <c r="X5909" s="221"/>
    </row>
    <row r="5910" spans="20:24">
      <c r="T5910" s="221"/>
      <c r="U5910" s="221"/>
      <c r="V5910" s="221"/>
      <c r="W5910" s="221"/>
      <c r="X5910" s="221"/>
    </row>
    <row r="5911" spans="20:24">
      <c r="T5911" s="221"/>
      <c r="U5911" s="221"/>
      <c r="V5911" s="221"/>
      <c r="W5911" s="221"/>
      <c r="X5911" s="221"/>
    </row>
    <row r="5912" spans="20:24">
      <c r="T5912" s="221"/>
      <c r="U5912" s="221"/>
      <c r="V5912" s="221"/>
      <c r="W5912" s="221"/>
      <c r="X5912" s="221"/>
    </row>
    <row r="5913" spans="20:24">
      <c r="T5913" s="221"/>
      <c r="U5913" s="221"/>
      <c r="V5913" s="221"/>
      <c r="W5913" s="221"/>
      <c r="X5913" s="221"/>
    </row>
    <row r="5914" spans="20:24">
      <c r="T5914" s="221"/>
      <c r="U5914" s="221"/>
      <c r="V5914" s="221"/>
      <c r="W5914" s="221"/>
      <c r="X5914" s="221"/>
    </row>
    <row r="5915" spans="20:24">
      <c r="T5915" s="221"/>
      <c r="U5915" s="221"/>
      <c r="V5915" s="221"/>
      <c r="W5915" s="221"/>
      <c r="X5915" s="221"/>
    </row>
    <row r="5916" spans="20:24">
      <c r="T5916" s="221"/>
      <c r="U5916" s="221"/>
      <c r="V5916" s="221"/>
      <c r="W5916" s="221"/>
      <c r="X5916" s="221"/>
    </row>
    <row r="5917" spans="20:24">
      <c r="T5917" s="221"/>
      <c r="U5917" s="221"/>
      <c r="V5917" s="221"/>
      <c r="W5917" s="221"/>
      <c r="X5917" s="221"/>
    </row>
    <row r="5918" spans="20:24">
      <c r="T5918" s="221"/>
      <c r="U5918" s="221"/>
      <c r="V5918" s="221"/>
      <c r="W5918" s="221"/>
      <c r="X5918" s="221"/>
    </row>
    <row r="5919" spans="20:24">
      <c r="T5919" s="221"/>
      <c r="U5919" s="221"/>
      <c r="V5919" s="221"/>
      <c r="W5919" s="221"/>
      <c r="X5919" s="221"/>
    </row>
    <row r="5920" spans="20:24">
      <c r="T5920" s="221"/>
      <c r="U5920" s="221"/>
      <c r="V5920" s="221"/>
      <c r="W5920" s="221"/>
      <c r="X5920" s="221"/>
    </row>
    <row r="5921" spans="20:24">
      <c r="T5921" s="221"/>
      <c r="U5921" s="221"/>
      <c r="V5921" s="221"/>
      <c r="W5921" s="221"/>
      <c r="X5921" s="221"/>
    </row>
    <row r="5922" spans="20:24">
      <c r="T5922" s="221"/>
      <c r="U5922" s="221"/>
      <c r="V5922" s="221"/>
      <c r="W5922" s="221"/>
      <c r="X5922" s="221"/>
    </row>
    <row r="5923" spans="20:24">
      <c r="T5923" s="221"/>
      <c r="U5923" s="221"/>
      <c r="V5923" s="221"/>
      <c r="W5923" s="221"/>
      <c r="X5923" s="221"/>
    </row>
    <row r="5924" spans="20:24">
      <c r="T5924" s="221"/>
      <c r="U5924" s="221"/>
      <c r="V5924" s="221"/>
      <c r="W5924" s="221"/>
      <c r="X5924" s="221"/>
    </row>
    <row r="5925" spans="20:24">
      <c r="T5925" s="221"/>
      <c r="U5925" s="221"/>
      <c r="V5925" s="221"/>
      <c r="W5925" s="221"/>
      <c r="X5925" s="221"/>
    </row>
    <row r="5926" spans="20:24">
      <c r="T5926" s="221"/>
      <c r="U5926" s="221"/>
      <c r="V5926" s="221"/>
      <c r="W5926" s="221"/>
      <c r="X5926" s="221"/>
    </row>
    <row r="5927" spans="20:24">
      <c r="T5927" s="221"/>
      <c r="U5927" s="221"/>
      <c r="V5927" s="221"/>
      <c r="W5927" s="221"/>
      <c r="X5927" s="221"/>
    </row>
    <row r="5928" spans="20:24">
      <c r="T5928" s="221"/>
      <c r="U5928" s="221"/>
      <c r="V5928" s="221"/>
      <c r="W5928" s="221"/>
      <c r="X5928" s="221"/>
    </row>
    <row r="5929" spans="20:24">
      <c r="T5929" s="221"/>
      <c r="U5929" s="221"/>
      <c r="V5929" s="221"/>
      <c r="W5929" s="221"/>
      <c r="X5929" s="221"/>
    </row>
    <row r="5930" spans="20:24">
      <c r="T5930" s="221"/>
      <c r="U5930" s="221"/>
      <c r="V5930" s="221"/>
      <c r="W5930" s="221"/>
      <c r="X5930" s="221"/>
    </row>
    <row r="5931" spans="20:24">
      <c r="T5931" s="221"/>
      <c r="U5931" s="221"/>
      <c r="V5931" s="221"/>
      <c r="W5931" s="221"/>
      <c r="X5931" s="221"/>
    </row>
    <row r="5932" spans="20:24">
      <c r="T5932" s="221"/>
      <c r="U5932" s="221"/>
      <c r="V5932" s="221"/>
      <c r="W5932" s="221"/>
      <c r="X5932" s="221"/>
    </row>
    <row r="5933" spans="20:24">
      <c r="T5933" s="221"/>
      <c r="U5933" s="221"/>
      <c r="V5933" s="221"/>
      <c r="W5933" s="221"/>
      <c r="X5933" s="221"/>
    </row>
    <row r="5934" spans="20:24">
      <c r="T5934" s="221"/>
      <c r="U5934" s="221"/>
      <c r="V5934" s="221"/>
      <c r="W5934" s="221"/>
      <c r="X5934" s="221"/>
    </row>
    <row r="5935" spans="20:24">
      <c r="T5935" s="221"/>
      <c r="U5935" s="221"/>
      <c r="V5935" s="221"/>
      <c r="W5935" s="221"/>
      <c r="X5935" s="221"/>
    </row>
    <row r="5936" spans="20:24">
      <c r="T5936" s="221"/>
      <c r="U5936" s="221"/>
      <c r="V5936" s="221"/>
      <c r="W5936" s="221"/>
      <c r="X5936" s="221"/>
    </row>
    <row r="5937" spans="20:24">
      <c r="T5937" s="221"/>
      <c r="U5937" s="221"/>
      <c r="V5937" s="221"/>
      <c r="W5937" s="221"/>
      <c r="X5937" s="221"/>
    </row>
    <row r="5938" spans="20:24">
      <c r="T5938" s="221"/>
      <c r="U5938" s="221"/>
      <c r="V5938" s="221"/>
      <c r="W5938" s="221"/>
      <c r="X5938" s="221"/>
    </row>
    <row r="5939" spans="20:24">
      <c r="T5939" s="221"/>
      <c r="U5939" s="221"/>
      <c r="V5939" s="221"/>
      <c r="W5939" s="221"/>
      <c r="X5939" s="221"/>
    </row>
    <row r="5940" spans="20:24">
      <c r="T5940" s="221"/>
      <c r="U5940" s="221"/>
      <c r="V5940" s="221"/>
      <c r="W5940" s="221"/>
      <c r="X5940" s="221"/>
    </row>
    <row r="5941" spans="20:24">
      <c r="T5941" s="221"/>
      <c r="U5941" s="221"/>
      <c r="V5941" s="221"/>
      <c r="W5941" s="221"/>
      <c r="X5941" s="221"/>
    </row>
    <row r="5942" spans="20:24">
      <c r="T5942" s="221"/>
      <c r="U5942" s="221"/>
      <c r="V5942" s="221"/>
      <c r="W5942" s="221"/>
      <c r="X5942" s="221"/>
    </row>
    <row r="5943" spans="20:24">
      <c r="T5943" s="221"/>
      <c r="U5943" s="221"/>
      <c r="V5943" s="221"/>
      <c r="W5943" s="221"/>
      <c r="X5943" s="221"/>
    </row>
    <row r="5944" spans="20:24">
      <c r="T5944" s="221"/>
      <c r="U5944" s="221"/>
      <c r="V5944" s="221"/>
      <c r="W5944" s="221"/>
      <c r="X5944" s="221"/>
    </row>
    <row r="5945" spans="20:24">
      <c r="T5945" s="221"/>
      <c r="U5945" s="221"/>
      <c r="V5945" s="221"/>
      <c r="W5945" s="221"/>
      <c r="X5945" s="221"/>
    </row>
    <row r="5946" spans="20:24">
      <c r="T5946" s="221"/>
      <c r="U5946" s="221"/>
      <c r="V5946" s="221"/>
      <c r="W5946" s="221"/>
      <c r="X5946" s="221"/>
    </row>
    <row r="5947" spans="20:24">
      <c r="T5947" s="221"/>
      <c r="U5947" s="221"/>
      <c r="V5947" s="221"/>
      <c r="W5947" s="221"/>
      <c r="X5947" s="221"/>
    </row>
    <row r="5948" spans="20:24">
      <c r="T5948" s="221"/>
      <c r="U5948" s="221"/>
      <c r="V5948" s="221"/>
      <c r="W5948" s="221"/>
      <c r="X5948" s="221"/>
    </row>
    <row r="5949" spans="20:24">
      <c r="T5949" s="221"/>
      <c r="U5949" s="221"/>
      <c r="V5949" s="221"/>
      <c r="W5949" s="221"/>
      <c r="X5949" s="221"/>
    </row>
    <row r="5950" spans="20:24">
      <c r="T5950" s="221"/>
      <c r="U5950" s="221"/>
      <c r="V5950" s="221"/>
      <c r="W5950" s="221"/>
      <c r="X5950" s="221"/>
    </row>
    <row r="5951" spans="20:24">
      <c r="T5951" s="221"/>
      <c r="U5951" s="221"/>
      <c r="V5951" s="221"/>
      <c r="W5951" s="221"/>
      <c r="X5951" s="221"/>
    </row>
    <row r="5952" spans="20:24">
      <c r="T5952" s="221"/>
      <c r="U5952" s="221"/>
      <c r="V5952" s="221"/>
      <c r="W5952" s="221"/>
      <c r="X5952" s="221"/>
    </row>
    <row r="5953" spans="20:24">
      <c r="T5953" s="221"/>
      <c r="U5953" s="221"/>
      <c r="V5953" s="221"/>
      <c r="W5953" s="221"/>
      <c r="X5953" s="221"/>
    </row>
    <row r="5954" spans="20:24">
      <c r="T5954" s="221"/>
      <c r="U5954" s="221"/>
      <c r="V5954" s="221"/>
      <c r="W5954" s="221"/>
      <c r="X5954" s="221"/>
    </row>
    <row r="5955" spans="20:24">
      <c r="T5955" s="221"/>
      <c r="U5955" s="221"/>
      <c r="V5955" s="221"/>
      <c r="W5955" s="221"/>
      <c r="X5955" s="221"/>
    </row>
    <row r="5956" spans="20:24">
      <c r="T5956" s="221"/>
      <c r="U5956" s="221"/>
      <c r="V5956" s="221"/>
      <c r="W5956" s="221"/>
      <c r="X5956" s="221"/>
    </row>
    <row r="5957" spans="20:24">
      <c r="T5957" s="221"/>
      <c r="U5957" s="221"/>
      <c r="V5957" s="221"/>
      <c r="W5957" s="221"/>
      <c r="X5957" s="221"/>
    </row>
    <row r="5958" spans="20:24">
      <c r="T5958" s="221"/>
      <c r="U5958" s="221"/>
      <c r="V5958" s="221"/>
      <c r="W5958" s="221"/>
      <c r="X5958" s="221"/>
    </row>
    <row r="5959" spans="20:24">
      <c r="T5959" s="221"/>
      <c r="U5959" s="221"/>
      <c r="V5959" s="221"/>
      <c r="W5959" s="221"/>
      <c r="X5959" s="221"/>
    </row>
    <row r="5960" spans="20:24">
      <c r="T5960" s="221"/>
      <c r="U5960" s="221"/>
      <c r="V5960" s="221"/>
      <c r="W5960" s="221"/>
      <c r="X5960" s="221"/>
    </row>
    <row r="5961" spans="20:24">
      <c r="T5961" s="221"/>
      <c r="U5961" s="221"/>
      <c r="V5961" s="221"/>
      <c r="W5961" s="221"/>
      <c r="X5961" s="221"/>
    </row>
    <row r="5962" spans="20:24">
      <c r="T5962" s="221"/>
      <c r="U5962" s="221"/>
      <c r="V5962" s="221"/>
      <c r="W5962" s="221"/>
      <c r="X5962" s="221"/>
    </row>
    <row r="5963" spans="20:24">
      <c r="T5963" s="221"/>
      <c r="U5963" s="221"/>
      <c r="V5963" s="221"/>
      <c r="W5963" s="221"/>
      <c r="X5963" s="221"/>
    </row>
    <row r="5964" spans="20:24">
      <c r="T5964" s="221"/>
      <c r="U5964" s="221"/>
      <c r="V5964" s="221"/>
      <c r="W5964" s="221"/>
      <c r="X5964" s="221"/>
    </row>
    <row r="5965" spans="20:24">
      <c r="T5965" s="221"/>
      <c r="U5965" s="221"/>
      <c r="V5965" s="221"/>
      <c r="W5965" s="221"/>
      <c r="X5965" s="221"/>
    </row>
    <row r="5966" spans="20:24">
      <c r="T5966" s="221"/>
      <c r="U5966" s="221"/>
      <c r="V5966" s="221"/>
      <c r="W5966" s="221"/>
      <c r="X5966" s="221"/>
    </row>
    <row r="5967" spans="20:24">
      <c r="T5967" s="221"/>
      <c r="U5967" s="221"/>
      <c r="V5967" s="221"/>
      <c r="W5967" s="221"/>
      <c r="X5967" s="221"/>
    </row>
    <row r="5968" spans="20:24">
      <c r="T5968" s="221"/>
      <c r="U5968" s="221"/>
      <c r="V5968" s="221"/>
      <c r="W5968" s="221"/>
      <c r="X5968" s="221"/>
    </row>
    <row r="5969" spans="20:24">
      <c r="T5969" s="221"/>
      <c r="U5969" s="221"/>
      <c r="V5969" s="221"/>
      <c r="W5969" s="221"/>
      <c r="X5969" s="221"/>
    </row>
    <row r="5970" spans="20:24">
      <c r="T5970" s="221"/>
      <c r="U5970" s="221"/>
      <c r="V5970" s="221"/>
      <c r="W5970" s="221"/>
      <c r="X5970" s="221"/>
    </row>
    <row r="5971" spans="20:24">
      <c r="T5971" s="221"/>
      <c r="U5971" s="221"/>
      <c r="V5971" s="221"/>
      <c r="W5971" s="221"/>
      <c r="X5971" s="221"/>
    </row>
    <row r="5972" spans="20:24">
      <c r="T5972" s="221"/>
      <c r="U5972" s="221"/>
      <c r="V5972" s="221"/>
      <c r="W5972" s="221"/>
      <c r="X5972" s="221"/>
    </row>
    <row r="5973" spans="20:24">
      <c r="T5973" s="221"/>
      <c r="U5973" s="221"/>
      <c r="V5973" s="221"/>
      <c r="W5973" s="221"/>
      <c r="X5973" s="221"/>
    </row>
    <row r="5974" spans="20:24">
      <c r="T5974" s="221"/>
      <c r="U5974" s="221"/>
      <c r="V5974" s="221"/>
      <c r="W5974" s="221"/>
      <c r="X5974" s="221"/>
    </row>
    <row r="5975" spans="20:24">
      <c r="T5975" s="221"/>
      <c r="U5975" s="221"/>
      <c r="V5975" s="221"/>
      <c r="W5975" s="221"/>
      <c r="X5975" s="221"/>
    </row>
    <row r="5976" spans="20:24">
      <c r="T5976" s="221"/>
      <c r="U5976" s="221"/>
      <c r="V5976" s="221"/>
      <c r="W5976" s="221"/>
      <c r="X5976" s="221"/>
    </row>
    <row r="5977" spans="20:24">
      <c r="T5977" s="221"/>
      <c r="U5977" s="221"/>
      <c r="V5977" s="221"/>
      <c r="W5977" s="221"/>
      <c r="X5977" s="221"/>
    </row>
    <row r="5978" spans="20:24">
      <c r="T5978" s="221"/>
      <c r="U5978" s="221"/>
      <c r="V5978" s="221"/>
      <c r="W5978" s="221"/>
      <c r="X5978" s="221"/>
    </row>
    <row r="5979" spans="20:24">
      <c r="T5979" s="221"/>
      <c r="U5979" s="221"/>
      <c r="V5979" s="221"/>
      <c r="W5979" s="221"/>
      <c r="X5979" s="221"/>
    </row>
    <row r="5980" spans="20:24">
      <c r="T5980" s="221"/>
      <c r="U5980" s="221"/>
      <c r="V5980" s="221"/>
      <c r="W5980" s="221"/>
      <c r="X5980" s="221"/>
    </row>
    <row r="5981" spans="20:24">
      <c r="T5981" s="221"/>
      <c r="U5981" s="221"/>
      <c r="V5981" s="221"/>
      <c r="W5981" s="221"/>
      <c r="X5981" s="221"/>
    </row>
    <row r="5982" spans="20:24">
      <c r="T5982" s="221"/>
      <c r="U5982" s="221"/>
      <c r="V5982" s="221"/>
      <c r="W5982" s="221"/>
      <c r="X5982" s="221"/>
    </row>
    <row r="5983" spans="20:24">
      <c r="T5983" s="221"/>
      <c r="U5983" s="221"/>
      <c r="V5983" s="221"/>
      <c r="W5983" s="221"/>
      <c r="X5983" s="221"/>
    </row>
    <row r="5984" spans="20:24">
      <c r="T5984" s="221"/>
      <c r="U5984" s="221"/>
      <c r="V5984" s="221"/>
      <c r="W5984" s="221"/>
      <c r="X5984" s="221"/>
    </row>
    <row r="5985" spans="20:24">
      <c r="T5985" s="221"/>
      <c r="U5985" s="221"/>
      <c r="V5985" s="221"/>
      <c r="W5985" s="221"/>
      <c r="X5985" s="221"/>
    </row>
    <row r="5986" spans="20:24">
      <c r="T5986" s="221"/>
      <c r="U5986" s="221"/>
      <c r="V5986" s="221"/>
      <c r="W5986" s="221"/>
      <c r="X5986" s="221"/>
    </row>
    <row r="5987" spans="20:24">
      <c r="T5987" s="221"/>
      <c r="U5987" s="221"/>
      <c r="V5987" s="221"/>
      <c r="W5987" s="221"/>
      <c r="X5987" s="221"/>
    </row>
    <row r="5988" spans="20:24">
      <c r="T5988" s="221"/>
      <c r="U5988" s="221"/>
      <c r="V5988" s="221"/>
      <c r="W5988" s="221"/>
      <c r="X5988" s="221"/>
    </row>
    <row r="5989" spans="20:24">
      <c r="T5989" s="221"/>
      <c r="U5989" s="221"/>
      <c r="V5989" s="221"/>
      <c r="W5989" s="221"/>
      <c r="X5989" s="221"/>
    </row>
    <row r="5990" spans="20:24">
      <c r="T5990" s="221"/>
      <c r="U5990" s="221"/>
      <c r="V5990" s="221"/>
      <c r="W5990" s="221"/>
      <c r="X5990" s="221"/>
    </row>
    <row r="5991" spans="20:24">
      <c r="T5991" s="221"/>
      <c r="U5991" s="221"/>
      <c r="V5991" s="221"/>
      <c r="W5991" s="221"/>
      <c r="X5991" s="221"/>
    </row>
    <row r="5992" spans="20:24">
      <c r="T5992" s="221"/>
      <c r="U5992" s="221"/>
      <c r="V5992" s="221"/>
      <c r="W5992" s="221"/>
      <c r="X5992" s="221"/>
    </row>
    <row r="5993" spans="20:24">
      <c r="T5993" s="221"/>
      <c r="U5993" s="221"/>
      <c r="V5993" s="221"/>
      <c r="W5993" s="221"/>
      <c r="X5993" s="221"/>
    </row>
    <row r="5994" spans="20:24">
      <c r="T5994" s="221"/>
      <c r="U5994" s="221"/>
      <c r="V5994" s="221"/>
      <c r="W5994" s="221"/>
      <c r="X5994" s="221"/>
    </row>
    <row r="5995" spans="20:24">
      <c r="T5995" s="221"/>
      <c r="U5995" s="221"/>
      <c r="V5995" s="221"/>
      <c r="W5995" s="221"/>
      <c r="X5995" s="221"/>
    </row>
    <row r="5996" spans="20:24">
      <c r="T5996" s="221"/>
      <c r="U5996" s="221"/>
      <c r="V5996" s="221"/>
      <c r="W5996" s="221"/>
      <c r="X5996" s="221"/>
    </row>
    <row r="5997" spans="20:24">
      <c r="T5997" s="221"/>
      <c r="U5997" s="221"/>
      <c r="V5997" s="221"/>
      <c r="W5997" s="221"/>
      <c r="X5997" s="221"/>
    </row>
    <row r="5998" spans="20:24">
      <c r="T5998" s="221"/>
      <c r="U5998" s="221"/>
      <c r="V5998" s="221"/>
      <c r="W5998" s="221"/>
      <c r="X5998" s="221"/>
    </row>
    <row r="5999" spans="20:24">
      <c r="T5999" s="221"/>
      <c r="U5999" s="221"/>
      <c r="V5999" s="221"/>
      <c r="W5999" s="221"/>
      <c r="X5999" s="221"/>
    </row>
    <row r="6000" spans="20:24">
      <c r="T6000" s="221"/>
      <c r="U6000" s="221"/>
      <c r="V6000" s="221"/>
      <c r="W6000" s="221"/>
      <c r="X6000" s="221"/>
    </row>
    <row r="6001" spans="20:24">
      <c r="T6001" s="221"/>
      <c r="U6001" s="221"/>
      <c r="V6001" s="221"/>
      <c r="W6001" s="221"/>
      <c r="X6001" s="221"/>
    </row>
    <row r="6002" spans="20:24">
      <c r="T6002" s="221"/>
      <c r="U6002" s="221"/>
      <c r="V6002" s="221"/>
      <c r="W6002" s="221"/>
      <c r="X6002" s="221"/>
    </row>
    <row r="6003" spans="20:24">
      <c r="T6003" s="221"/>
      <c r="U6003" s="221"/>
      <c r="V6003" s="221"/>
      <c r="W6003" s="221"/>
      <c r="X6003" s="221"/>
    </row>
    <row r="6004" spans="20:24">
      <c r="T6004" s="221"/>
      <c r="U6004" s="221"/>
      <c r="V6004" s="221"/>
      <c r="W6004" s="221"/>
      <c r="X6004" s="221"/>
    </row>
    <row r="6005" spans="20:24">
      <c r="T6005" s="221"/>
      <c r="U6005" s="221"/>
      <c r="V6005" s="221"/>
      <c r="W6005" s="221"/>
      <c r="X6005" s="221"/>
    </row>
    <row r="6006" spans="20:24">
      <c r="T6006" s="221"/>
      <c r="U6006" s="221"/>
      <c r="V6006" s="221"/>
      <c r="W6006" s="221"/>
      <c r="X6006" s="221"/>
    </row>
    <row r="6007" spans="20:24">
      <c r="T6007" s="221"/>
      <c r="U6007" s="221"/>
      <c r="V6007" s="221"/>
      <c r="W6007" s="221"/>
      <c r="X6007" s="221"/>
    </row>
    <row r="6008" spans="20:24">
      <c r="T6008" s="221"/>
      <c r="U6008" s="221"/>
      <c r="V6008" s="221"/>
      <c r="W6008" s="221"/>
      <c r="X6008" s="221"/>
    </row>
    <row r="6009" spans="20:24">
      <c r="T6009" s="221"/>
      <c r="U6009" s="221"/>
      <c r="V6009" s="221"/>
      <c r="W6009" s="221"/>
      <c r="X6009" s="221"/>
    </row>
    <row r="6010" spans="20:24">
      <c r="T6010" s="221"/>
      <c r="U6010" s="221"/>
      <c r="V6010" s="221"/>
      <c r="W6010" s="221"/>
      <c r="X6010" s="221"/>
    </row>
    <row r="6011" spans="20:24">
      <c r="T6011" s="221"/>
      <c r="U6011" s="221"/>
      <c r="V6011" s="221"/>
      <c r="W6011" s="221"/>
      <c r="X6011" s="221"/>
    </row>
    <row r="6012" spans="20:24">
      <c r="T6012" s="221"/>
      <c r="U6012" s="221"/>
      <c r="V6012" s="221"/>
      <c r="W6012" s="221"/>
      <c r="X6012" s="221"/>
    </row>
    <row r="6013" spans="20:24">
      <c r="T6013" s="221"/>
      <c r="U6013" s="221"/>
      <c r="V6013" s="221"/>
      <c r="W6013" s="221"/>
      <c r="X6013" s="221"/>
    </row>
    <row r="6014" spans="20:24">
      <c r="T6014" s="221"/>
      <c r="U6014" s="221"/>
      <c r="V6014" s="221"/>
      <c r="W6014" s="221"/>
      <c r="X6014" s="221"/>
    </row>
    <row r="6015" spans="20:24">
      <c r="T6015" s="221"/>
      <c r="U6015" s="221"/>
      <c r="V6015" s="221"/>
      <c r="W6015" s="221"/>
      <c r="X6015" s="221"/>
    </row>
    <row r="6016" spans="20:24">
      <c r="T6016" s="221"/>
      <c r="U6016" s="221"/>
      <c r="V6016" s="221"/>
      <c r="W6016" s="221"/>
      <c r="X6016" s="221"/>
    </row>
    <row r="6017" spans="20:24">
      <c r="T6017" s="221"/>
      <c r="U6017" s="221"/>
      <c r="V6017" s="221"/>
      <c r="W6017" s="221"/>
      <c r="X6017" s="221"/>
    </row>
    <row r="6018" spans="20:24">
      <c r="T6018" s="221"/>
      <c r="U6018" s="221"/>
      <c r="V6018" s="221"/>
      <c r="W6018" s="221"/>
      <c r="X6018" s="221"/>
    </row>
    <row r="6019" spans="20:24">
      <c r="T6019" s="221"/>
      <c r="U6019" s="221"/>
      <c r="V6019" s="221"/>
      <c r="W6019" s="221"/>
      <c r="X6019" s="221"/>
    </row>
    <row r="6020" spans="20:24">
      <c r="T6020" s="221"/>
      <c r="U6020" s="221"/>
      <c r="V6020" s="221"/>
      <c r="W6020" s="221"/>
      <c r="X6020" s="221"/>
    </row>
    <row r="6021" spans="20:24">
      <c r="T6021" s="221"/>
      <c r="U6021" s="221"/>
      <c r="V6021" s="221"/>
      <c r="W6021" s="221"/>
      <c r="X6021" s="221"/>
    </row>
    <row r="6022" spans="20:24">
      <c r="T6022" s="221"/>
      <c r="U6022" s="221"/>
      <c r="V6022" s="221"/>
      <c r="W6022" s="221"/>
      <c r="X6022" s="221"/>
    </row>
    <row r="6023" spans="20:24">
      <c r="T6023" s="221"/>
      <c r="U6023" s="221"/>
      <c r="V6023" s="221"/>
      <c r="W6023" s="221"/>
      <c r="X6023" s="221"/>
    </row>
    <row r="6024" spans="20:24">
      <c r="T6024" s="221"/>
      <c r="U6024" s="221"/>
      <c r="V6024" s="221"/>
      <c r="W6024" s="221"/>
      <c r="X6024" s="221"/>
    </row>
    <row r="6025" spans="20:24">
      <c r="T6025" s="221"/>
      <c r="U6025" s="221"/>
      <c r="V6025" s="221"/>
      <c r="W6025" s="221"/>
      <c r="X6025" s="221"/>
    </row>
    <row r="6026" spans="20:24">
      <c r="T6026" s="221"/>
      <c r="U6026" s="221"/>
      <c r="V6026" s="221"/>
      <c r="W6026" s="221"/>
      <c r="X6026" s="221"/>
    </row>
    <row r="6027" spans="20:24">
      <c r="T6027" s="221"/>
      <c r="U6027" s="221"/>
      <c r="V6027" s="221"/>
      <c r="W6027" s="221"/>
      <c r="X6027" s="221"/>
    </row>
    <row r="6028" spans="20:24">
      <c r="T6028" s="221"/>
      <c r="U6028" s="221"/>
      <c r="V6028" s="221"/>
      <c r="W6028" s="221"/>
      <c r="X6028" s="221"/>
    </row>
    <row r="6029" spans="20:24">
      <c r="T6029" s="221"/>
      <c r="U6029" s="221"/>
      <c r="V6029" s="221"/>
      <c r="W6029" s="221"/>
      <c r="X6029" s="221"/>
    </row>
    <row r="6030" spans="20:24">
      <c r="T6030" s="221"/>
      <c r="U6030" s="221"/>
      <c r="V6030" s="221"/>
      <c r="W6030" s="221"/>
      <c r="X6030" s="221"/>
    </row>
    <row r="6031" spans="20:24">
      <c r="T6031" s="221"/>
      <c r="U6031" s="221"/>
      <c r="V6031" s="221"/>
      <c r="W6031" s="221"/>
      <c r="X6031" s="221"/>
    </row>
    <row r="6032" spans="20:24">
      <c r="T6032" s="221"/>
      <c r="U6032" s="221"/>
      <c r="V6032" s="221"/>
      <c r="W6032" s="221"/>
      <c r="X6032" s="221"/>
    </row>
    <row r="6033" spans="20:24">
      <c r="T6033" s="221"/>
      <c r="U6033" s="221"/>
      <c r="V6033" s="221"/>
      <c r="W6033" s="221"/>
      <c r="X6033" s="221"/>
    </row>
    <row r="6034" spans="20:24">
      <c r="T6034" s="221"/>
      <c r="U6034" s="221"/>
      <c r="V6034" s="221"/>
      <c r="W6034" s="221"/>
      <c r="X6034" s="221"/>
    </row>
    <row r="6035" spans="20:24">
      <c r="T6035" s="221"/>
      <c r="U6035" s="221"/>
      <c r="V6035" s="221"/>
      <c r="W6035" s="221"/>
      <c r="X6035" s="221"/>
    </row>
    <row r="6036" spans="20:24">
      <c r="T6036" s="221"/>
      <c r="U6036" s="221"/>
      <c r="V6036" s="221"/>
      <c r="W6036" s="221"/>
      <c r="X6036" s="221"/>
    </row>
    <row r="6037" spans="20:24">
      <c r="T6037" s="221"/>
      <c r="U6037" s="221"/>
      <c r="V6037" s="221"/>
      <c r="W6037" s="221"/>
      <c r="X6037" s="221"/>
    </row>
    <row r="6038" spans="20:24">
      <c r="T6038" s="221"/>
      <c r="U6038" s="221"/>
      <c r="V6038" s="221"/>
      <c r="W6038" s="221"/>
      <c r="X6038" s="221"/>
    </row>
    <row r="6039" spans="20:24">
      <c r="T6039" s="221"/>
      <c r="U6039" s="221"/>
      <c r="V6039" s="221"/>
      <c r="W6039" s="221"/>
      <c r="X6039" s="221"/>
    </row>
    <row r="6040" spans="20:24">
      <c r="T6040" s="221"/>
      <c r="U6040" s="221"/>
      <c r="V6040" s="221"/>
      <c r="W6040" s="221"/>
      <c r="X6040" s="221"/>
    </row>
    <row r="6041" spans="20:24">
      <c r="T6041" s="221"/>
      <c r="U6041" s="221"/>
      <c r="V6041" s="221"/>
      <c r="W6041" s="221"/>
      <c r="X6041" s="221"/>
    </row>
    <row r="6042" spans="20:24">
      <c r="T6042" s="221"/>
      <c r="U6042" s="221"/>
      <c r="V6042" s="221"/>
      <c r="W6042" s="221"/>
      <c r="X6042" s="221"/>
    </row>
    <row r="6043" spans="20:24">
      <c r="T6043" s="221"/>
      <c r="U6043" s="221"/>
      <c r="V6043" s="221"/>
      <c r="W6043" s="221"/>
      <c r="X6043" s="221"/>
    </row>
    <row r="6044" spans="20:24">
      <c r="T6044" s="221"/>
      <c r="U6044" s="221"/>
      <c r="V6044" s="221"/>
      <c r="W6044" s="221"/>
      <c r="X6044" s="221"/>
    </row>
    <row r="6045" spans="20:24">
      <c r="T6045" s="221"/>
      <c r="U6045" s="221"/>
      <c r="V6045" s="221"/>
      <c r="W6045" s="221"/>
      <c r="X6045" s="221"/>
    </row>
    <row r="6046" spans="20:24">
      <c r="T6046" s="221"/>
      <c r="U6046" s="221"/>
      <c r="V6046" s="221"/>
      <c r="W6046" s="221"/>
      <c r="X6046" s="221"/>
    </row>
    <row r="6047" spans="20:24">
      <c r="T6047" s="221"/>
      <c r="U6047" s="221"/>
      <c r="V6047" s="221"/>
      <c r="W6047" s="221"/>
      <c r="X6047" s="221"/>
    </row>
    <row r="6048" spans="20:24">
      <c r="T6048" s="221"/>
      <c r="U6048" s="221"/>
      <c r="V6048" s="221"/>
      <c r="W6048" s="221"/>
      <c r="X6048" s="221"/>
    </row>
    <row r="6049" spans="20:24">
      <c r="T6049" s="221"/>
      <c r="U6049" s="221"/>
      <c r="V6049" s="221"/>
      <c r="W6049" s="221"/>
      <c r="X6049" s="221"/>
    </row>
    <row r="6050" spans="20:24">
      <c r="T6050" s="221"/>
      <c r="U6050" s="221"/>
      <c r="V6050" s="221"/>
      <c r="W6050" s="221"/>
      <c r="X6050" s="221"/>
    </row>
    <row r="6051" spans="20:24">
      <c r="T6051" s="221"/>
      <c r="U6051" s="221"/>
      <c r="V6051" s="221"/>
      <c r="W6051" s="221"/>
      <c r="X6051" s="221"/>
    </row>
    <row r="6052" spans="20:24">
      <c r="T6052" s="221"/>
      <c r="U6052" s="221"/>
      <c r="V6052" s="221"/>
      <c r="W6052" s="221"/>
      <c r="X6052" s="221"/>
    </row>
    <row r="6053" spans="20:24">
      <c r="T6053" s="221"/>
      <c r="U6053" s="221"/>
      <c r="V6053" s="221"/>
      <c r="W6053" s="221"/>
      <c r="X6053" s="221"/>
    </row>
    <row r="6054" spans="20:24">
      <c r="T6054" s="221"/>
      <c r="U6054" s="221"/>
      <c r="V6054" s="221"/>
      <c r="W6054" s="221"/>
      <c r="X6054" s="221"/>
    </row>
    <row r="6055" spans="20:24">
      <c r="T6055" s="221"/>
      <c r="U6055" s="221"/>
      <c r="V6055" s="221"/>
      <c r="W6055" s="221"/>
      <c r="X6055" s="221"/>
    </row>
    <row r="6056" spans="20:24">
      <c r="T6056" s="221"/>
      <c r="U6056" s="221"/>
      <c r="V6056" s="221"/>
      <c r="W6056" s="221"/>
      <c r="X6056" s="221"/>
    </row>
    <row r="6057" spans="20:24">
      <c r="T6057" s="221"/>
      <c r="U6057" s="221"/>
      <c r="V6057" s="221"/>
      <c r="W6057" s="221"/>
      <c r="X6057" s="221"/>
    </row>
    <row r="6058" spans="20:24">
      <c r="T6058" s="221"/>
      <c r="U6058" s="221"/>
      <c r="V6058" s="221"/>
      <c r="W6058" s="221"/>
      <c r="X6058" s="221"/>
    </row>
    <row r="6059" spans="20:24">
      <c r="T6059" s="221"/>
      <c r="U6059" s="221"/>
      <c r="V6059" s="221"/>
      <c r="W6059" s="221"/>
      <c r="X6059" s="221"/>
    </row>
    <row r="6060" spans="20:24">
      <c r="T6060" s="221"/>
      <c r="U6060" s="221"/>
      <c r="V6060" s="221"/>
      <c r="W6060" s="221"/>
      <c r="X6060" s="221"/>
    </row>
    <row r="6061" spans="20:24">
      <c r="T6061" s="221"/>
      <c r="U6061" s="221"/>
      <c r="V6061" s="221"/>
      <c r="W6061" s="221"/>
      <c r="X6061" s="221"/>
    </row>
    <row r="6062" spans="20:24">
      <c r="T6062" s="221"/>
      <c r="U6062" s="221"/>
      <c r="V6062" s="221"/>
      <c r="W6062" s="221"/>
      <c r="X6062" s="221"/>
    </row>
    <row r="6063" spans="20:24">
      <c r="T6063" s="221"/>
      <c r="U6063" s="221"/>
      <c r="V6063" s="221"/>
      <c r="W6063" s="221"/>
      <c r="X6063" s="221"/>
    </row>
    <row r="6064" spans="20:24">
      <c r="T6064" s="221"/>
      <c r="U6064" s="221"/>
      <c r="V6064" s="221"/>
      <c r="W6064" s="221"/>
      <c r="X6064" s="221"/>
    </row>
    <row r="6065" spans="20:24">
      <c r="T6065" s="221"/>
      <c r="U6065" s="221"/>
      <c r="V6065" s="221"/>
      <c r="W6065" s="221"/>
      <c r="X6065" s="221"/>
    </row>
    <row r="6066" spans="20:24">
      <c r="T6066" s="221"/>
      <c r="U6066" s="221"/>
      <c r="V6066" s="221"/>
      <c r="W6066" s="221"/>
      <c r="X6066" s="221"/>
    </row>
    <row r="6067" spans="20:24">
      <c r="T6067" s="221"/>
      <c r="U6067" s="221"/>
      <c r="V6067" s="221"/>
      <c r="W6067" s="221"/>
      <c r="X6067" s="221"/>
    </row>
    <row r="6068" spans="20:24">
      <c r="T6068" s="221"/>
      <c r="U6068" s="221"/>
      <c r="V6068" s="221"/>
      <c r="W6068" s="221"/>
      <c r="X6068" s="221"/>
    </row>
    <row r="6069" spans="20:24">
      <c r="T6069" s="221"/>
      <c r="U6069" s="221"/>
      <c r="V6069" s="221"/>
      <c r="W6069" s="221"/>
      <c r="X6069" s="221"/>
    </row>
    <row r="6070" spans="20:24">
      <c r="T6070" s="221"/>
      <c r="U6070" s="221"/>
      <c r="V6070" s="221"/>
      <c r="W6070" s="221"/>
      <c r="X6070" s="221"/>
    </row>
    <row r="6071" spans="20:24">
      <c r="T6071" s="221"/>
      <c r="U6071" s="221"/>
      <c r="V6071" s="221"/>
      <c r="W6071" s="221"/>
      <c r="X6071" s="221"/>
    </row>
    <row r="6072" spans="20:24">
      <c r="T6072" s="221"/>
      <c r="U6072" s="221"/>
      <c r="V6072" s="221"/>
      <c r="W6072" s="221"/>
      <c r="X6072" s="221"/>
    </row>
    <row r="6073" spans="20:24">
      <c r="T6073" s="221"/>
      <c r="U6073" s="221"/>
      <c r="V6073" s="221"/>
      <c r="W6073" s="221"/>
      <c r="X6073" s="221"/>
    </row>
    <row r="6074" spans="20:24">
      <c r="T6074" s="221"/>
      <c r="U6074" s="221"/>
      <c r="V6074" s="221"/>
      <c r="W6074" s="221"/>
      <c r="X6074" s="221"/>
    </row>
    <row r="6075" spans="20:24">
      <c r="T6075" s="221"/>
      <c r="U6075" s="221"/>
      <c r="V6075" s="221"/>
      <c r="W6075" s="221"/>
      <c r="X6075" s="221"/>
    </row>
    <row r="6076" spans="20:24">
      <c r="T6076" s="221"/>
      <c r="U6076" s="221"/>
      <c r="V6076" s="221"/>
      <c r="W6076" s="221"/>
      <c r="X6076" s="221"/>
    </row>
    <row r="6077" spans="20:24">
      <c r="T6077" s="221"/>
      <c r="U6077" s="221"/>
      <c r="V6077" s="221"/>
      <c r="W6077" s="221"/>
      <c r="X6077" s="221"/>
    </row>
    <row r="6078" spans="20:24">
      <c r="T6078" s="221"/>
      <c r="U6078" s="221"/>
      <c r="V6078" s="221"/>
      <c r="W6078" s="221"/>
      <c r="X6078" s="221"/>
    </row>
    <row r="6079" spans="20:24">
      <c r="T6079" s="221"/>
      <c r="U6079" s="221"/>
      <c r="V6079" s="221"/>
      <c r="W6079" s="221"/>
      <c r="X6079" s="221"/>
    </row>
    <row r="6080" spans="20:24">
      <c r="T6080" s="221"/>
      <c r="U6080" s="221"/>
      <c r="V6080" s="221"/>
      <c r="W6080" s="221"/>
      <c r="X6080" s="221"/>
    </row>
    <row r="6081" spans="20:24">
      <c r="T6081" s="221"/>
      <c r="U6081" s="221"/>
      <c r="V6081" s="221"/>
      <c r="W6081" s="221"/>
      <c r="X6081" s="221"/>
    </row>
    <row r="6082" spans="20:24">
      <c r="T6082" s="221"/>
      <c r="U6082" s="221"/>
      <c r="V6082" s="221"/>
      <c r="W6082" s="221"/>
      <c r="X6082" s="221"/>
    </row>
    <row r="6083" spans="20:24">
      <c r="T6083" s="221"/>
      <c r="U6083" s="221"/>
      <c r="V6083" s="221"/>
      <c r="W6083" s="221"/>
      <c r="X6083" s="221"/>
    </row>
    <row r="6084" spans="20:24">
      <c r="T6084" s="221"/>
      <c r="U6084" s="221"/>
      <c r="V6084" s="221"/>
      <c r="W6084" s="221"/>
      <c r="X6084" s="221"/>
    </row>
    <row r="6085" spans="20:24">
      <c r="T6085" s="221"/>
      <c r="U6085" s="221"/>
      <c r="V6085" s="221"/>
      <c r="W6085" s="221"/>
      <c r="X6085" s="221"/>
    </row>
    <row r="6086" spans="20:24">
      <c r="T6086" s="221"/>
      <c r="U6086" s="221"/>
      <c r="V6086" s="221"/>
      <c r="W6086" s="221"/>
      <c r="X6086" s="221"/>
    </row>
    <row r="6087" spans="20:24">
      <c r="T6087" s="221"/>
      <c r="U6087" s="221"/>
      <c r="V6087" s="221"/>
      <c r="W6087" s="221"/>
      <c r="X6087" s="221"/>
    </row>
    <row r="6088" spans="20:24">
      <c r="T6088" s="221"/>
      <c r="U6088" s="221"/>
      <c r="V6088" s="221"/>
      <c r="W6088" s="221"/>
      <c r="X6088" s="221"/>
    </row>
    <row r="6089" spans="20:24">
      <c r="T6089" s="221"/>
      <c r="U6089" s="221"/>
      <c r="V6089" s="221"/>
      <c r="W6089" s="221"/>
      <c r="X6089" s="221"/>
    </row>
    <row r="6090" spans="20:24">
      <c r="T6090" s="221"/>
      <c r="U6090" s="221"/>
      <c r="V6090" s="221"/>
      <c r="W6090" s="221"/>
      <c r="X6090" s="221"/>
    </row>
    <row r="6091" spans="20:24">
      <c r="T6091" s="221"/>
      <c r="U6091" s="221"/>
      <c r="V6091" s="221"/>
      <c r="W6091" s="221"/>
      <c r="X6091" s="221"/>
    </row>
    <row r="6092" spans="20:24">
      <c r="T6092" s="221"/>
      <c r="U6092" s="221"/>
      <c r="V6092" s="221"/>
      <c r="W6092" s="221"/>
      <c r="X6092" s="221"/>
    </row>
    <row r="6093" spans="20:24">
      <c r="T6093" s="221"/>
      <c r="U6093" s="221"/>
      <c r="V6093" s="221"/>
      <c r="W6093" s="221"/>
      <c r="X6093" s="221"/>
    </row>
    <row r="6094" spans="20:24">
      <c r="T6094" s="221"/>
      <c r="U6094" s="221"/>
      <c r="V6094" s="221"/>
      <c r="W6094" s="221"/>
      <c r="X6094" s="221"/>
    </row>
    <row r="6095" spans="20:24">
      <c r="T6095" s="221"/>
      <c r="U6095" s="221"/>
      <c r="V6095" s="221"/>
      <c r="W6095" s="221"/>
      <c r="X6095" s="221"/>
    </row>
    <row r="6096" spans="20:24">
      <c r="T6096" s="221"/>
      <c r="U6096" s="221"/>
      <c r="V6096" s="221"/>
      <c r="W6096" s="221"/>
      <c r="X6096" s="221"/>
    </row>
    <row r="6097" spans="20:24">
      <c r="T6097" s="221"/>
      <c r="U6097" s="221"/>
      <c r="V6097" s="221"/>
      <c r="W6097" s="221"/>
      <c r="X6097" s="221"/>
    </row>
    <row r="6098" spans="20:24">
      <c r="T6098" s="221"/>
      <c r="U6098" s="221"/>
      <c r="V6098" s="221"/>
      <c r="W6098" s="221"/>
      <c r="X6098" s="221"/>
    </row>
    <row r="6099" spans="20:24">
      <c r="T6099" s="221"/>
      <c r="U6099" s="221"/>
      <c r="V6099" s="221"/>
      <c r="W6099" s="221"/>
      <c r="X6099" s="221"/>
    </row>
    <row r="6100" spans="20:24">
      <c r="T6100" s="221"/>
      <c r="U6100" s="221"/>
      <c r="V6100" s="221"/>
      <c r="W6100" s="221"/>
      <c r="X6100" s="221"/>
    </row>
    <row r="6101" spans="20:24">
      <c r="T6101" s="221"/>
      <c r="U6101" s="221"/>
      <c r="V6101" s="221"/>
      <c r="W6101" s="221"/>
      <c r="X6101" s="221"/>
    </row>
    <row r="6102" spans="20:24">
      <c r="T6102" s="221"/>
      <c r="U6102" s="221"/>
      <c r="V6102" s="221"/>
      <c r="W6102" s="221"/>
      <c r="X6102" s="221"/>
    </row>
    <row r="6103" spans="20:24">
      <c r="T6103" s="221"/>
      <c r="U6103" s="221"/>
      <c r="V6103" s="221"/>
      <c r="W6103" s="221"/>
      <c r="X6103" s="221"/>
    </row>
    <row r="6104" spans="20:24">
      <c r="T6104" s="221"/>
      <c r="U6104" s="221"/>
      <c r="V6104" s="221"/>
      <c r="W6104" s="221"/>
      <c r="X6104" s="221"/>
    </row>
    <row r="6105" spans="20:24">
      <c r="T6105" s="221"/>
      <c r="U6105" s="221"/>
      <c r="V6105" s="221"/>
      <c r="W6105" s="221"/>
      <c r="X6105" s="221"/>
    </row>
    <row r="6106" spans="20:24">
      <c r="T6106" s="221"/>
      <c r="U6106" s="221"/>
      <c r="V6106" s="221"/>
      <c r="W6106" s="221"/>
      <c r="X6106" s="221"/>
    </row>
    <row r="6107" spans="20:24">
      <c r="T6107" s="221"/>
      <c r="U6107" s="221"/>
      <c r="V6107" s="221"/>
      <c r="W6107" s="221"/>
      <c r="X6107" s="221"/>
    </row>
    <row r="6108" spans="20:24">
      <c r="T6108" s="221"/>
      <c r="U6108" s="221"/>
      <c r="V6108" s="221"/>
      <c r="W6108" s="221"/>
      <c r="X6108" s="221"/>
    </row>
    <row r="6109" spans="20:24">
      <c r="T6109" s="221"/>
      <c r="U6109" s="221"/>
      <c r="V6109" s="221"/>
      <c r="W6109" s="221"/>
      <c r="X6109" s="221"/>
    </row>
    <row r="6110" spans="20:24">
      <c r="T6110" s="221"/>
      <c r="U6110" s="221"/>
      <c r="V6110" s="221"/>
      <c r="W6110" s="221"/>
      <c r="X6110" s="221"/>
    </row>
    <row r="6111" spans="20:24">
      <c r="T6111" s="221"/>
      <c r="U6111" s="221"/>
      <c r="V6111" s="221"/>
      <c r="W6111" s="221"/>
      <c r="X6111" s="221"/>
    </row>
    <row r="6112" spans="20:24">
      <c r="T6112" s="221"/>
      <c r="U6112" s="221"/>
      <c r="V6112" s="221"/>
      <c r="W6112" s="221"/>
      <c r="X6112" s="221"/>
    </row>
    <row r="6113" spans="20:24">
      <c r="T6113" s="221"/>
      <c r="U6113" s="221"/>
      <c r="V6113" s="221"/>
      <c r="W6113" s="221"/>
      <c r="X6113" s="221"/>
    </row>
    <row r="6114" spans="20:24">
      <c r="T6114" s="221"/>
      <c r="U6114" s="221"/>
      <c r="V6114" s="221"/>
      <c r="W6114" s="221"/>
      <c r="X6114" s="221"/>
    </row>
    <row r="6115" spans="20:24">
      <c r="T6115" s="221"/>
      <c r="U6115" s="221"/>
      <c r="V6115" s="221"/>
      <c r="W6115" s="221"/>
      <c r="X6115" s="221"/>
    </row>
    <row r="6116" spans="20:24">
      <c r="T6116" s="221"/>
      <c r="U6116" s="221"/>
      <c r="V6116" s="221"/>
      <c r="W6116" s="221"/>
      <c r="X6116" s="221"/>
    </row>
    <row r="6117" spans="20:24">
      <c r="T6117" s="221"/>
      <c r="U6117" s="221"/>
      <c r="V6117" s="221"/>
      <c r="W6117" s="221"/>
      <c r="X6117" s="221"/>
    </row>
    <row r="6118" spans="20:24">
      <c r="T6118" s="221"/>
      <c r="U6118" s="221"/>
      <c r="V6118" s="221"/>
      <c r="W6118" s="221"/>
      <c r="X6118" s="221"/>
    </row>
    <row r="6119" spans="20:24">
      <c r="T6119" s="221"/>
      <c r="U6119" s="221"/>
      <c r="V6119" s="221"/>
      <c r="W6119" s="221"/>
      <c r="X6119" s="221"/>
    </row>
    <row r="6120" spans="20:24">
      <c r="T6120" s="221"/>
      <c r="U6120" s="221"/>
      <c r="V6120" s="221"/>
      <c r="W6120" s="221"/>
      <c r="X6120" s="221"/>
    </row>
    <row r="6121" spans="20:24">
      <c r="T6121" s="221"/>
      <c r="U6121" s="221"/>
      <c r="V6121" s="221"/>
      <c r="W6121" s="221"/>
      <c r="X6121" s="221"/>
    </row>
    <row r="6122" spans="20:24">
      <c r="T6122" s="221"/>
      <c r="U6122" s="221"/>
      <c r="V6122" s="221"/>
      <c r="W6122" s="221"/>
      <c r="X6122" s="221"/>
    </row>
    <row r="6123" spans="20:24">
      <c r="T6123" s="221"/>
      <c r="U6123" s="221"/>
      <c r="V6123" s="221"/>
      <c r="W6123" s="221"/>
      <c r="X6123" s="221"/>
    </row>
    <row r="6124" spans="20:24">
      <c r="T6124" s="221"/>
      <c r="U6124" s="221"/>
      <c r="V6124" s="221"/>
      <c r="W6124" s="221"/>
      <c r="X6124" s="221"/>
    </row>
    <row r="6125" spans="20:24">
      <c r="T6125" s="221"/>
      <c r="U6125" s="221"/>
      <c r="V6125" s="221"/>
      <c r="W6125" s="221"/>
      <c r="X6125" s="221"/>
    </row>
    <row r="6126" spans="20:24">
      <c r="T6126" s="221"/>
      <c r="U6126" s="221"/>
      <c r="V6126" s="221"/>
      <c r="W6126" s="221"/>
      <c r="X6126" s="221"/>
    </row>
    <row r="6127" spans="20:24">
      <c r="T6127" s="221"/>
      <c r="U6127" s="221"/>
      <c r="V6127" s="221"/>
      <c r="W6127" s="221"/>
      <c r="X6127" s="221"/>
    </row>
    <row r="6128" spans="20:24">
      <c r="T6128" s="221"/>
      <c r="U6128" s="221"/>
      <c r="V6128" s="221"/>
      <c r="W6128" s="221"/>
      <c r="X6128" s="221"/>
    </row>
    <row r="6129" spans="20:24">
      <c r="T6129" s="221"/>
      <c r="U6129" s="221"/>
      <c r="V6129" s="221"/>
      <c r="W6129" s="221"/>
      <c r="X6129" s="221"/>
    </row>
    <row r="6130" spans="20:24">
      <c r="T6130" s="221"/>
      <c r="U6130" s="221"/>
      <c r="V6130" s="221"/>
      <c r="W6130" s="221"/>
      <c r="X6130" s="221"/>
    </row>
    <row r="6131" spans="20:24">
      <c r="T6131" s="221"/>
      <c r="U6131" s="221"/>
      <c r="V6131" s="221"/>
      <c r="W6131" s="221"/>
      <c r="X6131" s="221"/>
    </row>
    <row r="6132" spans="20:24">
      <c r="T6132" s="221"/>
      <c r="U6132" s="221"/>
      <c r="V6132" s="221"/>
      <c r="W6132" s="221"/>
      <c r="X6132" s="221"/>
    </row>
    <row r="6133" spans="20:24">
      <c r="T6133" s="221"/>
      <c r="U6133" s="221"/>
      <c r="V6133" s="221"/>
      <c r="W6133" s="221"/>
      <c r="X6133" s="221"/>
    </row>
    <row r="6134" spans="20:24">
      <c r="T6134" s="221"/>
      <c r="U6134" s="221"/>
      <c r="V6134" s="221"/>
      <c r="W6134" s="221"/>
      <c r="X6134" s="221"/>
    </row>
    <row r="6135" spans="20:24">
      <c r="T6135" s="221"/>
      <c r="U6135" s="221"/>
      <c r="V6135" s="221"/>
      <c r="W6135" s="221"/>
      <c r="X6135" s="221"/>
    </row>
    <row r="6136" spans="20:24">
      <c r="T6136" s="221"/>
      <c r="U6136" s="221"/>
      <c r="V6136" s="221"/>
      <c r="W6136" s="221"/>
      <c r="X6136" s="221"/>
    </row>
    <row r="6137" spans="20:24">
      <c r="T6137" s="221"/>
      <c r="U6137" s="221"/>
      <c r="V6137" s="221"/>
      <c r="W6137" s="221"/>
      <c r="X6137" s="221"/>
    </row>
    <row r="6138" spans="20:24">
      <c r="T6138" s="221"/>
      <c r="U6138" s="221"/>
      <c r="V6138" s="221"/>
      <c r="W6138" s="221"/>
      <c r="X6138" s="221"/>
    </row>
    <row r="6139" spans="20:24">
      <c r="T6139" s="221"/>
      <c r="U6139" s="221"/>
      <c r="V6139" s="221"/>
      <c r="W6139" s="221"/>
      <c r="X6139" s="221"/>
    </row>
    <row r="6140" spans="20:24">
      <c r="T6140" s="221"/>
      <c r="U6140" s="221"/>
      <c r="V6140" s="221"/>
      <c r="W6140" s="221"/>
      <c r="X6140" s="221"/>
    </row>
    <row r="6141" spans="20:24">
      <c r="T6141" s="221"/>
      <c r="U6141" s="221"/>
      <c r="V6141" s="221"/>
      <c r="W6141" s="221"/>
      <c r="X6141" s="221"/>
    </row>
    <row r="6142" spans="20:24">
      <c r="T6142" s="221"/>
      <c r="U6142" s="221"/>
      <c r="V6142" s="221"/>
      <c r="W6142" s="221"/>
      <c r="X6142" s="221"/>
    </row>
    <row r="6143" spans="20:24">
      <c r="T6143" s="221"/>
      <c r="U6143" s="221"/>
      <c r="V6143" s="221"/>
      <c r="W6143" s="221"/>
      <c r="X6143" s="221"/>
    </row>
    <row r="6144" spans="20:24">
      <c r="T6144" s="221"/>
      <c r="U6144" s="221"/>
      <c r="V6144" s="221"/>
      <c r="W6144" s="221"/>
      <c r="X6144" s="221"/>
    </row>
    <row r="6145" spans="20:24">
      <c r="T6145" s="221"/>
      <c r="U6145" s="221"/>
      <c r="V6145" s="221"/>
      <c r="W6145" s="221"/>
      <c r="X6145" s="221"/>
    </row>
    <row r="6146" spans="20:24">
      <c r="T6146" s="221"/>
      <c r="U6146" s="221"/>
      <c r="V6146" s="221"/>
      <c r="W6146" s="221"/>
      <c r="X6146" s="221"/>
    </row>
    <row r="6147" spans="20:24">
      <c r="T6147" s="221"/>
      <c r="U6147" s="221"/>
      <c r="V6147" s="221"/>
      <c r="W6147" s="221"/>
      <c r="X6147" s="221"/>
    </row>
    <row r="6148" spans="20:24">
      <c r="T6148" s="221"/>
      <c r="U6148" s="221"/>
      <c r="V6148" s="221"/>
      <c r="W6148" s="221"/>
      <c r="X6148" s="221"/>
    </row>
    <row r="6149" spans="20:24">
      <c r="T6149" s="221"/>
      <c r="U6149" s="221"/>
      <c r="V6149" s="221"/>
      <c r="W6149" s="221"/>
      <c r="X6149" s="221"/>
    </row>
    <row r="6150" spans="20:24">
      <c r="T6150" s="221"/>
      <c r="U6150" s="221"/>
      <c r="V6150" s="221"/>
      <c r="W6150" s="221"/>
      <c r="X6150" s="221"/>
    </row>
    <row r="6151" spans="20:24">
      <c r="T6151" s="221"/>
      <c r="U6151" s="221"/>
      <c r="V6151" s="221"/>
      <c r="W6151" s="221"/>
      <c r="X6151" s="221"/>
    </row>
    <row r="6152" spans="20:24">
      <c r="T6152" s="221"/>
      <c r="U6152" s="221"/>
      <c r="V6152" s="221"/>
      <c r="W6152" s="221"/>
      <c r="X6152" s="221"/>
    </row>
    <row r="6153" spans="20:24">
      <c r="T6153" s="221"/>
      <c r="U6153" s="221"/>
      <c r="V6153" s="221"/>
      <c r="W6153" s="221"/>
      <c r="X6153" s="221"/>
    </row>
    <row r="6154" spans="20:24">
      <c r="T6154" s="221"/>
      <c r="U6154" s="221"/>
      <c r="V6154" s="221"/>
      <c r="W6154" s="221"/>
      <c r="X6154" s="221"/>
    </row>
    <row r="6155" spans="20:24">
      <c r="T6155" s="221"/>
      <c r="U6155" s="221"/>
      <c r="V6155" s="221"/>
      <c r="W6155" s="221"/>
      <c r="X6155" s="221"/>
    </row>
    <row r="6156" spans="20:24">
      <c r="T6156" s="221"/>
      <c r="U6156" s="221"/>
      <c r="V6156" s="221"/>
      <c r="W6156" s="221"/>
      <c r="X6156" s="221"/>
    </row>
    <row r="6157" spans="20:24">
      <c r="T6157" s="221"/>
      <c r="U6157" s="221"/>
      <c r="V6157" s="221"/>
      <c r="W6157" s="221"/>
      <c r="X6157" s="221"/>
    </row>
    <row r="6158" spans="20:24">
      <c r="T6158" s="221"/>
      <c r="U6158" s="221"/>
      <c r="V6158" s="221"/>
      <c r="W6158" s="221"/>
      <c r="X6158" s="221"/>
    </row>
    <row r="6159" spans="20:24">
      <c r="T6159" s="221"/>
      <c r="U6159" s="221"/>
      <c r="V6159" s="221"/>
      <c r="W6159" s="221"/>
      <c r="X6159" s="221"/>
    </row>
    <row r="6160" spans="20:24">
      <c r="T6160" s="221"/>
      <c r="U6160" s="221"/>
      <c r="V6160" s="221"/>
      <c r="W6160" s="221"/>
      <c r="X6160" s="221"/>
    </row>
    <row r="6161" spans="20:24">
      <c r="T6161" s="221"/>
      <c r="U6161" s="221"/>
      <c r="V6161" s="221"/>
      <c r="W6161" s="221"/>
      <c r="X6161" s="221"/>
    </row>
    <row r="6162" spans="20:24">
      <c r="T6162" s="221"/>
      <c r="U6162" s="221"/>
      <c r="V6162" s="221"/>
      <c r="W6162" s="221"/>
      <c r="X6162" s="221"/>
    </row>
    <row r="6163" spans="20:24">
      <c r="T6163" s="221"/>
      <c r="U6163" s="221"/>
      <c r="V6163" s="221"/>
      <c r="W6163" s="221"/>
      <c r="X6163" s="221"/>
    </row>
    <row r="6164" spans="20:24">
      <c r="T6164" s="221"/>
      <c r="U6164" s="221"/>
      <c r="V6164" s="221"/>
      <c r="W6164" s="221"/>
      <c r="X6164" s="221"/>
    </row>
    <row r="6165" spans="20:24">
      <c r="T6165" s="221"/>
      <c r="U6165" s="221"/>
      <c r="V6165" s="221"/>
      <c r="W6165" s="221"/>
      <c r="X6165" s="221"/>
    </row>
    <row r="6166" spans="20:24">
      <c r="T6166" s="221"/>
      <c r="U6166" s="221"/>
      <c r="V6166" s="221"/>
      <c r="W6166" s="221"/>
      <c r="X6166" s="221"/>
    </row>
    <row r="6167" spans="20:24">
      <c r="T6167" s="221"/>
      <c r="U6167" s="221"/>
      <c r="V6167" s="221"/>
      <c r="W6167" s="221"/>
      <c r="X6167" s="221"/>
    </row>
    <row r="6168" spans="20:24">
      <c r="T6168" s="221"/>
      <c r="U6168" s="221"/>
      <c r="V6168" s="221"/>
      <c r="W6168" s="221"/>
      <c r="X6168" s="221"/>
    </row>
    <row r="6169" spans="20:24">
      <c r="T6169" s="221"/>
      <c r="U6169" s="221"/>
      <c r="V6169" s="221"/>
      <c r="W6169" s="221"/>
      <c r="X6169" s="221"/>
    </row>
    <row r="6170" spans="20:24">
      <c r="T6170" s="221"/>
      <c r="U6170" s="221"/>
      <c r="V6170" s="221"/>
      <c r="W6170" s="221"/>
      <c r="X6170" s="221"/>
    </row>
    <row r="6171" spans="20:24">
      <c r="T6171" s="221"/>
      <c r="U6171" s="221"/>
      <c r="V6171" s="221"/>
      <c r="W6171" s="221"/>
      <c r="X6171" s="221"/>
    </row>
    <row r="6172" spans="20:24">
      <c r="T6172" s="221"/>
      <c r="U6172" s="221"/>
      <c r="V6172" s="221"/>
      <c r="W6172" s="221"/>
      <c r="X6172" s="221"/>
    </row>
    <row r="6173" spans="20:24">
      <c r="T6173" s="221"/>
      <c r="U6173" s="221"/>
      <c r="V6173" s="221"/>
      <c r="W6173" s="221"/>
      <c r="X6173" s="221"/>
    </row>
    <row r="6174" spans="20:24">
      <c r="T6174" s="221"/>
      <c r="U6174" s="221"/>
      <c r="V6174" s="221"/>
      <c r="W6174" s="221"/>
      <c r="X6174" s="221"/>
    </row>
    <row r="6175" spans="20:24">
      <c r="T6175" s="221"/>
      <c r="U6175" s="221"/>
      <c r="V6175" s="221"/>
      <c r="W6175" s="221"/>
      <c r="X6175" s="221"/>
    </row>
    <row r="6176" spans="20:24">
      <c r="T6176" s="221"/>
      <c r="U6176" s="221"/>
      <c r="V6176" s="221"/>
      <c r="W6176" s="221"/>
      <c r="X6176" s="221"/>
    </row>
    <row r="6177" spans="20:24">
      <c r="T6177" s="221"/>
      <c r="U6177" s="221"/>
      <c r="V6177" s="221"/>
      <c r="W6177" s="221"/>
      <c r="X6177" s="221"/>
    </row>
    <row r="6178" spans="20:24">
      <c r="T6178" s="221"/>
      <c r="U6178" s="221"/>
      <c r="V6178" s="221"/>
      <c r="W6178" s="221"/>
      <c r="X6178" s="221"/>
    </row>
    <row r="6179" spans="20:24">
      <c r="T6179" s="221"/>
      <c r="U6179" s="221"/>
      <c r="V6179" s="221"/>
      <c r="W6179" s="221"/>
      <c r="X6179" s="221"/>
    </row>
    <row r="6180" spans="20:24">
      <c r="T6180" s="221"/>
      <c r="U6180" s="221"/>
      <c r="V6180" s="221"/>
      <c r="W6180" s="221"/>
      <c r="X6180" s="221"/>
    </row>
    <row r="6181" spans="20:24">
      <c r="T6181" s="221"/>
      <c r="U6181" s="221"/>
      <c r="V6181" s="221"/>
      <c r="W6181" s="221"/>
      <c r="X6181" s="221"/>
    </row>
    <row r="6182" spans="20:24">
      <c r="T6182" s="221"/>
      <c r="U6182" s="221"/>
      <c r="V6182" s="221"/>
      <c r="W6182" s="221"/>
      <c r="X6182" s="221"/>
    </row>
    <row r="6183" spans="20:24">
      <c r="T6183" s="221"/>
      <c r="U6183" s="221"/>
      <c r="V6183" s="221"/>
      <c r="W6183" s="221"/>
      <c r="X6183" s="221"/>
    </row>
    <row r="6184" spans="20:24">
      <c r="T6184" s="221"/>
      <c r="U6184" s="221"/>
      <c r="V6184" s="221"/>
      <c r="W6184" s="221"/>
      <c r="X6184" s="221"/>
    </row>
    <row r="6185" spans="20:24">
      <c r="T6185" s="221"/>
      <c r="U6185" s="221"/>
      <c r="V6185" s="221"/>
      <c r="W6185" s="221"/>
      <c r="X6185" s="221"/>
    </row>
    <row r="6186" spans="20:24">
      <c r="T6186" s="221"/>
      <c r="U6186" s="221"/>
      <c r="V6186" s="221"/>
      <c r="W6186" s="221"/>
      <c r="X6186" s="221"/>
    </row>
    <row r="6187" spans="20:24">
      <c r="T6187" s="221"/>
      <c r="U6187" s="221"/>
      <c r="V6187" s="221"/>
      <c r="W6187" s="221"/>
      <c r="X6187" s="221"/>
    </row>
    <row r="6188" spans="20:24">
      <c r="T6188" s="221"/>
      <c r="U6188" s="221"/>
      <c r="V6188" s="221"/>
      <c r="W6188" s="221"/>
      <c r="X6188" s="221"/>
    </row>
    <row r="6189" spans="20:24">
      <c r="T6189" s="221"/>
      <c r="U6189" s="221"/>
      <c r="V6189" s="221"/>
      <c r="W6189" s="221"/>
      <c r="X6189" s="221"/>
    </row>
    <row r="6190" spans="20:24">
      <c r="T6190" s="221"/>
      <c r="U6190" s="221"/>
      <c r="V6190" s="221"/>
      <c r="W6190" s="221"/>
      <c r="X6190" s="221"/>
    </row>
    <row r="6191" spans="20:24">
      <c r="T6191" s="221"/>
      <c r="U6191" s="221"/>
      <c r="V6191" s="221"/>
      <c r="W6191" s="221"/>
      <c r="X6191" s="221"/>
    </row>
    <row r="6192" spans="20:24">
      <c r="T6192" s="221"/>
      <c r="U6192" s="221"/>
      <c r="V6192" s="221"/>
      <c r="W6192" s="221"/>
      <c r="X6192" s="221"/>
    </row>
    <row r="6193" spans="20:24">
      <c r="T6193" s="221"/>
      <c r="U6193" s="221"/>
      <c r="V6193" s="221"/>
      <c r="W6193" s="221"/>
      <c r="X6193" s="221"/>
    </row>
    <row r="6194" spans="20:24">
      <c r="T6194" s="221"/>
      <c r="U6194" s="221"/>
      <c r="V6194" s="221"/>
      <c r="W6194" s="221"/>
      <c r="X6194" s="221"/>
    </row>
    <row r="6195" spans="20:24">
      <c r="T6195" s="221"/>
      <c r="U6195" s="221"/>
      <c r="V6195" s="221"/>
      <c r="W6195" s="221"/>
      <c r="X6195" s="221"/>
    </row>
    <row r="6196" spans="20:24">
      <c r="T6196" s="221"/>
      <c r="U6196" s="221"/>
      <c r="V6196" s="221"/>
      <c r="W6196" s="221"/>
      <c r="X6196" s="221"/>
    </row>
    <row r="6197" spans="20:24">
      <c r="T6197" s="221"/>
      <c r="U6197" s="221"/>
      <c r="V6197" s="221"/>
      <c r="W6197" s="221"/>
      <c r="X6197" s="221"/>
    </row>
    <row r="6198" spans="20:24">
      <c r="T6198" s="221"/>
      <c r="U6198" s="221"/>
      <c r="V6198" s="221"/>
      <c r="W6198" s="221"/>
      <c r="X6198" s="221"/>
    </row>
    <row r="6199" spans="20:24">
      <c r="T6199" s="221"/>
      <c r="U6199" s="221"/>
      <c r="V6199" s="221"/>
      <c r="W6199" s="221"/>
      <c r="X6199" s="221"/>
    </row>
    <row r="6200" spans="20:24">
      <c r="T6200" s="221"/>
      <c r="U6200" s="221"/>
      <c r="V6200" s="221"/>
      <c r="W6200" s="221"/>
      <c r="X6200" s="221"/>
    </row>
    <row r="6201" spans="20:24">
      <c r="T6201" s="221"/>
      <c r="U6201" s="221"/>
      <c r="V6201" s="221"/>
      <c r="W6201" s="221"/>
      <c r="X6201" s="221"/>
    </row>
    <row r="6202" spans="20:24">
      <c r="T6202" s="221"/>
      <c r="U6202" s="221"/>
      <c r="V6202" s="221"/>
      <c r="W6202" s="221"/>
      <c r="X6202" s="221"/>
    </row>
    <row r="6203" spans="20:24">
      <c r="T6203" s="221"/>
      <c r="U6203" s="221"/>
      <c r="V6203" s="221"/>
      <c r="W6203" s="221"/>
      <c r="X6203" s="221"/>
    </row>
    <row r="6204" spans="20:24">
      <c r="T6204" s="221"/>
      <c r="U6204" s="221"/>
      <c r="V6204" s="221"/>
      <c r="W6204" s="221"/>
      <c r="X6204" s="221"/>
    </row>
    <row r="6205" spans="20:24">
      <c r="T6205" s="221"/>
      <c r="U6205" s="221"/>
      <c r="V6205" s="221"/>
      <c r="W6205" s="221"/>
      <c r="X6205" s="221"/>
    </row>
    <row r="6206" spans="20:24">
      <c r="T6206" s="221"/>
      <c r="U6206" s="221"/>
      <c r="V6206" s="221"/>
      <c r="W6206" s="221"/>
      <c r="X6206" s="221"/>
    </row>
    <row r="6207" spans="20:24">
      <c r="T6207" s="221"/>
      <c r="U6207" s="221"/>
      <c r="V6207" s="221"/>
      <c r="W6207" s="221"/>
      <c r="X6207" s="221"/>
    </row>
    <row r="6208" spans="20:24">
      <c r="T6208" s="221"/>
      <c r="U6208" s="221"/>
      <c r="V6208" s="221"/>
      <c r="W6208" s="221"/>
      <c r="X6208" s="221"/>
    </row>
    <row r="6209" spans="20:24">
      <c r="T6209" s="221"/>
      <c r="U6209" s="221"/>
      <c r="V6209" s="221"/>
      <c r="W6209" s="221"/>
      <c r="X6209" s="221"/>
    </row>
    <row r="6210" spans="20:24">
      <c r="T6210" s="221"/>
      <c r="U6210" s="221"/>
      <c r="V6210" s="221"/>
      <c r="W6210" s="221"/>
      <c r="X6210" s="221"/>
    </row>
    <row r="6211" spans="20:24">
      <c r="T6211" s="221"/>
      <c r="U6211" s="221"/>
      <c r="V6211" s="221"/>
      <c r="W6211" s="221"/>
      <c r="X6211" s="221"/>
    </row>
    <row r="6212" spans="20:24">
      <c r="T6212" s="221"/>
      <c r="U6212" s="221"/>
      <c r="V6212" s="221"/>
      <c r="W6212" s="221"/>
      <c r="X6212" s="221"/>
    </row>
    <row r="6213" spans="20:24">
      <c r="T6213" s="221"/>
      <c r="U6213" s="221"/>
      <c r="V6213" s="221"/>
      <c r="W6213" s="221"/>
      <c r="X6213" s="221"/>
    </row>
    <row r="6214" spans="20:24">
      <c r="T6214" s="221"/>
      <c r="U6214" s="221"/>
      <c r="V6214" s="221"/>
      <c r="W6214" s="221"/>
      <c r="X6214" s="221"/>
    </row>
    <row r="6215" spans="20:24">
      <c r="T6215" s="221"/>
      <c r="U6215" s="221"/>
      <c r="V6215" s="221"/>
      <c r="W6215" s="221"/>
      <c r="X6215" s="221"/>
    </row>
    <row r="6216" spans="20:24">
      <c r="T6216" s="221"/>
      <c r="U6216" s="221"/>
      <c r="V6216" s="221"/>
      <c r="W6216" s="221"/>
      <c r="X6216" s="221"/>
    </row>
    <row r="6217" spans="20:24">
      <c r="T6217" s="221"/>
      <c r="U6217" s="221"/>
      <c r="V6217" s="221"/>
      <c r="W6217" s="221"/>
      <c r="X6217" s="221"/>
    </row>
    <row r="6218" spans="20:24">
      <c r="T6218" s="221"/>
      <c r="U6218" s="221"/>
      <c r="V6218" s="221"/>
      <c r="W6218" s="221"/>
      <c r="X6218" s="221"/>
    </row>
    <row r="6219" spans="20:24">
      <c r="T6219" s="221"/>
      <c r="U6219" s="221"/>
      <c r="V6219" s="221"/>
      <c r="W6219" s="221"/>
      <c r="X6219" s="221"/>
    </row>
    <row r="6220" spans="20:24">
      <c r="T6220" s="221"/>
      <c r="U6220" s="221"/>
      <c r="V6220" s="221"/>
      <c r="W6220" s="221"/>
      <c r="X6220" s="221"/>
    </row>
    <row r="6221" spans="20:24">
      <c r="T6221" s="221"/>
      <c r="U6221" s="221"/>
      <c r="V6221" s="221"/>
      <c r="W6221" s="221"/>
      <c r="X6221" s="221"/>
    </row>
    <row r="6222" spans="20:24">
      <c r="T6222" s="221"/>
      <c r="U6222" s="221"/>
      <c r="V6222" s="221"/>
      <c r="W6222" s="221"/>
      <c r="X6222" s="221"/>
    </row>
    <row r="6223" spans="20:24">
      <c r="T6223" s="221"/>
      <c r="U6223" s="221"/>
      <c r="V6223" s="221"/>
      <c r="W6223" s="221"/>
      <c r="X6223" s="221"/>
    </row>
    <row r="6224" spans="20:24">
      <c r="T6224" s="221"/>
      <c r="U6224" s="221"/>
      <c r="V6224" s="221"/>
      <c r="W6224" s="221"/>
      <c r="X6224" s="221"/>
    </row>
    <row r="6225" spans="20:24">
      <c r="T6225" s="221"/>
      <c r="U6225" s="221"/>
      <c r="V6225" s="221"/>
      <c r="W6225" s="221"/>
      <c r="X6225" s="221"/>
    </row>
    <row r="6226" spans="20:24">
      <c r="T6226" s="221"/>
      <c r="U6226" s="221"/>
      <c r="V6226" s="221"/>
      <c r="W6226" s="221"/>
      <c r="X6226" s="221"/>
    </row>
    <row r="6227" spans="20:24">
      <c r="T6227" s="221"/>
      <c r="U6227" s="221"/>
      <c r="V6227" s="221"/>
      <c r="W6227" s="221"/>
      <c r="X6227" s="221"/>
    </row>
    <row r="6228" spans="20:24">
      <c r="T6228" s="221"/>
      <c r="U6228" s="221"/>
      <c r="V6228" s="221"/>
      <c r="W6228" s="221"/>
      <c r="X6228" s="221"/>
    </row>
    <row r="6229" spans="20:24">
      <c r="T6229" s="221"/>
      <c r="U6229" s="221"/>
      <c r="V6229" s="221"/>
      <c r="W6229" s="221"/>
      <c r="X6229" s="221"/>
    </row>
    <row r="6230" spans="20:24">
      <c r="T6230" s="221"/>
      <c r="U6230" s="221"/>
      <c r="V6230" s="221"/>
      <c r="W6230" s="221"/>
      <c r="X6230" s="221"/>
    </row>
    <row r="6231" spans="20:24">
      <c r="T6231" s="221"/>
      <c r="U6231" s="221"/>
      <c r="V6231" s="221"/>
      <c r="W6231" s="221"/>
      <c r="X6231" s="221"/>
    </row>
    <row r="6232" spans="20:24">
      <c r="T6232" s="221"/>
      <c r="U6232" s="221"/>
      <c r="V6232" s="221"/>
      <c r="W6232" s="221"/>
      <c r="X6232" s="221"/>
    </row>
    <row r="6233" spans="20:24">
      <c r="T6233" s="221"/>
      <c r="U6233" s="221"/>
      <c r="V6233" s="221"/>
      <c r="W6233" s="221"/>
      <c r="X6233" s="221"/>
    </row>
    <row r="6234" spans="20:24">
      <c r="T6234" s="221"/>
      <c r="U6234" s="221"/>
      <c r="V6234" s="221"/>
      <c r="W6234" s="221"/>
      <c r="X6234" s="221"/>
    </row>
    <row r="6235" spans="20:24">
      <c r="T6235" s="221"/>
      <c r="U6235" s="221"/>
      <c r="V6235" s="221"/>
      <c r="W6235" s="221"/>
      <c r="X6235" s="221"/>
    </row>
    <row r="6236" spans="20:24">
      <c r="T6236" s="221"/>
      <c r="U6236" s="221"/>
      <c r="V6236" s="221"/>
      <c r="W6236" s="221"/>
      <c r="X6236" s="221"/>
    </row>
    <row r="6237" spans="20:24">
      <c r="T6237" s="221"/>
      <c r="U6237" s="221"/>
      <c r="V6237" s="221"/>
      <c r="W6237" s="221"/>
      <c r="X6237" s="221"/>
    </row>
    <row r="6238" spans="20:24">
      <c r="T6238" s="221"/>
      <c r="U6238" s="221"/>
      <c r="V6238" s="221"/>
      <c r="W6238" s="221"/>
      <c r="X6238" s="221"/>
    </row>
    <row r="6239" spans="20:24">
      <c r="T6239" s="221"/>
      <c r="U6239" s="221"/>
      <c r="V6239" s="221"/>
      <c r="W6239" s="221"/>
      <c r="X6239" s="221"/>
    </row>
    <row r="6240" spans="20:24">
      <c r="T6240" s="221"/>
      <c r="U6240" s="221"/>
      <c r="V6240" s="221"/>
      <c r="W6240" s="221"/>
      <c r="X6240" s="221"/>
    </row>
    <row r="6241" spans="20:24">
      <c r="T6241" s="221"/>
      <c r="U6241" s="221"/>
      <c r="V6241" s="221"/>
      <c r="W6241" s="221"/>
      <c r="X6241" s="221"/>
    </row>
    <row r="6242" spans="20:24">
      <c r="T6242" s="221"/>
      <c r="U6242" s="221"/>
      <c r="V6242" s="221"/>
      <c r="W6242" s="221"/>
      <c r="X6242" s="221"/>
    </row>
    <row r="6243" spans="20:24">
      <c r="T6243" s="221"/>
      <c r="U6243" s="221"/>
      <c r="V6243" s="221"/>
      <c r="W6243" s="221"/>
      <c r="X6243" s="221"/>
    </row>
    <row r="6244" spans="20:24">
      <c r="T6244" s="221"/>
      <c r="U6244" s="221"/>
      <c r="V6244" s="221"/>
      <c r="W6244" s="221"/>
      <c r="X6244" s="221"/>
    </row>
    <row r="6245" spans="20:24">
      <c r="T6245" s="221"/>
      <c r="U6245" s="221"/>
      <c r="V6245" s="221"/>
      <c r="W6245" s="221"/>
      <c r="X6245" s="221"/>
    </row>
    <row r="6246" spans="20:24">
      <c r="T6246" s="221"/>
      <c r="U6246" s="221"/>
      <c r="V6246" s="221"/>
      <c r="W6246" s="221"/>
      <c r="X6246" s="221"/>
    </row>
    <row r="6247" spans="20:24">
      <c r="T6247" s="221"/>
      <c r="U6247" s="221"/>
      <c r="V6247" s="221"/>
      <c r="W6247" s="221"/>
      <c r="X6247" s="221"/>
    </row>
    <row r="6248" spans="20:24">
      <c r="T6248" s="221"/>
      <c r="U6248" s="221"/>
      <c r="V6248" s="221"/>
      <c r="W6248" s="221"/>
      <c r="X6248" s="221"/>
    </row>
    <row r="6249" spans="20:24">
      <c r="T6249" s="221"/>
      <c r="U6249" s="221"/>
      <c r="V6249" s="221"/>
      <c r="W6249" s="221"/>
      <c r="X6249" s="221"/>
    </row>
    <row r="6250" spans="20:24">
      <c r="T6250" s="221"/>
      <c r="U6250" s="221"/>
      <c r="V6250" s="221"/>
      <c r="W6250" s="221"/>
      <c r="X6250" s="221"/>
    </row>
    <row r="6251" spans="20:24">
      <c r="T6251" s="221"/>
      <c r="U6251" s="221"/>
      <c r="V6251" s="221"/>
      <c r="W6251" s="221"/>
      <c r="X6251" s="221"/>
    </row>
    <row r="6252" spans="20:24">
      <c r="T6252" s="221"/>
      <c r="U6252" s="221"/>
      <c r="V6252" s="221"/>
      <c r="W6252" s="221"/>
      <c r="X6252" s="221"/>
    </row>
    <row r="6253" spans="20:24">
      <c r="T6253" s="221"/>
      <c r="U6253" s="221"/>
      <c r="V6253" s="221"/>
      <c r="W6253" s="221"/>
      <c r="X6253" s="221"/>
    </row>
    <row r="6254" spans="20:24">
      <c r="T6254" s="221"/>
      <c r="U6254" s="221"/>
      <c r="V6254" s="221"/>
      <c r="W6254" s="221"/>
      <c r="X6254" s="221"/>
    </row>
    <row r="6255" spans="20:24">
      <c r="T6255" s="221"/>
      <c r="U6255" s="221"/>
      <c r="V6255" s="221"/>
      <c r="W6255" s="221"/>
      <c r="X6255" s="221"/>
    </row>
    <row r="6256" spans="20:24">
      <c r="T6256" s="221"/>
      <c r="U6256" s="221"/>
      <c r="V6256" s="221"/>
      <c r="W6256" s="221"/>
      <c r="X6256" s="221"/>
    </row>
    <row r="6257" spans="20:24">
      <c r="T6257" s="221"/>
      <c r="U6257" s="221"/>
      <c r="V6257" s="221"/>
      <c r="W6257" s="221"/>
      <c r="X6257" s="221"/>
    </row>
    <row r="6258" spans="20:24">
      <c r="T6258" s="221"/>
      <c r="U6258" s="221"/>
      <c r="V6258" s="221"/>
      <c r="W6258" s="221"/>
      <c r="X6258" s="221"/>
    </row>
    <row r="6259" spans="20:24">
      <c r="T6259" s="221"/>
      <c r="U6259" s="221"/>
      <c r="V6259" s="221"/>
      <c r="W6259" s="221"/>
      <c r="X6259" s="221"/>
    </row>
    <row r="6260" spans="20:24">
      <c r="T6260" s="221"/>
      <c r="U6260" s="221"/>
      <c r="V6260" s="221"/>
      <c r="W6260" s="221"/>
      <c r="X6260" s="221"/>
    </row>
    <row r="6261" spans="20:24">
      <c r="T6261" s="221"/>
      <c r="U6261" s="221"/>
      <c r="V6261" s="221"/>
      <c r="W6261" s="221"/>
      <c r="X6261" s="221"/>
    </row>
    <row r="6262" spans="20:24">
      <c r="T6262" s="221"/>
      <c r="U6262" s="221"/>
      <c r="V6262" s="221"/>
      <c r="W6262" s="221"/>
      <c r="X6262" s="221"/>
    </row>
    <row r="6263" spans="20:24">
      <c r="T6263" s="221"/>
      <c r="U6263" s="221"/>
      <c r="V6263" s="221"/>
      <c r="W6263" s="221"/>
      <c r="X6263" s="221"/>
    </row>
    <row r="6264" spans="20:24">
      <c r="T6264" s="221"/>
      <c r="U6264" s="221"/>
      <c r="V6264" s="221"/>
      <c r="W6264" s="221"/>
      <c r="X6264" s="221"/>
    </row>
    <row r="6265" spans="20:24">
      <c r="T6265" s="221"/>
      <c r="U6265" s="221"/>
      <c r="V6265" s="221"/>
      <c r="W6265" s="221"/>
      <c r="X6265" s="221"/>
    </row>
    <row r="6266" spans="20:24">
      <c r="T6266" s="221"/>
      <c r="U6266" s="221"/>
      <c r="V6266" s="221"/>
      <c r="W6266" s="221"/>
      <c r="X6266" s="221"/>
    </row>
    <row r="6267" spans="20:24">
      <c r="T6267" s="221"/>
      <c r="U6267" s="221"/>
      <c r="V6267" s="221"/>
      <c r="W6267" s="221"/>
      <c r="X6267" s="221"/>
    </row>
    <row r="6268" spans="20:24">
      <c r="T6268" s="221"/>
      <c r="U6268" s="221"/>
      <c r="V6268" s="221"/>
      <c r="W6268" s="221"/>
      <c r="X6268" s="221"/>
    </row>
    <row r="6269" spans="20:24">
      <c r="T6269" s="221"/>
      <c r="U6269" s="221"/>
      <c r="V6269" s="221"/>
      <c r="W6269" s="221"/>
      <c r="X6269" s="221"/>
    </row>
    <row r="6270" spans="20:24">
      <c r="T6270" s="221"/>
      <c r="U6270" s="221"/>
      <c r="V6270" s="221"/>
      <c r="W6270" s="221"/>
      <c r="X6270" s="221"/>
    </row>
    <row r="6271" spans="20:24">
      <c r="T6271" s="221"/>
      <c r="U6271" s="221"/>
      <c r="V6271" s="221"/>
      <c r="W6271" s="221"/>
      <c r="X6271" s="221"/>
    </row>
    <row r="6272" spans="20:24">
      <c r="T6272" s="221"/>
      <c r="U6272" s="221"/>
      <c r="V6272" s="221"/>
      <c r="W6272" s="221"/>
      <c r="X6272" s="221"/>
    </row>
    <row r="6273" spans="20:24">
      <c r="T6273" s="221"/>
      <c r="U6273" s="221"/>
      <c r="V6273" s="221"/>
      <c r="W6273" s="221"/>
      <c r="X6273" s="221"/>
    </row>
    <row r="6274" spans="20:24">
      <c r="T6274" s="221"/>
      <c r="U6274" s="221"/>
      <c r="V6274" s="221"/>
      <c r="W6274" s="221"/>
      <c r="X6274" s="221"/>
    </row>
    <row r="6275" spans="20:24">
      <c r="T6275" s="221"/>
      <c r="U6275" s="221"/>
      <c r="V6275" s="221"/>
      <c r="W6275" s="221"/>
      <c r="X6275" s="221"/>
    </row>
    <row r="6276" spans="20:24">
      <c r="T6276" s="221"/>
      <c r="U6276" s="221"/>
      <c r="V6276" s="221"/>
      <c r="W6276" s="221"/>
      <c r="X6276" s="221"/>
    </row>
    <row r="6277" spans="20:24">
      <c r="T6277" s="221"/>
      <c r="U6277" s="221"/>
      <c r="V6277" s="221"/>
      <c r="W6277" s="221"/>
      <c r="X6277" s="221"/>
    </row>
    <row r="6278" spans="20:24">
      <c r="T6278" s="221"/>
      <c r="U6278" s="221"/>
      <c r="V6278" s="221"/>
      <c r="W6278" s="221"/>
      <c r="X6278" s="221"/>
    </row>
    <row r="6279" spans="20:24">
      <c r="T6279" s="221"/>
      <c r="U6279" s="221"/>
      <c r="V6279" s="221"/>
      <c r="W6279" s="221"/>
      <c r="X6279" s="221"/>
    </row>
    <row r="6280" spans="20:24">
      <c r="T6280" s="221"/>
      <c r="U6280" s="221"/>
      <c r="V6280" s="221"/>
      <c r="W6280" s="221"/>
      <c r="X6280" s="221"/>
    </row>
    <row r="6281" spans="20:24">
      <c r="T6281" s="221"/>
      <c r="U6281" s="221"/>
      <c r="V6281" s="221"/>
      <c r="W6281" s="221"/>
      <c r="X6281" s="221"/>
    </row>
    <row r="6282" spans="20:24">
      <c r="T6282" s="221"/>
      <c r="U6282" s="221"/>
      <c r="V6282" s="221"/>
      <c r="W6282" s="221"/>
      <c r="X6282" s="221"/>
    </row>
    <row r="6283" spans="20:24">
      <c r="T6283" s="221"/>
      <c r="U6283" s="221"/>
      <c r="V6283" s="221"/>
      <c r="W6283" s="221"/>
      <c r="X6283" s="221"/>
    </row>
    <row r="6284" spans="20:24">
      <c r="T6284" s="221"/>
      <c r="U6284" s="221"/>
      <c r="V6284" s="221"/>
      <c r="W6284" s="221"/>
      <c r="X6284" s="221"/>
    </row>
    <row r="6285" spans="20:24">
      <c r="T6285" s="221"/>
      <c r="U6285" s="221"/>
      <c r="V6285" s="221"/>
      <c r="W6285" s="221"/>
      <c r="X6285" s="221"/>
    </row>
    <row r="6286" spans="20:24">
      <c r="T6286" s="221"/>
      <c r="U6286" s="221"/>
      <c r="V6286" s="221"/>
      <c r="W6286" s="221"/>
      <c r="X6286" s="221"/>
    </row>
    <row r="6287" spans="20:24">
      <c r="T6287" s="221"/>
      <c r="U6287" s="221"/>
      <c r="V6287" s="221"/>
      <c r="W6287" s="221"/>
      <c r="X6287" s="221"/>
    </row>
    <row r="6288" spans="20:24">
      <c r="T6288" s="221"/>
      <c r="U6288" s="221"/>
      <c r="V6288" s="221"/>
      <c r="W6288" s="221"/>
      <c r="X6288" s="221"/>
    </row>
    <row r="6289" spans="20:24">
      <c r="T6289" s="221"/>
      <c r="U6289" s="221"/>
      <c r="V6289" s="221"/>
      <c r="W6289" s="221"/>
      <c r="X6289" s="221"/>
    </row>
    <row r="6290" spans="20:24">
      <c r="T6290" s="221"/>
      <c r="U6290" s="221"/>
      <c r="V6290" s="221"/>
      <c r="W6290" s="221"/>
      <c r="X6290" s="221"/>
    </row>
    <row r="6291" spans="20:24">
      <c r="T6291" s="221"/>
      <c r="U6291" s="221"/>
      <c r="V6291" s="221"/>
      <c r="W6291" s="221"/>
      <c r="X6291" s="221"/>
    </row>
    <row r="6292" spans="20:24">
      <c r="T6292" s="221"/>
      <c r="U6292" s="221"/>
      <c r="V6292" s="221"/>
      <c r="W6292" s="221"/>
      <c r="X6292" s="221"/>
    </row>
    <row r="6293" spans="20:24">
      <c r="T6293" s="221"/>
      <c r="U6293" s="221"/>
      <c r="V6293" s="221"/>
      <c r="W6293" s="221"/>
      <c r="X6293" s="221"/>
    </row>
    <row r="6294" spans="20:24">
      <c r="T6294" s="221"/>
      <c r="U6294" s="221"/>
      <c r="V6294" s="221"/>
      <c r="W6294" s="221"/>
      <c r="X6294" s="221"/>
    </row>
    <row r="6295" spans="20:24">
      <c r="T6295" s="221"/>
      <c r="U6295" s="221"/>
      <c r="V6295" s="221"/>
      <c r="W6295" s="221"/>
      <c r="X6295" s="221"/>
    </row>
    <row r="6296" spans="20:24">
      <c r="T6296" s="221"/>
      <c r="U6296" s="221"/>
      <c r="V6296" s="221"/>
      <c r="W6296" s="221"/>
      <c r="X6296" s="221"/>
    </row>
    <row r="6297" spans="20:24">
      <c r="T6297" s="221"/>
      <c r="U6297" s="221"/>
      <c r="V6297" s="221"/>
      <c r="W6297" s="221"/>
      <c r="X6297" s="221"/>
    </row>
    <row r="6298" spans="20:24">
      <c r="T6298" s="221"/>
      <c r="U6298" s="221"/>
      <c r="V6298" s="221"/>
      <c r="W6298" s="221"/>
      <c r="X6298" s="221"/>
    </row>
    <row r="6299" spans="20:24">
      <c r="T6299" s="221"/>
      <c r="U6299" s="221"/>
      <c r="V6299" s="221"/>
      <c r="W6299" s="221"/>
      <c r="X6299" s="221"/>
    </row>
    <row r="6300" spans="20:24">
      <c r="T6300" s="221"/>
      <c r="U6300" s="221"/>
      <c r="V6300" s="221"/>
      <c r="W6300" s="221"/>
      <c r="X6300" s="221"/>
    </row>
    <row r="6301" spans="20:24">
      <c r="T6301" s="221"/>
      <c r="U6301" s="221"/>
      <c r="V6301" s="221"/>
      <c r="W6301" s="221"/>
      <c r="X6301" s="221"/>
    </row>
    <row r="6302" spans="20:24">
      <c r="T6302" s="221"/>
      <c r="U6302" s="221"/>
      <c r="V6302" s="221"/>
      <c r="W6302" s="221"/>
      <c r="X6302" s="221"/>
    </row>
    <row r="6303" spans="20:24">
      <c r="T6303" s="221"/>
      <c r="U6303" s="221"/>
      <c r="V6303" s="221"/>
      <c r="W6303" s="221"/>
      <c r="X6303" s="221"/>
    </row>
    <row r="6304" spans="20:24">
      <c r="T6304" s="221"/>
      <c r="U6304" s="221"/>
      <c r="V6304" s="221"/>
      <c r="W6304" s="221"/>
      <c r="X6304" s="221"/>
    </row>
    <row r="6305" spans="20:24">
      <c r="T6305" s="221"/>
      <c r="U6305" s="221"/>
      <c r="V6305" s="221"/>
      <c r="W6305" s="221"/>
      <c r="X6305" s="221"/>
    </row>
    <row r="6306" spans="20:24">
      <c r="T6306" s="221"/>
      <c r="U6306" s="221"/>
      <c r="V6306" s="221"/>
      <c r="W6306" s="221"/>
      <c r="X6306" s="221"/>
    </row>
    <row r="6307" spans="20:24">
      <c r="T6307" s="221"/>
      <c r="U6307" s="221"/>
      <c r="V6307" s="221"/>
      <c r="W6307" s="221"/>
      <c r="X6307" s="221"/>
    </row>
    <row r="6308" spans="20:24">
      <c r="T6308" s="221"/>
      <c r="U6308" s="221"/>
      <c r="V6308" s="221"/>
      <c r="W6308" s="221"/>
      <c r="X6308" s="221"/>
    </row>
    <row r="6309" spans="20:24">
      <c r="T6309" s="221"/>
      <c r="U6309" s="221"/>
      <c r="V6309" s="221"/>
      <c r="W6309" s="221"/>
      <c r="X6309" s="221"/>
    </row>
    <row r="6310" spans="20:24">
      <c r="T6310" s="221"/>
      <c r="U6310" s="221"/>
      <c r="V6310" s="221"/>
      <c r="W6310" s="221"/>
      <c r="X6310" s="221"/>
    </row>
    <row r="6311" spans="20:24">
      <c r="T6311" s="221"/>
      <c r="U6311" s="221"/>
      <c r="V6311" s="221"/>
      <c r="W6311" s="221"/>
      <c r="X6311" s="221"/>
    </row>
    <row r="6312" spans="20:24">
      <c r="T6312" s="221"/>
      <c r="U6312" s="221"/>
      <c r="V6312" s="221"/>
      <c r="W6312" s="221"/>
      <c r="X6312" s="221"/>
    </row>
    <row r="6313" spans="20:24">
      <c r="T6313" s="221"/>
      <c r="U6313" s="221"/>
      <c r="V6313" s="221"/>
      <c r="W6313" s="221"/>
      <c r="X6313" s="221"/>
    </row>
    <row r="6314" spans="20:24">
      <c r="T6314" s="221"/>
      <c r="U6314" s="221"/>
      <c r="V6314" s="221"/>
      <c r="W6314" s="221"/>
      <c r="X6314" s="221"/>
    </row>
    <row r="6315" spans="20:24">
      <c r="T6315" s="221"/>
      <c r="U6315" s="221"/>
      <c r="V6315" s="221"/>
      <c r="W6315" s="221"/>
      <c r="X6315" s="221"/>
    </row>
    <row r="6316" spans="20:24">
      <c r="T6316" s="221"/>
      <c r="U6316" s="221"/>
      <c r="V6316" s="221"/>
      <c r="W6316" s="221"/>
      <c r="X6316" s="221"/>
    </row>
    <row r="6317" spans="20:24">
      <c r="T6317" s="221"/>
      <c r="U6317" s="221"/>
      <c r="V6317" s="221"/>
      <c r="W6317" s="221"/>
      <c r="X6317" s="221"/>
    </row>
    <row r="6318" spans="20:24">
      <c r="T6318" s="221"/>
      <c r="U6318" s="221"/>
      <c r="V6318" s="221"/>
      <c r="W6318" s="221"/>
      <c r="X6318" s="221"/>
    </row>
    <row r="6319" spans="20:24">
      <c r="T6319" s="221"/>
      <c r="U6319" s="221"/>
      <c r="V6319" s="221"/>
      <c r="W6319" s="221"/>
      <c r="X6319" s="221"/>
    </row>
    <row r="6320" spans="20:24">
      <c r="T6320" s="221"/>
      <c r="U6320" s="221"/>
      <c r="V6320" s="221"/>
      <c r="W6320" s="221"/>
      <c r="X6320" s="221"/>
    </row>
    <row r="6321" spans="20:24">
      <c r="T6321" s="221"/>
      <c r="U6321" s="221"/>
      <c r="V6321" s="221"/>
      <c r="W6321" s="221"/>
      <c r="X6321" s="221"/>
    </row>
    <row r="6322" spans="20:24">
      <c r="T6322" s="221"/>
      <c r="U6322" s="221"/>
      <c r="V6322" s="221"/>
      <c r="W6322" s="221"/>
      <c r="X6322" s="221"/>
    </row>
    <row r="6323" spans="20:24">
      <c r="T6323" s="221"/>
      <c r="U6323" s="221"/>
      <c r="V6323" s="221"/>
      <c r="W6323" s="221"/>
      <c r="X6323" s="221"/>
    </row>
    <row r="6324" spans="20:24">
      <c r="T6324" s="221"/>
      <c r="U6324" s="221"/>
      <c r="V6324" s="221"/>
      <c r="W6324" s="221"/>
      <c r="X6324" s="221"/>
    </row>
    <row r="6325" spans="20:24">
      <c r="T6325" s="221"/>
      <c r="U6325" s="221"/>
      <c r="V6325" s="221"/>
      <c r="W6325" s="221"/>
      <c r="X6325" s="221"/>
    </row>
    <row r="6326" spans="20:24">
      <c r="T6326" s="221"/>
      <c r="U6326" s="221"/>
      <c r="V6326" s="221"/>
      <c r="W6326" s="221"/>
      <c r="X6326" s="221"/>
    </row>
    <row r="6327" spans="20:24">
      <c r="T6327" s="221"/>
      <c r="U6327" s="221"/>
      <c r="V6327" s="221"/>
      <c r="W6327" s="221"/>
      <c r="X6327" s="221"/>
    </row>
    <row r="6328" spans="20:24">
      <c r="T6328" s="221"/>
      <c r="U6328" s="221"/>
      <c r="V6328" s="221"/>
      <c r="W6328" s="221"/>
      <c r="X6328" s="221"/>
    </row>
    <row r="6329" spans="20:24">
      <c r="T6329" s="221"/>
      <c r="U6329" s="221"/>
      <c r="V6329" s="221"/>
      <c r="W6329" s="221"/>
      <c r="X6329" s="221"/>
    </row>
    <row r="6330" spans="20:24">
      <c r="T6330" s="221"/>
      <c r="U6330" s="221"/>
      <c r="V6330" s="221"/>
      <c r="W6330" s="221"/>
      <c r="X6330" s="221"/>
    </row>
    <row r="6331" spans="20:24">
      <c r="T6331" s="221"/>
      <c r="U6331" s="221"/>
      <c r="V6331" s="221"/>
      <c r="W6331" s="221"/>
      <c r="X6331" s="221"/>
    </row>
    <row r="6332" spans="20:24">
      <c r="T6332" s="221"/>
      <c r="U6332" s="221"/>
      <c r="V6332" s="221"/>
      <c r="W6332" s="221"/>
      <c r="X6332" s="221"/>
    </row>
    <row r="6333" spans="20:24">
      <c r="T6333" s="221"/>
      <c r="U6333" s="221"/>
      <c r="V6333" s="221"/>
      <c r="W6333" s="221"/>
      <c r="X6333" s="221"/>
    </row>
    <row r="6334" spans="20:24">
      <c r="T6334" s="221"/>
      <c r="U6334" s="221"/>
      <c r="V6334" s="221"/>
      <c r="W6334" s="221"/>
      <c r="X6334" s="221"/>
    </row>
    <row r="6335" spans="20:24">
      <c r="T6335" s="221"/>
      <c r="U6335" s="221"/>
      <c r="V6335" s="221"/>
      <c r="W6335" s="221"/>
      <c r="X6335" s="221"/>
    </row>
    <row r="6336" spans="20:24">
      <c r="T6336" s="221"/>
      <c r="U6336" s="221"/>
      <c r="V6336" s="221"/>
      <c r="W6336" s="221"/>
      <c r="X6336" s="221"/>
    </row>
    <row r="6337" spans="20:24">
      <c r="T6337" s="221"/>
      <c r="U6337" s="221"/>
      <c r="V6337" s="221"/>
      <c r="W6337" s="221"/>
      <c r="X6337" s="221"/>
    </row>
    <row r="6338" spans="20:24">
      <c r="T6338" s="221"/>
      <c r="U6338" s="221"/>
      <c r="V6338" s="221"/>
      <c r="W6338" s="221"/>
      <c r="X6338" s="221"/>
    </row>
    <row r="6339" spans="20:24">
      <c r="T6339" s="221"/>
      <c r="U6339" s="221"/>
      <c r="V6339" s="221"/>
      <c r="W6339" s="221"/>
      <c r="X6339" s="221"/>
    </row>
    <row r="6340" spans="20:24">
      <c r="T6340" s="221"/>
      <c r="U6340" s="221"/>
      <c r="V6340" s="221"/>
      <c r="W6340" s="221"/>
      <c r="X6340" s="221"/>
    </row>
    <row r="6341" spans="20:24">
      <c r="T6341" s="221"/>
      <c r="U6341" s="221"/>
      <c r="V6341" s="221"/>
      <c r="W6341" s="221"/>
      <c r="X6341" s="221"/>
    </row>
    <row r="6342" spans="20:24">
      <c r="T6342" s="221"/>
      <c r="U6342" s="221"/>
      <c r="V6342" s="221"/>
      <c r="W6342" s="221"/>
      <c r="X6342" s="221"/>
    </row>
    <row r="6343" spans="20:24">
      <c r="T6343" s="221"/>
      <c r="U6343" s="221"/>
      <c r="V6343" s="221"/>
      <c r="W6343" s="221"/>
      <c r="X6343" s="221"/>
    </row>
    <row r="6344" spans="20:24">
      <c r="T6344" s="221"/>
      <c r="U6344" s="221"/>
      <c r="V6344" s="221"/>
      <c r="W6344" s="221"/>
      <c r="X6344" s="221"/>
    </row>
    <row r="6345" spans="20:24">
      <c r="T6345" s="221"/>
      <c r="U6345" s="221"/>
      <c r="V6345" s="221"/>
      <c r="W6345" s="221"/>
      <c r="X6345" s="221"/>
    </row>
    <row r="6346" spans="20:24">
      <c r="T6346" s="221"/>
      <c r="U6346" s="221"/>
      <c r="V6346" s="221"/>
      <c r="W6346" s="221"/>
      <c r="X6346" s="221"/>
    </row>
    <row r="6347" spans="20:24">
      <c r="T6347" s="221"/>
      <c r="U6347" s="221"/>
      <c r="V6347" s="221"/>
      <c r="W6347" s="221"/>
      <c r="X6347" s="221"/>
    </row>
    <row r="6348" spans="20:24">
      <c r="T6348" s="221"/>
      <c r="U6348" s="221"/>
      <c r="V6348" s="221"/>
      <c r="W6348" s="221"/>
      <c r="X6348" s="221"/>
    </row>
    <row r="6349" spans="20:24">
      <c r="T6349" s="221"/>
      <c r="U6349" s="221"/>
      <c r="V6349" s="221"/>
      <c r="W6349" s="221"/>
      <c r="X6349" s="221"/>
    </row>
    <row r="6350" spans="20:24">
      <c r="T6350" s="221"/>
      <c r="U6350" s="221"/>
      <c r="V6350" s="221"/>
      <c r="W6350" s="221"/>
      <c r="X6350" s="221"/>
    </row>
    <row r="6351" spans="20:24">
      <c r="T6351" s="221"/>
      <c r="U6351" s="221"/>
      <c r="V6351" s="221"/>
      <c r="W6351" s="221"/>
      <c r="X6351" s="221"/>
    </row>
    <row r="6352" spans="20:24">
      <c r="T6352" s="221"/>
      <c r="U6352" s="221"/>
      <c r="V6352" s="221"/>
      <c r="W6352" s="221"/>
      <c r="X6352" s="221"/>
    </row>
    <row r="6353" spans="20:24">
      <c r="T6353" s="221"/>
      <c r="U6353" s="221"/>
      <c r="V6353" s="221"/>
      <c r="W6353" s="221"/>
      <c r="X6353" s="221"/>
    </row>
    <row r="6354" spans="20:24">
      <c r="T6354" s="221"/>
      <c r="U6354" s="221"/>
      <c r="V6354" s="221"/>
      <c r="W6354" s="221"/>
      <c r="X6354" s="221"/>
    </row>
    <row r="6355" spans="20:24">
      <c r="T6355" s="221"/>
      <c r="U6355" s="221"/>
      <c r="V6355" s="221"/>
      <c r="W6355" s="221"/>
      <c r="X6355" s="221"/>
    </row>
    <row r="6356" spans="20:24">
      <c r="T6356" s="221"/>
      <c r="U6356" s="221"/>
      <c r="V6356" s="221"/>
      <c r="W6356" s="221"/>
      <c r="X6356" s="221"/>
    </row>
    <row r="6357" spans="20:24">
      <c r="T6357" s="221"/>
      <c r="U6357" s="221"/>
      <c r="V6357" s="221"/>
      <c r="W6357" s="221"/>
      <c r="X6357" s="221"/>
    </row>
    <row r="6358" spans="20:24">
      <c r="T6358" s="221"/>
      <c r="U6358" s="221"/>
      <c r="V6358" s="221"/>
      <c r="W6358" s="221"/>
      <c r="X6358" s="221"/>
    </row>
    <row r="6359" spans="20:24">
      <c r="T6359" s="221"/>
      <c r="U6359" s="221"/>
      <c r="V6359" s="221"/>
      <c r="W6359" s="221"/>
      <c r="X6359" s="221"/>
    </row>
    <row r="6360" spans="20:24">
      <c r="T6360" s="221"/>
      <c r="U6360" s="221"/>
      <c r="V6360" s="221"/>
      <c r="W6360" s="221"/>
      <c r="X6360" s="221"/>
    </row>
    <row r="6361" spans="20:24">
      <c r="T6361" s="221"/>
      <c r="U6361" s="221"/>
      <c r="V6361" s="221"/>
      <c r="W6361" s="221"/>
      <c r="X6361" s="221"/>
    </row>
    <row r="6362" spans="20:24">
      <c r="T6362" s="221"/>
      <c r="U6362" s="221"/>
      <c r="V6362" s="221"/>
      <c r="W6362" s="221"/>
      <c r="X6362" s="221"/>
    </row>
    <row r="6363" spans="20:24">
      <c r="T6363" s="221"/>
      <c r="U6363" s="221"/>
      <c r="V6363" s="221"/>
      <c r="W6363" s="221"/>
      <c r="X6363" s="221"/>
    </row>
    <row r="6364" spans="20:24">
      <c r="T6364" s="221"/>
      <c r="U6364" s="221"/>
      <c r="V6364" s="221"/>
      <c r="W6364" s="221"/>
      <c r="X6364" s="221"/>
    </row>
    <row r="6365" spans="20:24">
      <c r="T6365" s="221"/>
      <c r="U6365" s="221"/>
      <c r="V6365" s="221"/>
      <c r="W6365" s="221"/>
      <c r="X6365" s="221"/>
    </row>
    <row r="6366" spans="20:24">
      <c r="T6366" s="221"/>
      <c r="U6366" s="221"/>
      <c r="V6366" s="221"/>
      <c r="W6366" s="221"/>
      <c r="X6366" s="221"/>
    </row>
    <row r="6367" spans="20:24">
      <c r="T6367" s="221"/>
      <c r="U6367" s="221"/>
      <c r="V6367" s="221"/>
      <c r="W6367" s="221"/>
      <c r="X6367" s="221"/>
    </row>
    <row r="6368" spans="20:24">
      <c r="T6368" s="221"/>
      <c r="U6368" s="221"/>
      <c r="V6368" s="221"/>
      <c r="W6368" s="221"/>
      <c r="X6368" s="221"/>
    </row>
    <row r="6369" spans="20:24">
      <c r="T6369" s="221"/>
      <c r="U6369" s="221"/>
      <c r="V6369" s="221"/>
      <c r="W6369" s="221"/>
      <c r="X6369" s="221"/>
    </row>
    <row r="6370" spans="20:24">
      <c r="T6370" s="221"/>
      <c r="U6370" s="221"/>
      <c r="V6370" s="221"/>
      <c r="W6370" s="221"/>
      <c r="X6370" s="221"/>
    </row>
    <row r="6371" spans="20:24">
      <c r="T6371" s="221"/>
      <c r="U6371" s="221"/>
      <c r="V6371" s="221"/>
      <c r="W6371" s="221"/>
      <c r="X6371" s="221"/>
    </row>
    <row r="6372" spans="20:24">
      <c r="T6372" s="221"/>
      <c r="U6372" s="221"/>
      <c r="V6372" s="221"/>
      <c r="W6372" s="221"/>
      <c r="X6372" s="221"/>
    </row>
    <row r="6373" spans="20:24">
      <c r="T6373" s="221"/>
      <c r="U6373" s="221"/>
      <c r="V6373" s="221"/>
      <c r="W6373" s="221"/>
      <c r="X6373" s="221"/>
    </row>
    <row r="6374" spans="20:24">
      <c r="T6374" s="221"/>
      <c r="U6374" s="221"/>
      <c r="V6374" s="221"/>
      <c r="W6374" s="221"/>
      <c r="X6374" s="221"/>
    </row>
    <row r="6375" spans="20:24">
      <c r="T6375" s="221"/>
      <c r="U6375" s="221"/>
      <c r="V6375" s="221"/>
      <c r="W6375" s="221"/>
      <c r="X6375" s="221"/>
    </row>
    <row r="6376" spans="20:24">
      <c r="T6376" s="221"/>
      <c r="U6376" s="221"/>
      <c r="V6376" s="221"/>
      <c r="W6376" s="221"/>
      <c r="X6376" s="221"/>
    </row>
    <row r="6377" spans="20:24">
      <c r="T6377" s="221"/>
      <c r="U6377" s="221"/>
      <c r="V6377" s="221"/>
      <c r="W6377" s="221"/>
      <c r="X6377" s="221"/>
    </row>
    <row r="6378" spans="20:24">
      <c r="T6378" s="221"/>
      <c r="U6378" s="221"/>
      <c r="V6378" s="221"/>
      <c r="W6378" s="221"/>
      <c r="X6378" s="221"/>
    </row>
    <row r="6379" spans="20:24">
      <c r="T6379" s="221"/>
      <c r="U6379" s="221"/>
      <c r="V6379" s="221"/>
      <c r="W6379" s="221"/>
      <c r="X6379" s="221"/>
    </row>
    <row r="6380" spans="20:24">
      <c r="T6380" s="221"/>
      <c r="U6380" s="221"/>
      <c r="V6380" s="221"/>
      <c r="W6380" s="221"/>
      <c r="X6380" s="221"/>
    </row>
    <row r="6381" spans="20:24">
      <c r="T6381" s="221"/>
      <c r="U6381" s="221"/>
      <c r="V6381" s="221"/>
      <c r="W6381" s="221"/>
      <c r="X6381" s="221"/>
    </row>
    <row r="6382" spans="20:24">
      <c r="T6382" s="221"/>
      <c r="U6382" s="221"/>
      <c r="V6382" s="221"/>
      <c r="W6382" s="221"/>
      <c r="X6382" s="221"/>
    </row>
    <row r="6383" spans="20:24">
      <c r="T6383" s="221"/>
      <c r="U6383" s="221"/>
      <c r="V6383" s="221"/>
      <c r="W6383" s="221"/>
      <c r="X6383" s="221"/>
    </row>
    <row r="6384" spans="20:24">
      <c r="T6384" s="221"/>
      <c r="U6384" s="221"/>
      <c r="V6384" s="221"/>
      <c r="W6384" s="221"/>
      <c r="X6384" s="221"/>
    </row>
    <row r="6385" spans="20:24">
      <c r="T6385" s="221"/>
      <c r="U6385" s="221"/>
      <c r="V6385" s="221"/>
      <c r="W6385" s="221"/>
      <c r="X6385" s="221"/>
    </row>
    <row r="6386" spans="20:24">
      <c r="T6386" s="221"/>
      <c r="U6386" s="221"/>
      <c r="V6386" s="221"/>
      <c r="W6386" s="221"/>
      <c r="X6386" s="221"/>
    </row>
    <row r="6387" spans="20:24">
      <c r="T6387" s="221"/>
      <c r="U6387" s="221"/>
      <c r="V6387" s="221"/>
      <c r="W6387" s="221"/>
      <c r="X6387" s="221"/>
    </row>
    <row r="6388" spans="20:24">
      <c r="T6388" s="221"/>
      <c r="U6388" s="221"/>
      <c r="V6388" s="221"/>
      <c r="W6388" s="221"/>
      <c r="X6388" s="221"/>
    </row>
    <row r="6389" spans="20:24">
      <c r="T6389" s="221"/>
      <c r="U6389" s="221"/>
      <c r="V6389" s="221"/>
      <c r="W6389" s="221"/>
      <c r="X6389" s="221"/>
    </row>
    <row r="6390" spans="20:24">
      <c r="T6390" s="221"/>
      <c r="U6390" s="221"/>
      <c r="V6390" s="221"/>
      <c r="W6390" s="221"/>
      <c r="X6390" s="221"/>
    </row>
    <row r="6391" spans="20:24">
      <c r="T6391" s="221"/>
      <c r="U6391" s="221"/>
      <c r="V6391" s="221"/>
      <c r="W6391" s="221"/>
      <c r="X6391" s="221"/>
    </row>
    <row r="6392" spans="20:24">
      <c r="T6392" s="221"/>
      <c r="U6392" s="221"/>
      <c r="V6392" s="221"/>
      <c r="W6392" s="221"/>
      <c r="X6392" s="221"/>
    </row>
    <row r="6393" spans="20:24">
      <c r="T6393" s="221"/>
      <c r="U6393" s="221"/>
      <c r="V6393" s="221"/>
      <c r="W6393" s="221"/>
      <c r="X6393" s="221"/>
    </row>
    <row r="6394" spans="20:24">
      <c r="T6394" s="221"/>
      <c r="U6394" s="221"/>
      <c r="V6394" s="221"/>
      <c r="W6394" s="221"/>
      <c r="X6394" s="221"/>
    </row>
    <row r="6395" spans="20:24">
      <c r="T6395" s="221"/>
      <c r="U6395" s="221"/>
      <c r="V6395" s="221"/>
      <c r="W6395" s="221"/>
      <c r="X6395" s="221"/>
    </row>
    <row r="6396" spans="20:24">
      <c r="T6396" s="221"/>
      <c r="U6396" s="221"/>
      <c r="V6396" s="221"/>
      <c r="W6396" s="221"/>
      <c r="X6396" s="221"/>
    </row>
    <row r="6397" spans="20:24">
      <c r="T6397" s="221"/>
      <c r="U6397" s="221"/>
      <c r="V6397" s="221"/>
      <c r="W6397" s="221"/>
      <c r="X6397" s="221"/>
    </row>
    <row r="6398" spans="20:24">
      <c r="T6398" s="221"/>
      <c r="U6398" s="221"/>
      <c r="V6398" s="221"/>
      <c r="W6398" s="221"/>
      <c r="X6398" s="221"/>
    </row>
    <row r="6399" spans="20:24">
      <c r="T6399" s="221"/>
      <c r="U6399" s="221"/>
      <c r="V6399" s="221"/>
      <c r="W6399" s="221"/>
      <c r="X6399" s="221"/>
    </row>
    <row r="6400" spans="20:24">
      <c r="T6400" s="221"/>
      <c r="U6400" s="221"/>
      <c r="V6400" s="221"/>
      <c r="W6400" s="221"/>
      <c r="X6400" s="221"/>
    </row>
    <row r="6401" spans="20:24">
      <c r="T6401" s="221"/>
      <c r="U6401" s="221"/>
      <c r="V6401" s="221"/>
      <c r="W6401" s="221"/>
      <c r="X6401" s="221"/>
    </row>
    <row r="6402" spans="20:24">
      <c r="T6402" s="221"/>
      <c r="U6402" s="221"/>
      <c r="V6402" s="221"/>
      <c r="W6402" s="221"/>
      <c r="X6402" s="221"/>
    </row>
    <row r="6403" spans="20:24">
      <c r="T6403" s="221"/>
      <c r="U6403" s="221"/>
      <c r="V6403" s="221"/>
      <c r="W6403" s="221"/>
      <c r="X6403" s="221"/>
    </row>
    <row r="6404" spans="20:24">
      <c r="T6404" s="221"/>
      <c r="U6404" s="221"/>
      <c r="V6404" s="221"/>
      <c r="W6404" s="221"/>
      <c r="X6404" s="221"/>
    </row>
    <row r="6405" spans="20:24">
      <c r="T6405" s="221"/>
      <c r="U6405" s="221"/>
      <c r="V6405" s="221"/>
      <c r="W6405" s="221"/>
      <c r="X6405" s="221"/>
    </row>
    <row r="6406" spans="20:24">
      <c r="T6406" s="221"/>
      <c r="U6406" s="221"/>
      <c r="V6406" s="221"/>
      <c r="W6406" s="221"/>
      <c r="X6406" s="221"/>
    </row>
    <row r="6407" spans="20:24">
      <c r="T6407" s="221"/>
      <c r="U6407" s="221"/>
      <c r="V6407" s="221"/>
      <c r="W6407" s="221"/>
      <c r="X6407" s="221"/>
    </row>
    <row r="6408" spans="20:24">
      <c r="T6408" s="221"/>
      <c r="U6408" s="221"/>
      <c r="V6408" s="221"/>
      <c r="W6408" s="221"/>
      <c r="X6408" s="221"/>
    </row>
    <row r="6409" spans="20:24">
      <c r="T6409" s="221"/>
      <c r="U6409" s="221"/>
      <c r="V6409" s="221"/>
      <c r="W6409" s="221"/>
      <c r="X6409" s="221"/>
    </row>
    <row r="6410" spans="20:24">
      <c r="T6410" s="221"/>
      <c r="U6410" s="221"/>
      <c r="V6410" s="221"/>
      <c r="W6410" s="221"/>
      <c r="X6410" s="221"/>
    </row>
    <row r="6411" spans="20:24">
      <c r="T6411" s="221"/>
      <c r="U6411" s="221"/>
      <c r="V6411" s="221"/>
      <c r="W6411" s="221"/>
      <c r="X6411" s="221"/>
    </row>
    <row r="6412" spans="20:24">
      <c r="T6412" s="221"/>
      <c r="U6412" s="221"/>
      <c r="V6412" s="221"/>
      <c r="W6412" s="221"/>
      <c r="X6412" s="221"/>
    </row>
    <row r="6413" spans="20:24">
      <c r="T6413" s="221"/>
      <c r="U6413" s="221"/>
      <c r="V6413" s="221"/>
      <c r="W6413" s="221"/>
      <c r="X6413" s="221"/>
    </row>
    <row r="6414" spans="20:24">
      <c r="T6414" s="221"/>
      <c r="U6414" s="221"/>
      <c r="V6414" s="221"/>
      <c r="W6414" s="221"/>
      <c r="X6414" s="221"/>
    </row>
    <row r="6415" spans="20:24">
      <c r="T6415" s="221"/>
      <c r="U6415" s="221"/>
      <c r="V6415" s="221"/>
      <c r="W6415" s="221"/>
      <c r="X6415" s="221"/>
    </row>
    <row r="6416" spans="20:24">
      <c r="T6416" s="221"/>
      <c r="U6416" s="221"/>
      <c r="V6416" s="221"/>
      <c r="W6416" s="221"/>
      <c r="X6416" s="221"/>
    </row>
    <row r="6417" spans="20:24">
      <c r="T6417" s="221"/>
      <c r="U6417" s="221"/>
      <c r="V6417" s="221"/>
      <c r="W6417" s="221"/>
      <c r="X6417" s="221"/>
    </row>
    <row r="6418" spans="20:24">
      <c r="T6418" s="221"/>
      <c r="U6418" s="221"/>
      <c r="V6418" s="221"/>
      <c r="W6418" s="221"/>
      <c r="X6418" s="221"/>
    </row>
    <row r="6419" spans="20:24">
      <c r="T6419" s="221"/>
      <c r="U6419" s="221"/>
      <c r="V6419" s="221"/>
      <c r="W6419" s="221"/>
      <c r="X6419" s="221"/>
    </row>
    <row r="6420" spans="20:24">
      <c r="T6420" s="221"/>
      <c r="U6420" s="221"/>
      <c r="V6420" s="221"/>
      <c r="W6420" s="221"/>
      <c r="X6420" s="221"/>
    </row>
    <row r="6421" spans="20:24">
      <c r="T6421" s="221"/>
      <c r="U6421" s="221"/>
      <c r="V6421" s="221"/>
      <c r="W6421" s="221"/>
      <c r="X6421" s="221"/>
    </row>
    <row r="6422" spans="20:24">
      <c r="T6422" s="221"/>
      <c r="U6422" s="221"/>
      <c r="V6422" s="221"/>
      <c r="W6422" s="221"/>
      <c r="X6422" s="221"/>
    </row>
    <row r="6423" spans="20:24">
      <c r="T6423" s="221"/>
      <c r="U6423" s="221"/>
      <c r="V6423" s="221"/>
      <c r="W6423" s="221"/>
      <c r="X6423" s="221"/>
    </row>
    <row r="6424" spans="20:24">
      <c r="T6424" s="221"/>
      <c r="U6424" s="221"/>
      <c r="V6424" s="221"/>
      <c r="W6424" s="221"/>
      <c r="X6424" s="221"/>
    </row>
    <row r="6425" spans="20:24">
      <c r="T6425" s="221"/>
      <c r="U6425" s="221"/>
      <c r="V6425" s="221"/>
      <c r="W6425" s="221"/>
      <c r="X6425" s="221"/>
    </row>
    <row r="6426" spans="20:24">
      <c r="T6426" s="221"/>
      <c r="U6426" s="221"/>
      <c r="V6426" s="221"/>
      <c r="W6426" s="221"/>
      <c r="X6426" s="221"/>
    </row>
    <row r="6427" spans="20:24">
      <c r="T6427" s="221"/>
      <c r="U6427" s="221"/>
      <c r="V6427" s="221"/>
      <c r="W6427" s="221"/>
      <c r="X6427" s="221"/>
    </row>
    <row r="6428" spans="20:24">
      <c r="T6428" s="221"/>
      <c r="U6428" s="221"/>
      <c r="V6428" s="221"/>
      <c r="W6428" s="221"/>
      <c r="X6428" s="221"/>
    </row>
    <row r="6429" spans="20:24">
      <c r="T6429" s="221"/>
      <c r="U6429" s="221"/>
      <c r="V6429" s="221"/>
      <c r="W6429" s="221"/>
      <c r="X6429" s="221"/>
    </row>
    <row r="6430" spans="20:24">
      <c r="T6430" s="221"/>
      <c r="U6430" s="221"/>
      <c r="V6430" s="221"/>
      <c r="W6430" s="221"/>
      <c r="X6430" s="221"/>
    </row>
    <row r="6431" spans="20:24">
      <c r="T6431" s="221"/>
      <c r="U6431" s="221"/>
      <c r="V6431" s="221"/>
      <c r="W6431" s="221"/>
      <c r="X6431" s="221"/>
    </row>
    <row r="6432" spans="20:24">
      <c r="T6432" s="221"/>
      <c r="U6432" s="221"/>
      <c r="V6432" s="221"/>
      <c r="W6432" s="221"/>
      <c r="X6432" s="221"/>
    </row>
    <row r="6433" spans="20:24">
      <c r="T6433" s="221"/>
      <c r="U6433" s="221"/>
      <c r="V6433" s="221"/>
      <c r="W6433" s="221"/>
      <c r="X6433" s="221"/>
    </row>
    <row r="6434" spans="20:24">
      <c r="T6434" s="221"/>
      <c r="U6434" s="221"/>
      <c r="V6434" s="221"/>
      <c r="W6434" s="221"/>
      <c r="X6434" s="221"/>
    </row>
    <row r="6435" spans="20:24">
      <c r="T6435" s="221"/>
      <c r="U6435" s="221"/>
      <c r="V6435" s="221"/>
      <c r="W6435" s="221"/>
      <c r="X6435" s="221"/>
    </row>
    <row r="6436" spans="20:24">
      <c r="T6436" s="221"/>
      <c r="U6436" s="221"/>
      <c r="V6436" s="221"/>
      <c r="W6436" s="221"/>
      <c r="X6436" s="221"/>
    </row>
    <row r="6437" spans="20:24">
      <c r="T6437" s="221"/>
      <c r="U6437" s="221"/>
      <c r="V6437" s="221"/>
      <c r="W6437" s="221"/>
      <c r="X6437" s="221"/>
    </row>
    <row r="6438" spans="20:24">
      <c r="T6438" s="221"/>
      <c r="U6438" s="221"/>
      <c r="V6438" s="221"/>
      <c r="W6438" s="221"/>
      <c r="X6438" s="221"/>
    </row>
    <row r="6439" spans="20:24">
      <c r="T6439" s="221"/>
      <c r="U6439" s="221"/>
      <c r="V6439" s="221"/>
      <c r="W6439" s="221"/>
      <c r="X6439" s="221"/>
    </row>
    <row r="6440" spans="20:24">
      <c r="T6440" s="221"/>
      <c r="U6440" s="221"/>
      <c r="V6440" s="221"/>
      <c r="W6440" s="221"/>
      <c r="X6440" s="221"/>
    </row>
    <row r="6441" spans="20:24">
      <c r="T6441" s="221"/>
      <c r="U6441" s="221"/>
      <c r="V6441" s="221"/>
      <c r="W6441" s="221"/>
      <c r="X6441" s="221"/>
    </row>
    <row r="6442" spans="20:24">
      <c r="T6442" s="221"/>
      <c r="U6442" s="221"/>
      <c r="V6442" s="221"/>
      <c r="W6442" s="221"/>
      <c r="X6442" s="221"/>
    </row>
    <row r="6443" spans="20:24">
      <c r="T6443" s="221"/>
      <c r="U6443" s="221"/>
      <c r="V6443" s="221"/>
      <c r="W6443" s="221"/>
      <c r="X6443" s="221"/>
    </row>
    <row r="6444" spans="20:24">
      <c r="T6444" s="221"/>
      <c r="U6444" s="221"/>
      <c r="V6444" s="221"/>
      <c r="W6444" s="221"/>
      <c r="X6444" s="221"/>
    </row>
    <row r="6445" spans="20:24">
      <c r="T6445" s="221"/>
      <c r="U6445" s="221"/>
      <c r="V6445" s="221"/>
      <c r="W6445" s="221"/>
      <c r="X6445" s="221"/>
    </row>
    <row r="6446" spans="20:24">
      <c r="T6446" s="221"/>
      <c r="U6446" s="221"/>
      <c r="V6446" s="221"/>
      <c r="W6446" s="221"/>
      <c r="X6446" s="221"/>
    </row>
    <row r="6447" spans="20:24">
      <c r="T6447" s="221"/>
      <c r="U6447" s="221"/>
      <c r="V6447" s="221"/>
      <c r="W6447" s="221"/>
      <c r="X6447" s="221"/>
    </row>
    <row r="6448" spans="20:24">
      <c r="T6448" s="221"/>
      <c r="U6448" s="221"/>
      <c r="V6448" s="221"/>
      <c r="W6448" s="221"/>
      <c r="X6448" s="221"/>
    </row>
    <row r="6449" spans="20:24">
      <c r="T6449" s="221"/>
      <c r="U6449" s="221"/>
      <c r="V6449" s="221"/>
      <c r="W6449" s="221"/>
      <c r="X6449" s="221"/>
    </row>
    <row r="6450" spans="20:24">
      <c r="T6450" s="221"/>
      <c r="U6450" s="221"/>
      <c r="V6450" s="221"/>
      <c r="W6450" s="221"/>
      <c r="X6450" s="221"/>
    </row>
    <row r="6451" spans="20:24">
      <c r="T6451" s="221"/>
      <c r="U6451" s="221"/>
      <c r="V6451" s="221"/>
      <c r="W6451" s="221"/>
      <c r="X6451" s="221"/>
    </row>
    <row r="6452" spans="20:24">
      <c r="T6452" s="221"/>
      <c r="U6452" s="221"/>
      <c r="V6452" s="221"/>
      <c r="W6452" s="221"/>
      <c r="X6452" s="221"/>
    </row>
    <row r="6453" spans="20:24">
      <c r="T6453" s="221"/>
      <c r="U6453" s="221"/>
      <c r="V6453" s="221"/>
      <c r="W6453" s="221"/>
      <c r="X6453" s="221"/>
    </row>
    <row r="6454" spans="20:24">
      <c r="T6454" s="221"/>
      <c r="U6454" s="221"/>
      <c r="V6454" s="221"/>
      <c r="W6454" s="221"/>
      <c r="X6454" s="221"/>
    </row>
    <row r="6455" spans="20:24">
      <c r="T6455" s="221"/>
      <c r="U6455" s="221"/>
      <c r="V6455" s="221"/>
      <c r="W6455" s="221"/>
      <c r="X6455" s="221"/>
    </row>
    <row r="6456" spans="20:24">
      <c r="T6456" s="221"/>
      <c r="U6456" s="221"/>
      <c r="V6456" s="221"/>
      <c r="W6456" s="221"/>
      <c r="X6456" s="221"/>
    </row>
    <row r="6457" spans="20:24">
      <c r="T6457" s="221"/>
      <c r="U6457" s="221"/>
      <c r="V6457" s="221"/>
      <c r="W6457" s="221"/>
      <c r="X6457" s="221"/>
    </row>
    <row r="6458" spans="20:24">
      <c r="T6458" s="221"/>
      <c r="U6458" s="221"/>
      <c r="V6458" s="221"/>
      <c r="W6458" s="221"/>
      <c r="X6458" s="221"/>
    </row>
    <row r="6459" spans="20:24">
      <c r="T6459" s="221"/>
      <c r="U6459" s="221"/>
      <c r="V6459" s="221"/>
      <c r="W6459" s="221"/>
      <c r="X6459" s="221"/>
    </row>
    <row r="6460" spans="20:24">
      <c r="T6460" s="221"/>
      <c r="U6460" s="221"/>
      <c r="V6460" s="221"/>
      <c r="W6460" s="221"/>
      <c r="X6460" s="221"/>
    </row>
    <row r="6461" spans="20:24">
      <c r="T6461" s="221"/>
      <c r="U6461" s="221"/>
      <c r="V6461" s="221"/>
      <c r="W6461" s="221"/>
      <c r="X6461" s="221"/>
    </row>
    <row r="6462" spans="20:24">
      <c r="T6462" s="221"/>
      <c r="U6462" s="221"/>
      <c r="V6462" s="221"/>
      <c r="W6462" s="221"/>
      <c r="X6462" s="221"/>
    </row>
    <row r="6463" spans="20:24">
      <c r="T6463" s="221"/>
      <c r="U6463" s="221"/>
      <c r="V6463" s="221"/>
      <c r="W6463" s="221"/>
      <c r="X6463" s="221"/>
    </row>
    <row r="6464" spans="20:24">
      <c r="T6464" s="221"/>
      <c r="U6464" s="221"/>
      <c r="V6464" s="221"/>
      <c r="W6464" s="221"/>
      <c r="X6464" s="221"/>
    </row>
    <row r="6465" spans="20:24">
      <c r="T6465" s="221"/>
      <c r="U6465" s="221"/>
      <c r="V6465" s="221"/>
      <c r="W6465" s="221"/>
      <c r="X6465" s="221"/>
    </row>
    <row r="6466" spans="20:24">
      <c r="T6466" s="221"/>
      <c r="U6466" s="221"/>
      <c r="V6466" s="221"/>
      <c r="W6466" s="221"/>
      <c r="X6466" s="221"/>
    </row>
    <row r="6467" spans="20:24">
      <c r="T6467" s="221"/>
      <c r="U6467" s="221"/>
      <c r="V6467" s="221"/>
      <c r="W6467" s="221"/>
      <c r="X6467" s="221"/>
    </row>
    <row r="6468" spans="20:24">
      <c r="T6468" s="221"/>
      <c r="U6468" s="221"/>
      <c r="V6468" s="221"/>
      <c r="W6468" s="221"/>
      <c r="X6468" s="221"/>
    </row>
    <row r="6469" spans="20:24">
      <c r="T6469" s="221"/>
      <c r="U6469" s="221"/>
      <c r="V6469" s="221"/>
      <c r="W6469" s="221"/>
      <c r="X6469" s="221"/>
    </row>
    <row r="6470" spans="20:24">
      <c r="T6470" s="221"/>
      <c r="U6470" s="221"/>
      <c r="V6470" s="221"/>
      <c r="W6470" s="221"/>
      <c r="X6470" s="221"/>
    </row>
    <row r="6471" spans="20:24">
      <c r="T6471" s="221"/>
      <c r="U6471" s="221"/>
      <c r="V6471" s="221"/>
      <c r="W6471" s="221"/>
      <c r="X6471" s="221"/>
    </row>
    <row r="6472" spans="20:24">
      <c r="T6472" s="221"/>
      <c r="U6472" s="221"/>
      <c r="V6472" s="221"/>
      <c r="W6472" s="221"/>
      <c r="X6472" s="221"/>
    </row>
    <row r="6473" spans="20:24">
      <c r="T6473" s="221"/>
      <c r="U6473" s="221"/>
      <c r="V6473" s="221"/>
      <c r="W6473" s="221"/>
      <c r="X6473" s="221"/>
    </row>
    <row r="6474" spans="20:24">
      <c r="T6474" s="221"/>
      <c r="U6474" s="221"/>
      <c r="V6474" s="221"/>
      <c r="W6474" s="221"/>
      <c r="X6474" s="221"/>
    </row>
    <row r="6475" spans="20:24">
      <c r="T6475" s="221"/>
      <c r="U6475" s="221"/>
      <c r="V6475" s="221"/>
      <c r="W6475" s="221"/>
      <c r="X6475" s="221"/>
    </row>
    <row r="6476" spans="20:24">
      <c r="T6476" s="221"/>
      <c r="U6476" s="221"/>
      <c r="V6476" s="221"/>
      <c r="W6476" s="221"/>
      <c r="X6476" s="221"/>
    </row>
    <row r="6477" spans="20:24">
      <c r="T6477" s="221"/>
      <c r="U6477" s="221"/>
      <c r="V6477" s="221"/>
      <c r="W6477" s="221"/>
      <c r="X6477" s="221"/>
    </row>
    <row r="6478" spans="20:24">
      <c r="T6478" s="221"/>
      <c r="U6478" s="221"/>
      <c r="V6478" s="221"/>
      <c r="W6478" s="221"/>
      <c r="X6478" s="221"/>
    </row>
    <row r="6479" spans="20:24">
      <c r="T6479" s="221"/>
      <c r="U6479" s="221"/>
      <c r="V6479" s="221"/>
      <c r="W6479" s="221"/>
      <c r="X6479" s="221"/>
    </row>
    <row r="6480" spans="20:24">
      <c r="T6480" s="221"/>
      <c r="U6480" s="221"/>
      <c r="V6480" s="221"/>
      <c r="W6480" s="221"/>
      <c r="X6480" s="221"/>
    </row>
    <row r="6481" spans="20:24">
      <c r="T6481" s="221"/>
      <c r="U6481" s="221"/>
      <c r="V6481" s="221"/>
      <c r="W6481" s="221"/>
      <c r="X6481" s="221"/>
    </row>
    <row r="6482" spans="20:24">
      <c r="T6482" s="221"/>
      <c r="U6482" s="221"/>
      <c r="V6482" s="221"/>
      <c r="W6482" s="221"/>
      <c r="X6482" s="221"/>
    </row>
    <row r="6483" spans="20:24">
      <c r="T6483" s="221"/>
      <c r="U6483" s="221"/>
      <c r="V6483" s="221"/>
      <c r="W6483" s="221"/>
      <c r="X6483" s="221"/>
    </row>
    <row r="6484" spans="20:24">
      <c r="T6484" s="221"/>
      <c r="U6484" s="221"/>
      <c r="V6484" s="221"/>
      <c r="W6484" s="221"/>
      <c r="X6484" s="221"/>
    </row>
    <row r="6485" spans="20:24">
      <c r="T6485" s="221"/>
      <c r="U6485" s="221"/>
      <c r="V6485" s="221"/>
      <c r="W6485" s="221"/>
      <c r="X6485" s="221"/>
    </row>
    <row r="6486" spans="20:24">
      <c r="T6486" s="221"/>
      <c r="U6486" s="221"/>
      <c r="V6486" s="221"/>
      <c r="W6486" s="221"/>
      <c r="X6486" s="221"/>
    </row>
    <row r="6487" spans="20:24">
      <c r="T6487" s="221"/>
      <c r="U6487" s="221"/>
      <c r="V6487" s="221"/>
      <c r="W6487" s="221"/>
      <c r="X6487" s="221"/>
    </row>
    <row r="6488" spans="20:24">
      <c r="T6488" s="221"/>
      <c r="U6488" s="221"/>
      <c r="V6488" s="221"/>
      <c r="W6488" s="221"/>
      <c r="X6488" s="221"/>
    </row>
    <row r="6489" spans="20:24">
      <c r="T6489" s="221"/>
      <c r="U6489" s="221"/>
      <c r="V6489" s="221"/>
      <c r="W6489" s="221"/>
      <c r="X6489" s="221"/>
    </row>
    <row r="6490" spans="20:24">
      <c r="T6490" s="221"/>
      <c r="U6490" s="221"/>
      <c r="V6490" s="221"/>
      <c r="W6490" s="221"/>
      <c r="X6490" s="221"/>
    </row>
    <row r="6491" spans="20:24">
      <c r="T6491" s="221"/>
      <c r="U6491" s="221"/>
      <c r="V6491" s="221"/>
      <c r="W6491" s="221"/>
      <c r="X6491" s="221"/>
    </row>
    <row r="6492" spans="20:24">
      <c r="T6492" s="221"/>
      <c r="U6492" s="221"/>
      <c r="V6492" s="221"/>
      <c r="W6492" s="221"/>
      <c r="X6492" s="221"/>
    </row>
    <row r="6493" spans="20:24">
      <c r="T6493" s="221"/>
      <c r="U6493" s="221"/>
      <c r="V6493" s="221"/>
      <c r="W6493" s="221"/>
      <c r="X6493" s="221"/>
    </row>
    <row r="6494" spans="20:24">
      <c r="T6494" s="221"/>
      <c r="U6494" s="221"/>
      <c r="V6494" s="221"/>
      <c r="W6494" s="221"/>
      <c r="X6494" s="221"/>
    </row>
    <row r="6495" spans="20:24">
      <c r="T6495" s="221"/>
      <c r="U6495" s="221"/>
      <c r="V6495" s="221"/>
      <c r="W6495" s="221"/>
      <c r="X6495" s="221"/>
    </row>
    <row r="6496" spans="20:24">
      <c r="T6496" s="221"/>
      <c r="U6496" s="221"/>
      <c r="V6496" s="221"/>
      <c r="W6496" s="221"/>
      <c r="X6496" s="221"/>
    </row>
    <row r="6497" spans="20:24">
      <c r="T6497" s="221"/>
      <c r="U6497" s="221"/>
      <c r="V6497" s="221"/>
      <c r="W6497" s="221"/>
      <c r="X6497" s="221"/>
    </row>
    <row r="6498" spans="20:24">
      <c r="T6498" s="221"/>
      <c r="U6498" s="221"/>
      <c r="V6498" s="221"/>
      <c r="W6498" s="221"/>
      <c r="X6498" s="221"/>
    </row>
    <row r="6499" spans="20:24">
      <c r="T6499" s="221"/>
      <c r="U6499" s="221"/>
      <c r="V6499" s="221"/>
      <c r="W6499" s="221"/>
      <c r="X6499" s="221"/>
    </row>
    <row r="6500" spans="20:24">
      <c r="T6500" s="221"/>
      <c r="U6500" s="221"/>
      <c r="V6500" s="221"/>
      <c r="W6500" s="221"/>
      <c r="X6500" s="221"/>
    </row>
    <row r="6501" spans="20:24">
      <c r="T6501" s="221"/>
      <c r="U6501" s="221"/>
      <c r="V6501" s="221"/>
      <c r="W6501" s="221"/>
      <c r="X6501" s="221"/>
    </row>
    <row r="6502" spans="20:24">
      <c r="T6502" s="221"/>
      <c r="U6502" s="221"/>
      <c r="V6502" s="221"/>
      <c r="W6502" s="221"/>
      <c r="X6502" s="221"/>
    </row>
    <row r="6503" spans="20:24">
      <c r="T6503" s="221"/>
      <c r="U6503" s="221"/>
      <c r="V6503" s="221"/>
      <c r="W6503" s="221"/>
      <c r="X6503" s="221"/>
    </row>
    <row r="6504" spans="20:24">
      <c r="T6504" s="221"/>
      <c r="U6504" s="221"/>
      <c r="V6504" s="221"/>
      <c r="W6504" s="221"/>
      <c r="X6504" s="221"/>
    </row>
    <row r="6505" spans="20:24">
      <c r="T6505" s="221"/>
      <c r="U6505" s="221"/>
      <c r="V6505" s="221"/>
      <c r="W6505" s="221"/>
      <c r="X6505" s="221"/>
    </row>
    <row r="6506" spans="20:24">
      <c r="T6506" s="221"/>
      <c r="U6506" s="221"/>
      <c r="V6506" s="221"/>
      <c r="W6506" s="221"/>
      <c r="X6506" s="221"/>
    </row>
    <row r="6507" spans="20:24">
      <c r="T6507" s="221"/>
      <c r="U6507" s="221"/>
      <c r="V6507" s="221"/>
      <c r="W6507" s="221"/>
      <c r="X6507" s="221"/>
    </row>
    <row r="6508" spans="20:24">
      <c r="T6508" s="221"/>
      <c r="U6508" s="221"/>
      <c r="V6508" s="221"/>
      <c r="W6508" s="221"/>
      <c r="X6508" s="221"/>
    </row>
    <row r="6509" spans="20:24">
      <c r="T6509" s="221"/>
      <c r="U6509" s="221"/>
      <c r="V6509" s="221"/>
      <c r="W6509" s="221"/>
      <c r="X6509" s="221"/>
    </row>
    <row r="6510" spans="20:24">
      <c r="T6510" s="221"/>
      <c r="U6510" s="221"/>
      <c r="V6510" s="221"/>
      <c r="W6510" s="221"/>
      <c r="X6510" s="221"/>
    </row>
    <row r="6511" spans="20:24">
      <c r="T6511" s="221"/>
      <c r="U6511" s="221"/>
      <c r="V6511" s="221"/>
      <c r="W6511" s="221"/>
      <c r="X6511" s="221"/>
    </row>
    <row r="6512" spans="20:24">
      <c r="T6512" s="221"/>
      <c r="U6512" s="221"/>
      <c r="V6512" s="221"/>
      <c r="W6512" s="221"/>
      <c r="X6512" s="221"/>
    </row>
    <row r="6513" spans="20:24">
      <c r="T6513" s="221"/>
      <c r="U6513" s="221"/>
      <c r="V6513" s="221"/>
      <c r="W6513" s="221"/>
      <c r="X6513" s="221"/>
    </row>
    <row r="6514" spans="20:24">
      <c r="T6514" s="221"/>
      <c r="U6514" s="221"/>
      <c r="V6514" s="221"/>
      <c r="W6514" s="221"/>
      <c r="X6514" s="221"/>
    </row>
    <row r="6515" spans="20:24">
      <c r="T6515" s="221"/>
      <c r="U6515" s="221"/>
      <c r="V6515" s="221"/>
      <c r="W6515" s="221"/>
      <c r="X6515" s="221"/>
    </row>
    <row r="6516" spans="20:24">
      <c r="T6516" s="221"/>
      <c r="U6516" s="221"/>
      <c r="V6516" s="221"/>
      <c r="W6516" s="221"/>
      <c r="X6516" s="221"/>
    </row>
    <row r="6517" spans="20:24">
      <c r="T6517" s="221"/>
      <c r="U6517" s="221"/>
      <c r="V6517" s="221"/>
      <c r="W6517" s="221"/>
      <c r="X6517" s="221"/>
    </row>
    <row r="6518" spans="20:24">
      <c r="T6518" s="221"/>
      <c r="U6518" s="221"/>
      <c r="V6518" s="221"/>
      <c r="W6518" s="221"/>
      <c r="X6518" s="221"/>
    </row>
    <row r="6519" spans="20:24">
      <c r="T6519" s="221"/>
      <c r="U6519" s="221"/>
      <c r="V6519" s="221"/>
      <c r="W6519" s="221"/>
      <c r="X6519" s="221"/>
    </row>
    <row r="6520" spans="20:24">
      <c r="T6520" s="221"/>
      <c r="U6520" s="221"/>
      <c r="V6520" s="221"/>
      <c r="W6520" s="221"/>
      <c r="X6520" s="221"/>
    </row>
    <row r="6521" spans="20:24">
      <c r="T6521" s="221"/>
      <c r="U6521" s="221"/>
      <c r="V6521" s="221"/>
      <c r="W6521" s="221"/>
      <c r="X6521" s="221"/>
    </row>
    <row r="6522" spans="20:24">
      <c r="T6522" s="221"/>
      <c r="U6522" s="221"/>
      <c r="V6522" s="221"/>
      <c r="W6522" s="221"/>
      <c r="X6522" s="221"/>
    </row>
    <row r="6523" spans="20:24">
      <c r="T6523" s="221"/>
      <c r="U6523" s="221"/>
      <c r="V6523" s="221"/>
      <c r="W6523" s="221"/>
      <c r="X6523" s="221"/>
    </row>
    <row r="6524" spans="20:24">
      <c r="T6524" s="221"/>
      <c r="U6524" s="221"/>
      <c r="V6524" s="221"/>
      <c r="W6524" s="221"/>
      <c r="X6524" s="221"/>
    </row>
    <row r="6525" spans="20:24">
      <c r="T6525" s="221"/>
      <c r="U6525" s="221"/>
      <c r="V6525" s="221"/>
      <c r="W6525" s="221"/>
      <c r="X6525" s="221"/>
    </row>
    <row r="6526" spans="20:24">
      <c r="T6526" s="221"/>
      <c r="U6526" s="221"/>
      <c r="V6526" s="221"/>
      <c r="W6526" s="221"/>
      <c r="X6526" s="221"/>
    </row>
    <row r="6527" spans="20:24">
      <c r="T6527" s="221"/>
      <c r="U6527" s="221"/>
      <c r="V6527" s="221"/>
      <c r="W6527" s="221"/>
      <c r="X6527" s="221"/>
    </row>
    <row r="6528" spans="20:24">
      <c r="T6528" s="221"/>
      <c r="U6528" s="221"/>
      <c r="V6528" s="221"/>
      <c r="W6528" s="221"/>
      <c r="X6528" s="221"/>
    </row>
    <row r="6529" spans="20:24">
      <c r="T6529" s="221"/>
      <c r="U6529" s="221"/>
      <c r="V6529" s="221"/>
      <c r="W6529" s="221"/>
      <c r="X6529" s="221"/>
    </row>
    <row r="6530" spans="20:24">
      <c r="T6530" s="221"/>
      <c r="U6530" s="221"/>
      <c r="V6530" s="221"/>
      <c r="W6530" s="221"/>
      <c r="X6530" s="221"/>
    </row>
    <row r="6531" spans="20:24">
      <c r="T6531" s="221"/>
      <c r="U6531" s="221"/>
      <c r="V6531" s="221"/>
      <c r="W6531" s="221"/>
      <c r="X6531" s="221"/>
    </row>
    <row r="6532" spans="20:24">
      <c r="T6532" s="221"/>
      <c r="U6532" s="221"/>
      <c r="V6532" s="221"/>
      <c r="W6532" s="221"/>
      <c r="X6532" s="221"/>
    </row>
    <row r="6533" spans="20:24">
      <c r="T6533" s="221"/>
      <c r="U6533" s="221"/>
      <c r="V6533" s="221"/>
      <c r="W6533" s="221"/>
      <c r="X6533" s="221"/>
    </row>
    <row r="6534" spans="20:24">
      <c r="T6534" s="221"/>
      <c r="U6534" s="221"/>
      <c r="V6534" s="221"/>
      <c r="W6534" s="221"/>
      <c r="X6534" s="221"/>
    </row>
    <row r="6535" spans="20:24">
      <c r="T6535" s="221"/>
      <c r="U6535" s="221"/>
      <c r="V6535" s="221"/>
      <c r="W6535" s="221"/>
      <c r="X6535" s="221"/>
    </row>
    <row r="6536" spans="20:24">
      <c r="T6536" s="221"/>
      <c r="U6536" s="221"/>
      <c r="V6536" s="221"/>
      <c r="W6536" s="221"/>
      <c r="X6536" s="221"/>
    </row>
    <row r="6537" spans="20:24">
      <c r="T6537" s="221"/>
      <c r="U6537" s="221"/>
      <c r="V6537" s="221"/>
      <c r="W6537" s="221"/>
      <c r="X6537" s="221"/>
    </row>
    <row r="6538" spans="20:24">
      <c r="T6538" s="221"/>
      <c r="U6538" s="221"/>
      <c r="V6538" s="221"/>
      <c r="W6538" s="221"/>
      <c r="X6538" s="221"/>
    </row>
    <row r="6539" spans="20:24">
      <c r="T6539" s="221"/>
      <c r="U6539" s="221"/>
      <c r="V6539" s="221"/>
      <c r="W6539" s="221"/>
      <c r="X6539" s="221"/>
    </row>
    <row r="6540" spans="20:24">
      <c r="T6540" s="221"/>
      <c r="U6540" s="221"/>
      <c r="V6540" s="221"/>
      <c r="W6540" s="221"/>
      <c r="X6540" s="221"/>
    </row>
    <row r="6541" spans="20:24">
      <c r="T6541" s="221"/>
      <c r="U6541" s="221"/>
      <c r="V6541" s="221"/>
      <c r="W6541" s="221"/>
      <c r="X6541" s="221"/>
    </row>
    <row r="6542" spans="20:24">
      <c r="T6542" s="221"/>
      <c r="U6542" s="221"/>
      <c r="V6542" s="221"/>
      <c r="W6542" s="221"/>
      <c r="X6542" s="221"/>
    </row>
    <row r="6543" spans="20:24">
      <c r="T6543" s="221"/>
      <c r="U6543" s="221"/>
      <c r="V6543" s="221"/>
      <c r="W6543" s="221"/>
      <c r="X6543" s="221"/>
    </row>
    <row r="6544" spans="20:24">
      <c r="T6544" s="221"/>
      <c r="U6544" s="221"/>
      <c r="V6544" s="221"/>
      <c r="W6544" s="221"/>
      <c r="X6544" s="221"/>
    </row>
    <row r="6545" spans="20:24">
      <c r="T6545" s="221"/>
      <c r="U6545" s="221"/>
      <c r="V6545" s="221"/>
      <c r="W6545" s="221"/>
      <c r="X6545" s="221"/>
    </row>
    <row r="6546" spans="20:24">
      <c r="T6546" s="221"/>
      <c r="U6546" s="221"/>
      <c r="V6546" s="221"/>
      <c r="W6546" s="221"/>
      <c r="X6546" s="221"/>
    </row>
    <row r="6547" spans="20:24">
      <c r="T6547" s="221"/>
      <c r="U6547" s="221"/>
      <c r="V6547" s="221"/>
      <c r="W6547" s="221"/>
      <c r="X6547" s="221"/>
    </row>
    <row r="6548" spans="20:24">
      <c r="T6548" s="221"/>
      <c r="U6548" s="221"/>
      <c r="V6548" s="221"/>
      <c r="W6548" s="221"/>
      <c r="X6548" s="221"/>
    </row>
    <row r="6549" spans="20:24">
      <c r="T6549" s="221"/>
      <c r="U6549" s="221"/>
      <c r="V6549" s="221"/>
      <c r="W6549" s="221"/>
      <c r="X6549" s="221"/>
    </row>
    <row r="6550" spans="20:24">
      <c r="T6550" s="221"/>
      <c r="U6550" s="221"/>
      <c r="V6550" s="221"/>
      <c r="W6550" s="221"/>
      <c r="X6550" s="221"/>
    </row>
    <row r="6551" spans="20:24">
      <c r="T6551" s="221"/>
      <c r="U6551" s="221"/>
      <c r="V6551" s="221"/>
      <c r="W6551" s="221"/>
      <c r="X6551" s="221"/>
    </row>
    <row r="6552" spans="20:24">
      <c r="T6552" s="221"/>
      <c r="U6552" s="221"/>
      <c r="V6552" s="221"/>
      <c r="W6552" s="221"/>
      <c r="X6552" s="221"/>
    </row>
    <row r="6553" spans="20:24">
      <c r="T6553" s="221"/>
      <c r="U6553" s="221"/>
      <c r="V6553" s="221"/>
      <c r="W6553" s="221"/>
      <c r="X6553" s="221"/>
    </row>
    <row r="6554" spans="20:24">
      <c r="T6554" s="221"/>
      <c r="U6554" s="221"/>
      <c r="V6554" s="221"/>
      <c r="W6554" s="221"/>
      <c r="X6554" s="221"/>
    </row>
    <row r="6555" spans="20:24">
      <c r="T6555" s="221"/>
      <c r="U6555" s="221"/>
      <c r="V6555" s="221"/>
      <c r="W6555" s="221"/>
      <c r="X6555" s="221"/>
    </row>
    <row r="6556" spans="20:24">
      <c r="T6556" s="221"/>
      <c r="U6556" s="221"/>
      <c r="V6556" s="221"/>
      <c r="W6556" s="221"/>
      <c r="X6556" s="221"/>
    </row>
    <row r="6557" spans="20:24">
      <c r="T6557" s="221"/>
      <c r="U6557" s="221"/>
      <c r="V6557" s="221"/>
      <c r="W6557" s="221"/>
      <c r="X6557" s="221"/>
    </row>
    <row r="6558" spans="20:24">
      <c r="T6558" s="221"/>
      <c r="U6558" s="221"/>
      <c r="V6558" s="221"/>
      <c r="W6558" s="221"/>
      <c r="X6558" s="221"/>
    </row>
    <row r="6559" spans="20:24">
      <c r="T6559" s="221"/>
      <c r="U6559" s="221"/>
      <c r="V6559" s="221"/>
      <c r="W6559" s="221"/>
      <c r="X6559" s="221"/>
    </row>
    <row r="6560" spans="20:24">
      <c r="T6560" s="221"/>
      <c r="U6560" s="221"/>
      <c r="V6560" s="221"/>
      <c r="W6560" s="221"/>
      <c r="X6560" s="221"/>
    </row>
    <row r="6561" spans="20:24">
      <c r="T6561" s="221"/>
      <c r="U6561" s="221"/>
      <c r="V6561" s="221"/>
      <c r="W6561" s="221"/>
      <c r="X6561" s="221"/>
    </row>
    <row r="6562" spans="20:24">
      <c r="T6562" s="221"/>
      <c r="U6562" s="221"/>
      <c r="V6562" s="221"/>
      <c r="W6562" s="221"/>
      <c r="X6562" s="221"/>
    </row>
    <row r="6563" spans="20:24">
      <c r="T6563" s="221"/>
      <c r="U6563" s="221"/>
      <c r="V6563" s="221"/>
      <c r="W6563" s="221"/>
      <c r="X6563" s="221"/>
    </row>
    <row r="6564" spans="20:24">
      <c r="T6564" s="221"/>
      <c r="U6564" s="221"/>
      <c r="V6564" s="221"/>
      <c r="W6564" s="221"/>
      <c r="X6564" s="221"/>
    </row>
    <row r="6565" spans="20:24">
      <c r="T6565" s="221"/>
      <c r="U6565" s="221"/>
      <c r="V6565" s="221"/>
      <c r="W6565" s="221"/>
      <c r="X6565" s="221"/>
    </row>
    <row r="6566" spans="20:24">
      <c r="T6566" s="221"/>
      <c r="U6566" s="221"/>
      <c r="V6566" s="221"/>
      <c r="W6566" s="221"/>
      <c r="X6566" s="221"/>
    </row>
    <row r="6567" spans="20:24">
      <c r="T6567" s="221"/>
      <c r="U6567" s="221"/>
      <c r="V6567" s="221"/>
      <c r="W6567" s="221"/>
      <c r="X6567" s="221"/>
    </row>
    <row r="6568" spans="20:24">
      <c r="T6568" s="221"/>
      <c r="U6568" s="221"/>
      <c r="V6568" s="221"/>
      <c r="W6568" s="221"/>
      <c r="X6568" s="221"/>
    </row>
    <row r="6569" spans="20:24">
      <c r="T6569" s="221"/>
      <c r="U6569" s="221"/>
      <c r="V6569" s="221"/>
      <c r="W6569" s="221"/>
      <c r="X6569" s="221"/>
    </row>
    <row r="6570" spans="20:24">
      <c r="T6570" s="221"/>
      <c r="U6570" s="221"/>
      <c r="V6570" s="221"/>
      <c r="W6570" s="221"/>
      <c r="X6570" s="221"/>
    </row>
    <row r="6571" spans="20:24">
      <c r="T6571" s="221"/>
      <c r="U6571" s="221"/>
      <c r="V6571" s="221"/>
      <c r="W6571" s="221"/>
      <c r="X6571" s="221"/>
    </row>
    <row r="6572" spans="20:24">
      <c r="T6572" s="221"/>
      <c r="U6572" s="221"/>
      <c r="V6572" s="221"/>
      <c r="W6572" s="221"/>
      <c r="X6572" s="221"/>
    </row>
    <row r="6573" spans="20:24">
      <c r="T6573" s="221"/>
      <c r="U6573" s="221"/>
      <c r="V6573" s="221"/>
      <c r="W6573" s="221"/>
      <c r="X6573" s="221"/>
    </row>
    <row r="6574" spans="20:24">
      <c r="T6574" s="221"/>
      <c r="U6574" s="221"/>
      <c r="V6574" s="221"/>
      <c r="W6574" s="221"/>
      <c r="X6574" s="221"/>
    </row>
    <row r="6575" spans="20:24">
      <c r="T6575" s="221"/>
      <c r="U6575" s="221"/>
      <c r="V6575" s="221"/>
      <c r="W6575" s="221"/>
      <c r="X6575" s="221"/>
    </row>
    <row r="6576" spans="20:24">
      <c r="T6576" s="221"/>
      <c r="U6576" s="221"/>
      <c r="V6576" s="221"/>
      <c r="W6576" s="221"/>
      <c r="X6576" s="221"/>
    </row>
    <row r="6577" spans="20:24">
      <c r="T6577" s="221"/>
      <c r="U6577" s="221"/>
      <c r="V6577" s="221"/>
      <c r="W6577" s="221"/>
      <c r="X6577" s="221"/>
    </row>
    <row r="6578" spans="20:24">
      <c r="T6578" s="221"/>
      <c r="U6578" s="221"/>
      <c r="V6578" s="221"/>
      <c r="W6578" s="221"/>
      <c r="X6578" s="221"/>
    </row>
    <row r="6579" spans="20:24">
      <c r="T6579" s="221"/>
      <c r="U6579" s="221"/>
      <c r="V6579" s="221"/>
      <c r="W6579" s="221"/>
      <c r="X6579" s="221"/>
    </row>
    <row r="6580" spans="20:24">
      <c r="T6580" s="221"/>
      <c r="U6580" s="221"/>
      <c r="V6580" s="221"/>
      <c r="W6580" s="221"/>
      <c r="X6580" s="221"/>
    </row>
    <row r="6581" spans="20:24">
      <c r="T6581" s="221"/>
      <c r="U6581" s="221"/>
      <c r="V6581" s="221"/>
      <c r="W6581" s="221"/>
      <c r="X6581" s="221"/>
    </row>
    <row r="6582" spans="20:24">
      <c r="T6582" s="221"/>
      <c r="U6582" s="221"/>
      <c r="V6582" s="221"/>
      <c r="W6582" s="221"/>
      <c r="X6582" s="221"/>
    </row>
    <row r="6583" spans="20:24">
      <c r="T6583" s="221"/>
      <c r="U6583" s="221"/>
      <c r="V6583" s="221"/>
      <c r="W6583" s="221"/>
      <c r="X6583" s="221"/>
    </row>
    <row r="6584" spans="20:24">
      <c r="T6584" s="221"/>
      <c r="U6584" s="221"/>
      <c r="V6584" s="221"/>
      <c r="W6584" s="221"/>
      <c r="X6584" s="221"/>
    </row>
    <row r="6585" spans="20:24">
      <c r="T6585" s="221"/>
      <c r="U6585" s="221"/>
      <c r="V6585" s="221"/>
      <c r="W6585" s="221"/>
      <c r="X6585" s="221"/>
    </row>
    <row r="6586" spans="20:24">
      <c r="T6586" s="221"/>
      <c r="U6586" s="221"/>
      <c r="V6586" s="221"/>
      <c r="W6586" s="221"/>
      <c r="X6586" s="221"/>
    </row>
    <row r="6587" spans="20:24">
      <c r="T6587" s="221"/>
      <c r="U6587" s="221"/>
      <c r="V6587" s="221"/>
      <c r="W6587" s="221"/>
      <c r="X6587" s="221"/>
    </row>
    <row r="6588" spans="20:24">
      <c r="T6588" s="221"/>
      <c r="U6588" s="221"/>
      <c r="V6588" s="221"/>
      <c r="W6588" s="221"/>
      <c r="X6588" s="221"/>
    </row>
    <row r="6589" spans="20:24">
      <c r="T6589" s="221"/>
      <c r="U6589" s="221"/>
      <c r="V6589" s="221"/>
      <c r="W6589" s="221"/>
      <c r="X6589" s="221"/>
    </row>
    <row r="6590" spans="20:24">
      <c r="T6590" s="221"/>
      <c r="U6590" s="221"/>
      <c r="V6590" s="221"/>
      <c r="W6590" s="221"/>
      <c r="X6590" s="221"/>
    </row>
    <row r="6591" spans="20:24">
      <c r="T6591" s="221"/>
      <c r="U6591" s="221"/>
      <c r="V6591" s="221"/>
      <c r="W6591" s="221"/>
      <c r="X6591" s="221"/>
    </row>
    <row r="6592" spans="20:24">
      <c r="T6592" s="221"/>
      <c r="U6592" s="221"/>
      <c r="V6592" s="221"/>
      <c r="W6592" s="221"/>
      <c r="X6592" s="221"/>
    </row>
    <row r="6593" spans="20:24">
      <c r="T6593" s="221"/>
      <c r="U6593" s="221"/>
      <c r="V6593" s="221"/>
      <c r="W6593" s="221"/>
      <c r="X6593" s="221"/>
    </row>
    <row r="6594" spans="20:24">
      <c r="T6594" s="221"/>
      <c r="U6594" s="221"/>
      <c r="V6594" s="221"/>
      <c r="W6594" s="221"/>
      <c r="X6594" s="221"/>
    </row>
    <row r="6595" spans="20:24">
      <c r="T6595" s="221"/>
      <c r="U6595" s="221"/>
      <c r="V6595" s="221"/>
      <c r="W6595" s="221"/>
      <c r="X6595" s="221"/>
    </row>
    <row r="6596" spans="20:24">
      <c r="T6596" s="221"/>
      <c r="U6596" s="221"/>
      <c r="V6596" s="221"/>
      <c r="W6596" s="221"/>
      <c r="X6596" s="221"/>
    </row>
    <row r="6597" spans="20:24">
      <c r="T6597" s="221"/>
      <c r="U6597" s="221"/>
      <c r="V6597" s="221"/>
      <c r="W6597" s="221"/>
      <c r="X6597" s="221"/>
    </row>
    <row r="6598" spans="20:24">
      <c r="T6598" s="221"/>
      <c r="U6598" s="221"/>
      <c r="V6598" s="221"/>
      <c r="W6598" s="221"/>
      <c r="X6598" s="221"/>
    </row>
    <row r="6599" spans="20:24">
      <c r="T6599" s="221"/>
      <c r="U6599" s="221"/>
      <c r="V6599" s="221"/>
      <c r="W6599" s="221"/>
      <c r="X6599" s="221"/>
    </row>
    <row r="6600" spans="20:24">
      <c r="T6600" s="221"/>
      <c r="U6600" s="221"/>
      <c r="V6600" s="221"/>
      <c r="W6600" s="221"/>
      <c r="X6600" s="221"/>
    </row>
    <row r="6601" spans="20:24">
      <c r="T6601" s="221"/>
      <c r="U6601" s="221"/>
      <c r="V6601" s="221"/>
      <c r="W6601" s="221"/>
      <c r="X6601" s="221"/>
    </row>
    <row r="6602" spans="20:24">
      <c r="T6602" s="221"/>
      <c r="U6602" s="221"/>
      <c r="V6602" s="221"/>
      <c r="W6602" s="221"/>
      <c r="X6602" s="221"/>
    </row>
    <row r="6603" spans="20:24">
      <c r="T6603" s="221"/>
      <c r="U6603" s="221"/>
      <c r="V6603" s="221"/>
      <c r="W6603" s="221"/>
      <c r="X6603" s="221"/>
    </row>
    <row r="6604" spans="20:24">
      <c r="T6604" s="221"/>
      <c r="U6604" s="221"/>
      <c r="V6604" s="221"/>
      <c r="W6604" s="221"/>
      <c r="X6604" s="221"/>
    </row>
    <row r="6605" spans="20:24">
      <c r="T6605" s="221"/>
      <c r="U6605" s="221"/>
      <c r="V6605" s="221"/>
      <c r="W6605" s="221"/>
      <c r="X6605" s="221"/>
    </row>
    <row r="6606" spans="20:24">
      <c r="T6606" s="221"/>
      <c r="U6606" s="221"/>
      <c r="V6606" s="221"/>
      <c r="W6606" s="221"/>
      <c r="X6606" s="221"/>
    </row>
    <row r="6607" spans="20:24">
      <c r="T6607" s="221"/>
      <c r="U6607" s="221"/>
      <c r="V6607" s="221"/>
      <c r="W6607" s="221"/>
      <c r="X6607" s="221"/>
    </row>
    <row r="6608" spans="20:24">
      <c r="T6608" s="221"/>
      <c r="U6608" s="221"/>
      <c r="V6608" s="221"/>
      <c r="W6608" s="221"/>
      <c r="X6608" s="221"/>
    </row>
    <row r="6609" spans="20:24">
      <c r="T6609" s="221"/>
      <c r="U6609" s="221"/>
      <c r="V6609" s="221"/>
      <c r="W6609" s="221"/>
      <c r="X6609" s="221"/>
    </row>
    <row r="6610" spans="20:24">
      <c r="T6610" s="221"/>
      <c r="U6610" s="221"/>
      <c r="V6610" s="221"/>
      <c r="W6610" s="221"/>
      <c r="X6610" s="221"/>
    </row>
    <row r="6611" spans="20:24">
      <c r="T6611" s="221"/>
      <c r="U6611" s="221"/>
      <c r="V6611" s="221"/>
      <c r="W6611" s="221"/>
      <c r="X6611" s="221"/>
    </row>
    <row r="6612" spans="20:24">
      <c r="T6612" s="221"/>
      <c r="U6612" s="221"/>
      <c r="V6612" s="221"/>
      <c r="W6612" s="221"/>
      <c r="X6612" s="221"/>
    </row>
    <row r="6613" spans="20:24">
      <c r="T6613" s="221"/>
      <c r="U6613" s="221"/>
      <c r="V6613" s="221"/>
      <c r="W6613" s="221"/>
      <c r="X6613" s="221"/>
    </row>
    <row r="6614" spans="20:24">
      <c r="T6614" s="221"/>
      <c r="U6614" s="221"/>
      <c r="V6614" s="221"/>
      <c r="W6614" s="221"/>
      <c r="X6614" s="221"/>
    </row>
    <row r="6615" spans="20:24">
      <c r="T6615" s="221"/>
      <c r="U6615" s="221"/>
      <c r="V6615" s="221"/>
      <c r="W6615" s="221"/>
      <c r="X6615" s="221"/>
    </row>
    <row r="6616" spans="20:24">
      <c r="T6616" s="221"/>
      <c r="U6616" s="221"/>
      <c r="V6616" s="221"/>
      <c r="W6616" s="221"/>
      <c r="X6616" s="221"/>
    </row>
    <row r="6617" spans="20:24">
      <c r="T6617" s="221"/>
      <c r="U6617" s="221"/>
      <c r="V6617" s="221"/>
      <c r="W6617" s="221"/>
      <c r="X6617" s="221"/>
    </row>
    <row r="6618" spans="20:24">
      <c r="T6618" s="221"/>
      <c r="U6618" s="221"/>
      <c r="V6618" s="221"/>
      <c r="W6618" s="221"/>
      <c r="X6618" s="221"/>
    </row>
    <row r="6619" spans="20:24">
      <c r="T6619" s="221"/>
      <c r="U6619" s="221"/>
      <c r="V6619" s="221"/>
      <c r="W6619" s="221"/>
      <c r="X6619" s="221"/>
    </row>
    <row r="6620" spans="20:24">
      <c r="T6620" s="221"/>
      <c r="U6620" s="221"/>
      <c r="V6620" s="221"/>
      <c r="W6620" s="221"/>
      <c r="X6620" s="221"/>
    </row>
    <row r="6621" spans="20:24">
      <c r="T6621" s="221"/>
      <c r="U6621" s="221"/>
      <c r="V6621" s="221"/>
      <c r="W6621" s="221"/>
      <c r="X6621" s="221"/>
    </row>
    <row r="6622" spans="20:24">
      <c r="T6622" s="221"/>
      <c r="U6622" s="221"/>
      <c r="V6622" s="221"/>
      <c r="W6622" s="221"/>
      <c r="X6622" s="221"/>
    </row>
    <row r="6623" spans="20:24">
      <c r="T6623" s="221"/>
      <c r="U6623" s="221"/>
      <c r="V6623" s="221"/>
      <c r="W6623" s="221"/>
      <c r="X6623" s="221"/>
    </row>
    <row r="6624" spans="20:24">
      <c r="T6624" s="221"/>
      <c r="U6624" s="221"/>
      <c r="V6624" s="221"/>
      <c r="W6624" s="221"/>
      <c r="X6624" s="221"/>
    </row>
    <row r="6625" spans="20:24">
      <c r="T6625" s="221"/>
      <c r="U6625" s="221"/>
      <c r="V6625" s="221"/>
      <c r="W6625" s="221"/>
      <c r="X6625" s="221"/>
    </row>
    <row r="6626" spans="20:24">
      <c r="T6626" s="221"/>
      <c r="U6626" s="221"/>
      <c r="V6626" s="221"/>
      <c r="W6626" s="221"/>
      <c r="X6626" s="221"/>
    </row>
    <row r="6627" spans="20:24">
      <c r="T6627" s="221"/>
      <c r="U6627" s="221"/>
      <c r="V6627" s="221"/>
      <c r="W6627" s="221"/>
      <c r="X6627" s="221"/>
    </row>
    <row r="6628" spans="20:24">
      <c r="T6628" s="221"/>
      <c r="U6628" s="221"/>
      <c r="V6628" s="221"/>
      <c r="W6628" s="221"/>
      <c r="X6628" s="221"/>
    </row>
    <row r="6629" spans="20:24">
      <c r="T6629" s="221"/>
      <c r="U6629" s="221"/>
      <c r="V6629" s="221"/>
      <c r="W6629" s="221"/>
      <c r="X6629" s="221"/>
    </row>
    <row r="6630" spans="20:24">
      <c r="T6630" s="221"/>
      <c r="U6630" s="221"/>
      <c r="V6630" s="221"/>
      <c r="W6630" s="221"/>
      <c r="X6630" s="221"/>
    </row>
    <row r="6631" spans="20:24">
      <c r="T6631" s="221"/>
      <c r="U6631" s="221"/>
      <c r="V6631" s="221"/>
      <c r="W6631" s="221"/>
      <c r="X6631" s="221"/>
    </row>
    <row r="6632" spans="20:24">
      <c r="T6632" s="221"/>
      <c r="U6632" s="221"/>
      <c r="V6632" s="221"/>
      <c r="W6632" s="221"/>
      <c r="X6632" s="221"/>
    </row>
    <row r="6633" spans="20:24">
      <c r="T6633" s="221"/>
      <c r="U6633" s="221"/>
      <c r="V6633" s="221"/>
      <c r="W6633" s="221"/>
      <c r="X6633" s="221"/>
    </row>
    <row r="6634" spans="20:24">
      <c r="T6634" s="221"/>
      <c r="U6634" s="221"/>
      <c r="V6634" s="221"/>
      <c r="W6634" s="221"/>
      <c r="X6634" s="221"/>
    </row>
    <row r="6635" spans="20:24">
      <c r="T6635" s="221"/>
      <c r="U6635" s="221"/>
      <c r="V6635" s="221"/>
      <c r="W6635" s="221"/>
      <c r="X6635" s="221"/>
    </row>
    <row r="6636" spans="20:24">
      <c r="T6636" s="221"/>
      <c r="U6636" s="221"/>
      <c r="V6636" s="221"/>
      <c r="W6636" s="221"/>
      <c r="X6636" s="221"/>
    </row>
    <row r="6637" spans="20:24">
      <c r="T6637" s="221"/>
      <c r="U6637" s="221"/>
      <c r="V6637" s="221"/>
      <c r="W6637" s="221"/>
      <c r="X6637" s="221"/>
    </row>
    <row r="6638" spans="20:24">
      <c r="T6638" s="221"/>
      <c r="U6638" s="221"/>
      <c r="V6638" s="221"/>
      <c r="W6638" s="221"/>
      <c r="X6638" s="221"/>
    </row>
    <row r="6639" spans="20:24">
      <c r="T6639" s="221"/>
      <c r="U6639" s="221"/>
      <c r="V6639" s="221"/>
      <c r="W6639" s="221"/>
      <c r="X6639" s="221"/>
    </row>
    <row r="6640" spans="20:24">
      <c r="T6640" s="221"/>
      <c r="U6640" s="221"/>
      <c r="V6640" s="221"/>
      <c r="W6640" s="221"/>
      <c r="X6640" s="221"/>
    </row>
    <row r="6641" spans="20:24">
      <c r="T6641" s="221"/>
      <c r="U6641" s="221"/>
      <c r="V6641" s="221"/>
      <c r="W6641" s="221"/>
      <c r="X6641" s="221"/>
    </row>
    <row r="6642" spans="20:24">
      <c r="T6642" s="221"/>
      <c r="U6642" s="221"/>
      <c r="V6642" s="221"/>
      <c r="W6642" s="221"/>
      <c r="X6642" s="221"/>
    </row>
    <row r="6643" spans="20:24">
      <c r="T6643" s="221"/>
      <c r="U6643" s="221"/>
      <c r="V6643" s="221"/>
      <c r="W6643" s="221"/>
      <c r="X6643" s="221"/>
    </row>
    <row r="6644" spans="20:24">
      <c r="T6644" s="221"/>
      <c r="U6644" s="221"/>
      <c r="V6644" s="221"/>
      <c r="W6644" s="221"/>
      <c r="X6644" s="221"/>
    </row>
    <row r="6645" spans="20:24">
      <c r="T6645" s="221"/>
      <c r="U6645" s="221"/>
      <c r="V6645" s="221"/>
      <c r="W6645" s="221"/>
      <c r="X6645" s="221"/>
    </row>
    <row r="6646" spans="20:24">
      <c r="T6646" s="221"/>
      <c r="U6646" s="221"/>
      <c r="V6646" s="221"/>
      <c r="W6646" s="221"/>
      <c r="X6646" s="221"/>
    </row>
    <row r="6647" spans="20:24">
      <c r="T6647" s="221"/>
      <c r="U6647" s="221"/>
      <c r="V6647" s="221"/>
      <c r="W6647" s="221"/>
      <c r="X6647" s="221"/>
    </row>
    <row r="6648" spans="20:24">
      <c r="T6648" s="221"/>
      <c r="U6648" s="221"/>
      <c r="V6648" s="221"/>
      <c r="W6648" s="221"/>
      <c r="X6648" s="221"/>
    </row>
    <row r="6649" spans="20:24">
      <c r="T6649" s="221"/>
      <c r="U6649" s="221"/>
      <c r="V6649" s="221"/>
      <c r="W6649" s="221"/>
      <c r="X6649" s="221"/>
    </row>
    <row r="6650" spans="20:24">
      <c r="T6650" s="221"/>
      <c r="U6650" s="221"/>
      <c r="V6650" s="221"/>
      <c r="W6650" s="221"/>
      <c r="X6650" s="221"/>
    </row>
    <row r="6651" spans="20:24">
      <c r="T6651" s="221"/>
      <c r="U6651" s="221"/>
      <c r="V6651" s="221"/>
      <c r="W6651" s="221"/>
      <c r="X6651" s="221"/>
    </row>
    <row r="6652" spans="20:24">
      <c r="T6652" s="221"/>
      <c r="U6652" s="221"/>
      <c r="V6652" s="221"/>
      <c r="W6652" s="221"/>
      <c r="X6652" s="221"/>
    </row>
    <row r="6653" spans="20:24">
      <c r="T6653" s="221"/>
      <c r="U6653" s="221"/>
      <c r="V6653" s="221"/>
      <c r="W6653" s="221"/>
      <c r="X6653" s="221"/>
    </row>
    <row r="6654" spans="20:24">
      <c r="T6654" s="221"/>
      <c r="U6654" s="221"/>
      <c r="V6654" s="221"/>
      <c r="W6654" s="221"/>
      <c r="X6654" s="221"/>
    </row>
    <row r="6655" spans="20:24">
      <c r="T6655" s="221"/>
      <c r="U6655" s="221"/>
      <c r="V6655" s="221"/>
      <c r="W6655" s="221"/>
      <c r="X6655" s="221"/>
    </row>
    <row r="6656" spans="20:24">
      <c r="T6656" s="221"/>
      <c r="U6656" s="221"/>
      <c r="V6656" s="221"/>
      <c r="W6656" s="221"/>
      <c r="X6656" s="221"/>
    </row>
    <row r="6657" spans="20:24">
      <c r="T6657" s="221"/>
      <c r="U6657" s="221"/>
      <c r="V6657" s="221"/>
      <c r="W6657" s="221"/>
      <c r="X6657" s="221"/>
    </row>
    <row r="6658" spans="20:24">
      <c r="T6658" s="221"/>
      <c r="U6658" s="221"/>
      <c r="V6658" s="221"/>
      <c r="W6658" s="221"/>
      <c r="X6658" s="221"/>
    </row>
    <row r="6659" spans="20:24">
      <c r="T6659" s="221"/>
      <c r="U6659" s="221"/>
      <c r="V6659" s="221"/>
      <c r="W6659" s="221"/>
      <c r="X6659" s="221"/>
    </row>
    <row r="6660" spans="20:24">
      <c r="T6660" s="221"/>
      <c r="U6660" s="221"/>
      <c r="V6660" s="221"/>
      <c r="W6660" s="221"/>
      <c r="X6660" s="221"/>
    </row>
    <row r="6661" spans="20:24">
      <c r="T6661" s="221"/>
      <c r="U6661" s="221"/>
      <c r="V6661" s="221"/>
      <c r="W6661" s="221"/>
      <c r="X6661" s="221"/>
    </row>
    <row r="6662" spans="20:24">
      <c r="T6662" s="221"/>
      <c r="U6662" s="221"/>
      <c r="V6662" s="221"/>
      <c r="W6662" s="221"/>
      <c r="X6662" s="221"/>
    </row>
    <row r="6663" spans="20:24">
      <c r="T6663" s="221"/>
      <c r="U6663" s="221"/>
      <c r="V6663" s="221"/>
      <c r="W6663" s="221"/>
      <c r="X6663" s="221"/>
    </row>
    <row r="6664" spans="20:24">
      <c r="T6664" s="221"/>
      <c r="U6664" s="221"/>
      <c r="V6664" s="221"/>
      <c r="W6664" s="221"/>
      <c r="X6664" s="221"/>
    </row>
    <row r="6665" spans="20:24">
      <c r="T6665" s="221"/>
      <c r="U6665" s="221"/>
      <c r="V6665" s="221"/>
      <c r="W6665" s="221"/>
      <c r="X6665" s="221"/>
    </row>
    <row r="6666" spans="20:24">
      <c r="T6666" s="221"/>
      <c r="U6666" s="221"/>
      <c r="V6666" s="221"/>
      <c r="W6666" s="221"/>
      <c r="X6666" s="221"/>
    </row>
    <row r="6667" spans="20:24">
      <c r="T6667" s="221"/>
      <c r="U6667" s="221"/>
      <c r="V6667" s="221"/>
      <c r="W6667" s="221"/>
      <c r="X6667" s="221"/>
    </row>
    <row r="6668" spans="20:24">
      <c r="T6668" s="221"/>
      <c r="U6668" s="221"/>
      <c r="V6668" s="221"/>
      <c r="W6668" s="221"/>
      <c r="X6668" s="221"/>
    </row>
    <row r="6669" spans="20:24">
      <c r="T6669" s="221"/>
      <c r="U6669" s="221"/>
      <c r="V6669" s="221"/>
      <c r="W6669" s="221"/>
      <c r="X6669" s="221"/>
    </row>
    <row r="6670" spans="20:24">
      <c r="T6670" s="221"/>
      <c r="U6670" s="221"/>
      <c r="V6670" s="221"/>
      <c r="W6670" s="221"/>
      <c r="X6670" s="221"/>
    </row>
    <row r="6671" spans="20:24">
      <c r="T6671" s="221"/>
      <c r="U6671" s="221"/>
      <c r="V6671" s="221"/>
      <c r="W6671" s="221"/>
      <c r="X6671" s="221"/>
    </row>
    <row r="6672" spans="20:24">
      <c r="T6672" s="221"/>
      <c r="U6672" s="221"/>
      <c r="V6672" s="221"/>
      <c r="W6672" s="221"/>
      <c r="X6672" s="221"/>
    </row>
    <row r="6673" spans="20:24">
      <c r="T6673" s="221"/>
      <c r="U6673" s="221"/>
      <c r="V6673" s="221"/>
      <c r="W6673" s="221"/>
      <c r="X6673" s="221"/>
    </row>
    <row r="6674" spans="20:24">
      <c r="T6674" s="221"/>
      <c r="U6674" s="221"/>
      <c r="V6674" s="221"/>
      <c r="W6674" s="221"/>
      <c r="X6674" s="221"/>
    </row>
    <row r="6675" spans="20:24">
      <c r="T6675" s="221"/>
      <c r="U6675" s="221"/>
      <c r="V6675" s="221"/>
      <c r="W6675" s="221"/>
      <c r="X6675" s="221"/>
    </row>
    <row r="6676" spans="20:24">
      <c r="T6676" s="221"/>
      <c r="U6676" s="221"/>
      <c r="V6676" s="221"/>
      <c r="W6676" s="221"/>
      <c r="X6676" s="221"/>
    </row>
    <row r="6677" spans="20:24">
      <c r="T6677" s="221"/>
      <c r="U6677" s="221"/>
      <c r="V6677" s="221"/>
      <c r="W6677" s="221"/>
      <c r="X6677" s="221"/>
    </row>
    <row r="6678" spans="20:24">
      <c r="T6678" s="221"/>
      <c r="U6678" s="221"/>
      <c r="V6678" s="221"/>
      <c r="W6678" s="221"/>
      <c r="X6678" s="221"/>
    </row>
    <row r="6679" spans="20:24">
      <c r="T6679" s="221"/>
      <c r="U6679" s="221"/>
      <c r="V6679" s="221"/>
      <c r="W6679" s="221"/>
      <c r="X6679" s="221"/>
    </row>
    <row r="6680" spans="20:24">
      <c r="T6680" s="221"/>
      <c r="U6680" s="221"/>
      <c r="V6680" s="221"/>
      <c r="W6680" s="221"/>
      <c r="X6680" s="221"/>
    </row>
    <row r="6681" spans="20:24">
      <c r="T6681" s="221"/>
      <c r="U6681" s="221"/>
      <c r="V6681" s="221"/>
      <c r="W6681" s="221"/>
      <c r="X6681" s="221"/>
    </row>
    <row r="6682" spans="20:24">
      <c r="T6682" s="221"/>
      <c r="U6682" s="221"/>
      <c r="V6682" s="221"/>
      <c r="W6682" s="221"/>
      <c r="X6682" s="221"/>
    </row>
    <row r="6683" spans="20:24">
      <c r="T6683" s="221"/>
      <c r="U6683" s="221"/>
      <c r="V6683" s="221"/>
      <c r="W6683" s="221"/>
      <c r="X6683" s="221"/>
    </row>
    <row r="6684" spans="20:24">
      <c r="T6684" s="221"/>
      <c r="U6684" s="221"/>
      <c r="V6684" s="221"/>
      <c r="W6684" s="221"/>
      <c r="X6684" s="221"/>
    </row>
    <row r="6685" spans="20:24">
      <c r="T6685" s="221"/>
      <c r="U6685" s="221"/>
      <c r="V6685" s="221"/>
      <c r="W6685" s="221"/>
      <c r="X6685" s="221"/>
    </row>
    <row r="6686" spans="20:24">
      <c r="T6686" s="221"/>
      <c r="U6686" s="221"/>
      <c r="V6686" s="221"/>
      <c r="W6686" s="221"/>
      <c r="X6686" s="221"/>
    </row>
    <row r="6687" spans="20:24">
      <c r="T6687" s="221"/>
      <c r="U6687" s="221"/>
      <c r="V6687" s="221"/>
      <c r="W6687" s="221"/>
      <c r="X6687" s="221"/>
    </row>
    <row r="6688" spans="20:24">
      <c r="T6688" s="221"/>
      <c r="U6688" s="221"/>
      <c r="V6688" s="221"/>
      <c r="W6688" s="221"/>
      <c r="X6688" s="221"/>
    </row>
    <row r="6689" spans="20:24">
      <c r="T6689" s="221"/>
      <c r="U6689" s="221"/>
      <c r="V6689" s="221"/>
      <c r="W6689" s="221"/>
      <c r="X6689" s="221"/>
    </row>
    <row r="6690" spans="20:24">
      <c r="T6690" s="221"/>
      <c r="U6690" s="221"/>
      <c r="V6690" s="221"/>
      <c r="W6690" s="221"/>
      <c r="X6690" s="221"/>
    </row>
    <row r="6691" spans="20:24">
      <c r="T6691" s="221"/>
      <c r="U6691" s="221"/>
      <c r="V6691" s="221"/>
      <c r="W6691" s="221"/>
      <c r="X6691" s="221"/>
    </row>
    <row r="6692" spans="20:24">
      <c r="T6692" s="221"/>
      <c r="U6692" s="221"/>
      <c r="V6692" s="221"/>
      <c r="W6692" s="221"/>
      <c r="X6692" s="221"/>
    </row>
    <row r="6693" spans="20:24">
      <c r="T6693" s="221"/>
      <c r="U6693" s="221"/>
      <c r="V6693" s="221"/>
      <c r="W6693" s="221"/>
      <c r="X6693" s="221"/>
    </row>
    <row r="6694" spans="20:24">
      <c r="T6694" s="221"/>
      <c r="U6694" s="221"/>
      <c r="V6694" s="221"/>
      <c r="W6694" s="221"/>
      <c r="X6694" s="221"/>
    </row>
    <row r="6695" spans="20:24">
      <c r="T6695" s="221"/>
      <c r="U6695" s="221"/>
      <c r="V6695" s="221"/>
      <c r="W6695" s="221"/>
      <c r="X6695" s="221"/>
    </row>
    <row r="6696" spans="20:24">
      <c r="T6696" s="221"/>
      <c r="U6696" s="221"/>
      <c r="V6696" s="221"/>
      <c r="W6696" s="221"/>
      <c r="X6696" s="221"/>
    </row>
    <row r="6697" spans="20:24">
      <c r="T6697" s="221"/>
      <c r="U6697" s="221"/>
      <c r="V6697" s="221"/>
      <c r="W6697" s="221"/>
      <c r="X6697" s="221"/>
    </row>
    <row r="6698" spans="20:24">
      <c r="T6698" s="221"/>
      <c r="U6698" s="221"/>
      <c r="V6698" s="221"/>
      <c r="W6698" s="221"/>
      <c r="X6698" s="221"/>
    </row>
    <row r="6699" spans="20:24">
      <c r="T6699" s="221"/>
      <c r="U6699" s="221"/>
      <c r="V6699" s="221"/>
      <c r="W6699" s="221"/>
      <c r="X6699" s="221"/>
    </row>
    <row r="6700" spans="20:24">
      <c r="T6700" s="221"/>
      <c r="U6700" s="221"/>
      <c r="V6700" s="221"/>
      <c r="W6700" s="221"/>
      <c r="X6700" s="221"/>
    </row>
    <row r="6701" spans="20:24">
      <c r="T6701" s="221"/>
      <c r="U6701" s="221"/>
      <c r="V6701" s="221"/>
      <c r="W6701" s="221"/>
      <c r="X6701" s="221"/>
    </row>
    <row r="6702" spans="20:24">
      <c r="T6702" s="221"/>
      <c r="U6702" s="221"/>
      <c r="V6702" s="221"/>
      <c r="W6702" s="221"/>
      <c r="X6702" s="221"/>
    </row>
    <row r="6703" spans="20:24">
      <c r="T6703" s="221"/>
      <c r="U6703" s="221"/>
      <c r="V6703" s="221"/>
      <c r="W6703" s="221"/>
      <c r="X6703" s="221"/>
    </row>
    <row r="6704" spans="20:24">
      <c r="T6704" s="221"/>
      <c r="U6704" s="221"/>
      <c r="V6704" s="221"/>
      <c r="W6704" s="221"/>
      <c r="X6704" s="221"/>
    </row>
    <row r="6705" spans="20:24">
      <c r="T6705" s="221"/>
      <c r="U6705" s="221"/>
      <c r="V6705" s="221"/>
      <c r="W6705" s="221"/>
      <c r="X6705" s="221"/>
    </row>
    <row r="6706" spans="20:24">
      <c r="T6706" s="221"/>
      <c r="U6706" s="221"/>
      <c r="V6706" s="221"/>
      <c r="W6706" s="221"/>
      <c r="X6706" s="221"/>
    </row>
    <row r="6707" spans="20:24">
      <c r="T6707" s="221"/>
      <c r="U6707" s="221"/>
      <c r="V6707" s="221"/>
      <c r="W6707" s="221"/>
      <c r="X6707" s="221"/>
    </row>
    <row r="6708" spans="20:24">
      <c r="T6708" s="221"/>
      <c r="U6708" s="221"/>
      <c r="V6708" s="221"/>
      <c r="W6708" s="221"/>
      <c r="X6708" s="221"/>
    </row>
    <row r="6709" spans="20:24">
      <c r="T6709" s="221"/>
      <c r="U6709" s="221"/>
      <c r="V6709" s="221"/>
      <c r="W6709" s="221"/>
      <c r="X6709" s="221"/>
    </row>
    <row r="6710" spans="20:24">
      <c r="T6710" s="221"/>
      <c r="U6710" s="221"/>
      <c r="V6710" s="221"/>
      <c r="W6710" s="221"/>
      <c r="X6710" s="221"/>
    </row>
    <row r="6711" spans="20:24">
      <c r="T6711" s="221"/>
      <c r="U6711" s="221"/>
      <c r="V6711" s="221"/>
      <c r="W6711" s="221"/>
      <c r="X6711" s="221"/>
    </row>
    <row r="6712" spans="20:24">
      <c r="T6712" s="221"/>
      <c r="U6712" s="221"/>
      <c r="V6712" s="221"/>
      <c r="W6712" s="221"/>
      <c r="X6712" s="221"/>
    </row>
    <row r="6713" spans="20:24">
      <c r="T6713" s="221"/>
      <c r="U6713" s="221"/>
      <c r="V6713" s="221"/>
      <c r="W6713" s="221"/>
      <c r="X6713" s="221"/>
    </row>
    <row r="6714" spans="20:24">
      <c r="T6714" s="221"/>
      <c r="U6714" s="221"/>
      <c r="V6714" s="221"/>
      <c r="W6714" s="221"/>
      <c r="X6714" s="221"/>
    </row>
    <row r="6715" spans="20:24">
      <c r="T6715" s="221"/>
      <c r="U6715" s="221"/>
      <c r="V6715" s="221"/>
      <c r="W6715" s="221"/>
      <c r="X6715" s="221"/>
    </row>
    <row r="6716" spans="20:24">
      <c r="T6716" s="221"/>
      <c r="U6716" s="221"/>
      <c r="V6716" s="221"/>
      <c r="W6716" s="221"/>
      <c r="X6716" s="221"/>
    </row>
    <row r="6717" spans="20:24">
      <c r="T6717" s="221"/>
      <c r="U6717" s="221"/>
      <c r="V6717" s="221"/>
      <c r="W6717" s="221"/>
      <c r="X6717" s="221"/>
    </row>
    <row r="6718" spans="20:24">
      <c r="T6718" s="221"/>
      <c r="U6718" s="221"/>
      <c r="V6718" s="221"/>
      <c r="W6718" s="221"/>
      <c r="X6718" s="221"/>
    </row>
    <row r="6719" spans="20:24">
      <c r="T6719" s="221"/>
      <c r="U6719" s="221"/>
      <c r="V6719" s="221"/>
      <c r="W6719" s="221"/>
      <c r="X6719" s="221"/>
    </row>
    <row r="6720" spans="20:24">
      <c r="T6720" s="221"/>
      <c r="U6720" s="221"/>
      <c r="V6720" s="221"/>
      <c r="W6720" s="221"/>
      <c r="X6720" s="221"/>
    </row>
    <row r="6721" spans="20:24">
      <c r="T6721" s="221"/>
      <c r="U6721" s="221"/>
      <c r="V6721" s="221"/>
      <c r="W6721" s="221"/>
      <c r="X6721" s="221"/>
    </row>
    <row r="6722" spans="20:24">
      <c r="T6722" s="221"/>
      <c r="U6722" s="221"/>
      <c r="V6722" s="221"/>
      <c r="W6722" s="221"/>
      <c r="X6722" s="221"/>
    </row>
    <row r="6723" spans="20:24">
      <c r="T6723" s="221"/>
      <c r="U6723" s="221"/>
      <c r="V6723" s="221"/>
      <c r="W6723" s="221"/>
      <c r="X6723" s="221"/>
    </row>
    <row r="6724" spans="20:24">
      <c r="T6724" s="221"/>
      <c r="U6724" s="221"/>
      <c r="V6724" s="221"/>
      <c r="W6724" s="221"/>
      <c r="X6724" s="221"/>
    </row>
    <row r="6725" spans="20:24">
      <c r="T6725" s="221"/>
      <c r="U6725" s="221"/>
      <c r="V6725" s="221"/>
      <c r="W6725" s="221"/>
      <c r="X6725" s="221"/>
    </row>
    <row r="6726" spans="20:24">
      <c r="T6726" s="221"/>
      <c r="U6726" s="221"/>
      <c r="V6726" s="221"/>
      <c r="W6726" s="221"/>
      <c r="X6726" s="221"/>
    </row>
    <row r="6727" spans="20:24">
      <c r="T6727" s="221"/>
      <c r="U6727" s="221"/>
      <c r="V6727" s="221"/>
      <c r="W6727" s="221"/>
      <c r="X6727" s="221"/>
    </row>
    <row r="6728" spans="20:24">
      <c r="T6728" s="221"/>
      <c r="U6728" s="221"/>
      <c r="V6728" s="221"/>
      <c r="W6728" s="221"/>
      <c r="X6728" s="221"/>
    </row>
    <row r="6729" spans="20:24">
      <c r="T6729" s="221"/>
      <c r="U6729" s="221"/>
      <c r="V6729" s="221"/>
      <c r="W6729" s="221"/>
      <c r="X6729" s="221"/>
    </row>
    <row r="6730" spans="20:24">
      <c r="T6730" s="221"/>
      <c r="U6730" s="221"/>
      <c r="V6730" s="221"/>
      <c r="W6730" s="221"/>
      <c r="X6730" s="221"/>
    </row>
    <row r="6731" spans="20:24">
      <c r="T6731" s="221"/>
      <c r="U6731" s="221"/>
      <c r="V6731" s="221"/>
      <c r="W6731" s="221"/>
      <c r="X6731" s="221"/>
    </row>
    <row r="6732" spans="20:24">
      <c r="T6732" s="221"/>
      <c r="U6732" s="221"/>
      <c r="V6732" s="221"/>
      <c r="W6732" s="221"/>
      <c r="X6732" s="221"/>
    </row>
    <row r="6733" spans="20:24">
      <c r="T6733" s="221"/>
      <c r="U6733" s="221"/>
      <c r="V6733" s="221"/>
      <c r="W6733" s="221"/>
      <c r="X6733" s="221"/>
    </row>
    <row r="6734" spans="20:24">
      <c r="T6734" s="221"/>
      <c r="U6734" s="221"/>
      <c r="V6734" s="221"/>
      <c r="W6734" s="221"/>
      <c r="X6734" s="221"/>
    </row>
    <row r="6735" spans="20:24">
      <c r="T6735" s="221"/>
      <c r="U6735" s="221"/>
      <c r="V6735" s="221"/>
      <c r="W6735" s="221"/>
      <c r="X6735" s="221"/>
    </row>
    <row r="6736" spans="20:24">
      <c r="T6736" s="221"/>
      <c r="U6736" s="221"/>
      <c r="V6736" s="221"/>
      <c r="W6736" s="221"/>
      <c r="X6736" s="221"/>
    </row>
    <row r="6737" spans="20:24">
      <c r="T6737" s="221"/>
      <c r="U6737" s="221"/>
      <c r="V6737" s="221"/>
      <c r="W6737" s="221"/>
      <c r="X6737" s="221"/>
    </row>
    <row r="6738" spans="20:24">
      <c r="T6738" s="221"/>
      <c r="U6738" s="221"/>
      <c r="V6738" s="221"/>
      <c r="W6738" s="221"/>
      <c r="X6738" s="221"/>
    </row>
    <row r="6739" spans="20:24">
      <c r="T6739" s="221"/>
      <c r="U6739" s="221"/>
      <c r="V6739" s="221"/>
      <c r="W6739" s="221"/>
      <c r="X6739" s="221"/>
    </row>
    <row r="6740" spans="20:24">
      <c r="T6740" s="221"/>
      <c r="U6740" s="221"/>
      <c r="V6740" s="221"/>
      <c r="W6740" s="221"/>
      <c r="X6740" s="221"/>
    </row>
    <row r="6741" spans="20:24">
      <c r="T6741" s="221"/>
      <c r="U6741" s="221"/>
      <c r="V6741" s="221"/>
      <c r="W6741" s="221"/>
      <c r="X6741" s="221"/>
    </row>
    <row r="6742" spans="20:24">
      <c r="T6742" s="221"/>
      <c r="U6742" s="221"/>
      <c r="V6742" s="221"/>
      <c r="W6742" s="221"/>
      <c r="X6742" s="221"/>
    </row>
    <row r="6743" spans="20:24">
      <c r="T6743" s="221"/>
      <c r="U6743" s="221"/>
      <c r="V6743" s="221"/>
      <c r="W6743" s="221"/>
      <c r="X6743" s="221"/>
    </row>
    <row r="6744" spans="20:24">
      <c r="T6744" s="221"/>
      <c r="U6744" s="221"/>
      <c r="V6744" s="221"/>
      <c r="W6744" s="221"/>
      <c r="X6744" s="221"/>
    </row>
    <row r="6745" spans="20:24">
      <c r="T6745" s="221"/>
      <c r="U6745" s="221"/>
      <c r="V6745" s="221"/>
      <c r="W6745" s="221"/>
      <c r="X6745" s="221"/>
    </row>
    <row r="6746" spans="20:24">
      <c r="T6746" s="221"/>
      <c r="U6746" s="221"/>
      <c r="V6746" s="221"/>
      <c r="W6746" s="221"/>
      <c r="X6746" s="221"/>
    </row>
    <row r="6747" spans="20:24">
      <c r="T6747" s="221"/>
      <c r="U6747" s="221"/>
      <c r="V6747" s="221"/>
      <c r="W6747" s="221"/>
      <c r="X6747" s="221"/>
    </row>
    <row r="6748" spans="20:24">
      <c r="T6748" s="221"/>
      <c r="U6748" s="221"/>
      <c r="V6748" s="221"/>
      <c r="W6748" s="221"/>
      <c r="X6748" s="221"/>
    </row>
    <row r="6749" spans="20:24">
      <c r="T6749" s="221"/>
      <c r="U6749" s="221"/>
      <c r="V6749" s="221"/>
      <c r="W6749" s="221"/>
      <c r="X6749" s="221"/>
    </row>
    <row r="6750" spans="20:24">
      <c r="T6750" s="221"/>
      <c r="U6750" s="221"/>
      <c r="V6750" s="221"/>
      <c r="W6750" s="221"/>
      <c r="X6750" s="221"/>
    </row>
    <row r="6751" spans="20:24">
      <c r="T6751" s="221"/>
      <c r="U6751" s="221"/>
      <c r="V6751" s="221"/>
      <c r="W6751" s="221"/>
      <c r="X6751" s="221"/>
    </row>
    <row r="6752" spans="20:24">
      <c r="T6752" s="221"/>
      <c r="U6752" s="221"/>
      <c r="V6752" s="221"/>
      <c r="W6752" s="221"/>
      <c r="X6752" s="221"/>
    </row>
    <row r="6753" spans="20:24">
      <c r="T6753" s="221"/>
      <c r="U6753" s="221"/>
      <c r="V6753" s="221"/>
      <c r="W6753" s="221"/>
      <c r="X6753" s="221"/>
    </row>
    <row r="6754" spans="20:24">
      <c r="T6754" s="221"/>
      <c r="U6754" s="221"/>
      <c r="V6754" s="221"/>
      <c r="W6754" s="221"/>
      <c r="X6754" s="221"/>
    </row>
    <row r="6755" spans="20:24">
      <c r="T6755" s="221"/>
      <c r="U6755" s="221"/>
      <c r="V6755" s="221"/>
      <c r="W6755" s="221"/>
      <c r="X6755" s="221"/>
    </row>
    <row r="6756" spans="20:24">
      <c r="T6756" s="221"/>
      <c r="U6756" s="221"/>
      <c r="V6756" s="221"/>
      <c r="W6756" s="221"/>
      <c r="X6756" s="221"/>
    </row>
    <row r="6757" spans="20:24">
      <c r="T6757" s="221"/>
      <c r="U6757" s="221"/>
      <c r="V6757" s="221"/>
      <c r="W6757" s="221"/>
      <c r="X6757" s="221"/>
    </row>
    <row r="6758" spans="20:24">
      <c r="T6758" s="221"/>
      <c r="U6758" s="221"/>
      <c r="V6758" s="221"/>
      <c r="W6758" s="221"/>
      <c r="X6758" s="221"/>
    </row>
    <row r="6759" spans="20:24">
      <c r="T6759" s="221"/>
      <c r="U6759" s="221"/>
      <c r="V6759" s="221"/>
      <c r="W6759" s="221"/>
      <c r="X6759" s="221"/>
    </row>
    <row r="6760" spans="20:24">
      <c r="T6760" s="221"/>
      <c r="U6760" s="221"/>
      <c r="V6760" s="221"/>
      <c r="W6760" s="221"/>
      <c r="X6760" s="221"/>
    </row>
    <row r="6761" spans="20:24">
      <c r="T6761" s="221"/>
      <c r="U6761" s="221"/>
      <c r="V6761" s="221"/>
      <c r="W6761" s="221"/>
      <c r="X6761" s="221"/>
    </row>
    <row r="6762" spans="20:24">
      <c r="T6762" s="221"/>
      <c r="U6762" s="221"/>
      <c r="V6762" s="221"/>
      <c r="W6762" s="221"/>
      <c r="X6762" s="221"/>
    </row>
    <row r="6763" spans="20:24">
      <c r="T6763" s="221"/>
      <c r="U6763" s="221"/>
      <c r="V6763" s="221"/>
      <c r="W6763" s="221"/>
      <c r="X6763" s="221"/>
    </row>
    <row r="6764" spans="20:24">
      <c r="T6764" s="221"/>
      <c r="U6764" s="221"/>
      <c r="V6764" s="221"/>
      <c r="W6764" s="221"/>
      <c r="X6764" s="221"/>
    </row>
    <row r="6765" spans="20:24">
      <c r="T6765" s="221"/>
      <c r="U6765" s="221"/>
      <c r="V6765" s="221"/>
      <c r="W6765" s="221"/>
      <c r="X6765" s="221"/>
    </row>
    <row r="6766" spans="20:24">
      <c r="T6766" s="221"/>
      <c r="U6766" s="221"/>
      <c r="V6766" s="221"/>
      <c r="W6766" s="221"/>
      <c r="X6766" s="221"/>
    </row>
    <row r="6767" spans="20:24">
      <c r="T6767" s="221"/>
      <c r="U6767" s="221"/>
      <c r="V6767" s="221"/>
      <c r="W6767" s="221"/>
      <c r="X6767" s="221"/>
    </row>
    <row r="6768" spans="20:24">
      <c r="T6768" s="221"/>
      <c r="U6768" s="221"/>
      <c r="V6768" s="221"/>
      <c r="W6768" s="221"/>
      <c r="X6768" s="221"/>
    </row>
    <row r="6769" spans="20:24">
      <c r="T6769" s="221"/>
      <c r="U6769" s="221"/>
      <c r="V6769" s="221"/>
      <c r="W6769" s="221"/>
      <c r="X6769" s="221"/>
    </row>
    <row r="6770" spans="20:24">
      <c r="T6770" s="221"/>
      <c r="U6770" s="221"/>
      <c r="V6770" s="221"/>
      <c r="W6770" s="221"/>
      <c r="X6770" s="221"/>
    </row>
    <row r="6771" spans="20:24">
      <c r="T6771" s="221"/>
      <c r="U6771" s="221"/>
      <c r="V6771" s="221"/>
      <c r="W6771" s="221"/>
      <c r="X6771" s="221"/>
    </row>
    <row r="6772" spans="20:24">
      <c r="T6772" s="221"/>
      <c r="U6772" s="221"/>
      <c r="V6772" s="221"/>
      <c r="W6772" s="221"/>
      <c r="X6772" s="221"/>
    </row>
    <row r="6773" spans="20:24">
      <c r="T6773" s="221"/>
      <c r="U6773" s="221"/>
      <c r="V6773" s="221"/>
      <c r="W6773" s="221"/>
      <c r="X6773" s="221"/>
    </row>
    <row r="6774" spans="20:24">
      <c r="T6774" s="221"/>
      <c r="U6774" s="221"/>
      <c r="V6774" s="221"/>
      <c r="W6774" s="221"/>
      <c r="X6774" s="221"/>
    </row>
    <row r="6775" spans="20:24">
      <c r="T6775" s="221"/>
      <c r="U6775" s="221"/>
      <c r="V6775" s="221"/>
      <c r="W6775" s="221"/>
      <c r="X6775" s="221"/>
    </row>
    <row r="6776" spans="20:24">
      <c r="T6776" s="221"/>
      <c r="U6776" s="221"/>
      <c r="V6776" s="221"/>
      <c r="W6776" s="221"/>
      <c r="X6776" s="221"/>
    </row>
    <row r="6777" spans="20:24">
      <c r="T6777" s="221"/>
      <c r="U6777" s="221"/>
      <c r="V6777" s="221"/>
      <c r="W6777" s="221"/>
      <c r="X6777" s="221"/>
    </row>
    <row r="6778" spans="20:24">
      <c r="T6778" s="221"/>
      <c r="U6778" s="221"/>
      <c r="V6778" s="221"/>
      <c r="W6778" s="221"/>
      <c r="X6778" s="221"/>
    </row>
    <row r="6779" spans="20:24">
      <c r="T6779" s="221"/>
      <c r="U6779" s="221"/>
      <c r="V6779" s="221"/>
      <c r="W6779" s="221"/>
      <c r="X6779" s="221"/>
    </row>
    <row r="6780" spans="20:24">
      <c r="T6780" s="221"/>
      <c r="U6780" s="221"/>
      <c r="V6780" s="221"/>
      <c r="W6780" s="221"/>
      <c r="X6780" s="221"/>
    </row>
    <row r="6781" spans="20:24">
      <c r="T6781" s="221"/>
      <c r="U6781" s="221"/>
      <c r="V6781" s="221"/>
      <c r="W6781" s="221"/>
      <c r="X6781" s="221"/>
    </row>
    <row r="6782" spans="20:24">
      <c r="T6782" s="221"/>
      <c r="U6782" s="221"/>
      <c r="V6782" s="221"/>
      <c r="W6782" s="221"/>
      <c r="X6782" s="221"/>
    </row>
    <row r="6783" spans="20:24">
      <c r="T6783" s="221"/>
      <c r="U6783" s="221"/>
      <c r="V6783" s="221"/>
      <c r="W6783" s="221"/>
      <c r="X6783" s="221"/>
    </row>
    <row r="6784" spans="20:24">
      <c r="T6784" s="221"/>
      <c r="U6784" s="221"/>
      <c r="V6784" s="221"/>
      <c r="W6784" s="221"/>
      <c r="X6784" s="221"/>
    </row>
    <row r="6785" spans="20:24">
      <c r="T6785" s="221"/>
      <c r="U6785" s="221"/>
      <c r="V6785" s="221"/>
      <c r="W6785" s="221"/>
      <c r="X6785" s="221"/>
    </row>
    <row r="6786" spans="20:24">
      <c r="T6786" s="221"/>
      <c r="U6786" s="221"/>
      <c r="V6786" s="221"/>
      <c r="W6786" s="221"/>
      <c r="X6786" s="221"/>
    </row>
    <row r="6787" spans="20:24">
      <c r="T6787" s="221"/>
      <c r="U6787" s="221"/>
      <c r="V6787" s="221"/>
      <c r="W6787" s="221"/>
      <c r="X6787" s="221"/>
    </row>
    <row r="6788" spans="20:24">
      <c r="T6788" s="221"/>
      <c r="U6788" s="221"/>
      <c r="V6788" s="221"/>
      <c r="W6788" s="221"/>
      <c r="X6788" s="221"/>
    </row>
    <row r="6789" spans="20:24">
      <c r="T6789" s="221"/>
      <c r="U6789" s="221"/>
      <c r="V6789" s="221"/>
      <c r="W6789" s="221"/>
      <c r="X6789" s="221"/>
    </row>
    <row r="6790" spans="20:24">
      <c r="T6790" s="221"/>
      <c r="U6790" s="221"/>
      <c r="V6790" s="221"/>
      <c r="W6790" s="221"/>
      <c r="X6790" s="221"/>
    </row>
    <row r="6791" spans="20:24">
      <c r="T6791" s="221"/>
      <c r="U6791" s="221"/>
      <c r="V6791" s="221"/>
      <c r="W6791" s="221"/>
      <c r="X6791" s="221"/>
    </row>
    <row r="6792" spans="20:24">
      <c r="T6792" s="221"/>
      <c r="U6792" s="221"/>
      <c r="V6792" s="221"/>
      <c r="W6792" s="221"/>
      <c r="X6792" s="221"/>
    </row>
    <row r="6793" spans="20:24">
      <c r="T6793" s="221"/>
      <c r="U6793" s="221"/>
      <c r="V6793" s="221"/>
      <c r="W6793" s="221"/>
      <c r="X6793" s="221"/>
    </row>
    <row r="6794" spans="20:24">
      <c r="T6794" s="221"/>
      <c r="U6794" s="221"/>
      <c r="V6794" s="221"/>
      <c r="W6794" s="221"/>
      <c r="X6794" s="221"/>
    </row>
    <row r="6795" spans="20:24">
      <c r="T6795" s="221"/>
      <c r="U6795" s="221"/>
      <c r="V6795" s="221"/>
      <c r="W6795" s="221"/>
      <c r="X6795" s="221"/>
    </row>
    <row r="6796" spans="20:24">
      <c r="T6796" s="221"/>
      <c r="U6796" s="221"/>
      <c r="V6796" s="221"/>
      <c r="W6796" s="221"/>
      <c r="X6796" s="221"/>
    </row>
    <row r="6797" spans="20:24">
      <c r="T6797" s="221"/>
      <c r="U6797" s="221"/>
      <c r="V6797" s="221"/>
      <c r="W6797" s="221"/>
      <c r="X6797" s="221"/>
    </row>
    <row r="6798" spans="20:24">
      <c r="T6798" s="221"/>
      <c r="U6798" s="221"/>
      <c r="V6798" s="221"/>
      <c r="W6798" s="221"/>
      <c r="X6798" s="221"/>
    </row>
    <row r="6799" spans="20:24">
      <c r="T6799" s="221"/>
      <c r="U6799" s="221"/>
      <c r="V6799" s="221"/>
      <c r="W6799" s="221"/>
      <c r="X6799" s="221"/>
    </row>
    <row r="6800" spans="20:24">
      <c r="T6800" s="221"/>
      <c r="U6800" s="221"/>
      <c r="V6800" s="221"/>
      <c r="W6800" s="221"/>
      <c r="X6800" s="221"/>
    </row>
    <row r="6801" spans="20:24">
      <c r="T6801" s="221"/>
      <c r="U6801" s="221"/>
      <c r="V6801" s="221"/>
      <c r="W6801" s="221"/>
      <c r="X6801" s="221"/>
    </row>
    <row r="6802" spans="20:24">
      <c r="T6802" s="221"/>
      <c r="U6802" s="221"/>
      <c r="V6802" s="221"/>
      <c r="W6802" s="221"/>
      <c r="X6802" s="221"/>
    </row>
    <row r="6803" spans="20:24">
      <c r="T6803" s="221"/>
      <c r="U6803" s="221"/>
      <c r="V6803" s="221"/>
      <c r="W6803" s="221"/>
      <c r="X6803" s="221"/>
    </row>
    <row r="6804" spans="20:24">
      <c r="T6804" s="221"/>
      <c r="U6804" s="221"/>
      <c r="V6804" s="221"/>
      <c r="W6804" s="221"/>
      <c r="X6804" s="221"/>
    </row>
    <row r="6805" spans="20:24">
      <c r="T6805" s="221"/>
      <c r="U6805" s="221"/>
      <c r="V6805" s="221"/>
      <c r="W6805" s="221"/>
      <c r="X6805" s="221"/>
    </row>
    <row r="6806" spans="20:24">
      <c r="T6806" s="221"/>
      <c r="U6806" s="221"/>
      <c r="V6806" s="221"/>
      <c r="W6806" s="221"/>
      <c r="X6806" s="221"/>
    </row>
    <row r="6807" spans="20:24">
      <c r="T6807" s="221"/>
      <c r="U6807" s="221"/>
      <c r="V6807" s="221"/>
      <c r="W6807" s="221"/>
      <c r="X6807" s="221"/>
    </row>
    <row r="6808" spans="20:24">
      <c r="T6808" s="221"/>
      <c r="U6808" s="221"/>
      <c r="V6808" s="221"/>
      <c r="W6808" s="221"/>
      <c r="X6808" s="221"/>
    </row>
    <row r="6809" spans="20:24">
      <c r="T6809" s="221"/>
      <c r="U6809" s="221"/>
      <c r="V6809" s="221"/>
      <c r="W6809" s="221"/>
      <c r="X6809" s="221"/>
    </row>
    <row r="6810" spans="20:24">
      <c r="T6810" s="221"/>
      <c r="U6810" s="221"/>
      <c r="V6810" s="221"/>
      <c r="W6810" s="221"/>
      <c r="X6810" s="221"/>
    </row>
    <row r="6811" spans="20:24">
      <c r="T6811" s="221"/>
      <c r="U6811" s="221"/>
      <c r="V6811" s="221"/>
      <c r="W6811" s="221"/>
      <c r="X6811" s="221"/>
    </row>
    <row r="6812" spans="20:24">
      <c r="T6812" s="221"/>
      <c r="U6812" s="221"/>
      <c r="V6812" s="221"/>
      <c r="W6812" s="221"/>
      <c r="X6812" s="221"/>
    </row>
    <row r="6813" spans="20:24">
      <c r="T6813" s="221"/>
      <c r="U6813" s="221"/>
      <c r="V6813" s="221"/>
      <c r="W6813" s="221"/>
      <c r="X6813" s="221"/>
    </row>
    <row r="6814" spans="20:24">
      <c r="T6814" s="221"/>
      <c r="U6814" s="221"/>
      <c r="V6814" s="221"/>
      <c r="W6814" s="221"/>
      <c r="X6814" s="221"/>
    </row>
    <row r="6815" spans="20:24">
      <c r="T6815" s="221"/>
      <c r="U6815" s="221"/>
      <c r="V6815" s="221"/>
      <c r="W6815" s="221"/>
      <c r="X6815" s="221"/>
    </row>
    <row r="6816" spans="20:24">
      <c r="T6816" s="221"/>
      <c r="U6816" s="221"/>
      <c r="V6816" s="221"/>
      <c r="W6816" s="221"/>
      <c r="X6816" s="221"/>
    </row>
    <row r="6817" spans="20:24">
      <c r="T6817" s="221"/>
      <c r="U6817" s="221"/>
      <c r="V6817" s="221"/>
      <c r="W6817" s="221"/>
      <c r="X6817" s="221"/>
    </row>
    <row r="6818" spans="20:24">
      <c r="T6818" s="221"/>
      <c r="U6818" s="221"/>
      <c r="V6818" s="221"/>
      <c r="W6818" s="221"/>
      <c r="X6818" s="221"/>
    </row>
    <row r="6819" spans="20:24">
      <c r="T6819" s="221"/>
      <c r="U6819" s="221"/>
      <c r="V6819" s="221"/>
      <c r="W6819" s="221"/>
      <c r="X6819" s="221"/>
    </row>
    <row r="6820" spans="20:24">
      <c r="T6820" s="221"/>
      <c r="U6820" s="221"/>
      <c r="V6820" s="221"/>
      <c r="W6820" s="221"/>
      <c r="X6820" s="221"/>
    </row>
    <row r="6821" spans="20:24">
      <c r="T6821" s="221"/>
      <c r="U6821" s="221"/>
      <c r="V6821" s="221"/>
      <c r="W6821" s="221"/>
      <c r="X6821" s="221"/>
    </row>
    <row r="6822" spans="20:24">
      <c r="T6822" s="221"/>
      <c r="U6822" s="221"/>
      <c r="V6822" s="221"/>
      <c r="W6822" s="221"/>
      <c r="X6822" s="221"/>
    </row>
    <row r="6823" spans="20:24">
      <c r="T6823" s="221"/>
      <c r="U6823" s="221"/>
      <c r="V6823" s="221"/>
      <c r="W6823" s="221"/>
      <c r="X6823" s="221"/>
    </row>
    <row r="6824" spans="20:24">
      <c r="T6824" s="221"/>
      <c r="U6824" s="221"/>
      <c r="V6824" s="221"/>
      <c r="W6824" s="221"/>
      <c r="X6824" s="221"/>
    </row>
    <row r="6825" spans="20:24">
      <c r="T6825" s="221"/>
      <c r="U6825" s="221"/>
      <c r="V6825" s="221"/>
      <c r="W6825" s="221"/>
      <c r="X6825" s="221"/>
    </row>
    <row r="6826" spans="20:24">
      <c r="T6826" s="221"/>
      <c r="U6826" s="221"/>
      <c r="V6826" s="221"/>
      <c r="W6826" s="221"/>
      <c r="X6826" s="221"/>
    </row>
    <row r="6827" spans="20:24">
      <c r="T6827" s="221"/>
      <c r="U6827" s="221"/>
      <c r="V6827" s="221"/>
      <c r="W6827" s="221"/>
      <c r="X6827" s="221"/>
    </row>
    <row r="6828" spans="20:24">
      <c r="T6828" s="221"/>
      <c r="U6828" s="221"/>
      <c r="V6828" s="221"/>
      <c r="W6828" s="221"/>
      <c r="X6828" s="221"/>
    </row>
    <row r="6829" spans="20:24">
      <c r="T6829" s="221"/>
      <c r="U6829" s="221"/>
      <c r="V6829" s="221"/>
      <c r="W6829" s="221"/>
      <c r="X6829" s="221"/>
    </row>
    <row r="6830" spans="20:24">
      <c r="T6830" s="221"/>
      <c r="U6830" s="221"/>
      <c r="V6830" s="221"/>
      <c r="W6830" s="221"/>
      <c r="X6830" s="221"/>
    </row>
    <row r="6831" spans="20:24">
      <c r="T6831" s="221"/>
      <c r="U6831" s="221"/>
      <c r="V6831" s="221"/>
      <c r="W6831" s="221"/>
      <c r="X6831" s="221"/>
    </row>
    <row r="6832" spans="20:24">
      <c r="T6832" s="221"/>
      <c r="U6832" s="221"/>
      <c r="V6832" s="221"/>
      <c r="W6832" s="221"/>
      <c r="X6832" s="221"/>
    </row>
    <row r="6833" spans="20:24">
      <c r="T6833" s="221"/>
      <c r="U6833" s="221"/>
      <c r="V6833" s="221"/>
      <c r="W6833" s="221"/>
      <c r="X6833" s="221"/>
    </row>
    <row r="6834" spans="20:24">
      <c r="T6834" s="221"/>
      <c r="U6834" s="221"/>
      <c r="V6834" s="221"/>
      <c r="W6834" s="221"/>
      <c r="X6834" s="221"/>
    </row>
    <row r="6835" spans="20:24">
      <c r="T6835" s="221"/>
      <c r="U6835" s="221"/>
      <c r="V6835" s="221"/>
      <c r="W6835" s="221"/>
      <c r="X6835" s="221"/>
    </row>
    <row r="6836" spans="20:24">
      <c r="T6836" s="221"/>
      <c r="U6836" s="221"/>
      <c r="V6836" s="221"/>
      <c r="W6836" s="221"/>
      <c r="X6836" s="221"/>
    </row>
    <row r="6837" spans="20:24">
      <c r="T6837" s="221"/>
      <c r="U6837" s="221"/>
      <c r="V6837" s="221"/>
      <c r="W6837" s="221"/>
      <c r="X6837" s="221"/>
    </row>
    <row r="6838" spans="20:24">
      <c r="T6838" s="221"/>
      <c r="U6838" s="221"/>
      <c r="V6838" s="221"/>
      <c r="W6838" s="221"/>
      <c r="X6838" s="221"/>
    </row>
    <row r="6839" spans="20:24">
      <c r="T6839" s="221"/>
      <c r="U6839" s="221"/>
      <c r="V6839" s="221"/>
      <c r="W6839" s="221"/>
      <c r="X6839" s="221"/>
    </row>
    <row r="6840" spans="20:24">
      <c r="T6840" s="221"/>
      <c r="U6840" s="221"/>
      <c r="V6840" s="221"/>
      <c r="W6840" s="221"/>
      <c r="X6840" s="221"/>
    </row>
    <row r="6841" spans="20:24">
      <c r="T6841" s="221"/>
      <c r="U6841" s="221"/>
      <c r="V6841" s="221"/>
      <c r="W6841" s="221"/>
      <c r="X6841" s="221"/>
    </row>
    <row r="6842" spans="20:24">
      <c r="T6842" s="221"/>
      <c r="U6842" s="221"/>
      <c r="V6842" s="221"/>
      <c r="W6842" s="221"/>
      <c r="X6842" s="221"/>
    </row>
    <row r="6843" spans="20:24">
      <c r="T6843" s="221"/>
      <c r="U6843" s="221"/>
      <c r="V6843" s="221"/>
      <c r="W6843" s="221"/>
      <c r="X6843" s="221"/>
    </row>
    <row r="6844" spans="20:24">
      <c r="T6844" s="221"/>
      <c r="U6844" s="221"/>
      <c r="V6844" s="221"/>
      <c r="W6844" s="221"/>
      <c r="X6844" s="221"/>
    </row>
    <row r="6845" spans="20:24">
      <c r="T6845" s="221"/>
      <c r="U6845" s="221"/>
      <c r="V6845" s="221"/>
      <c r="W6845" s="221"/>
      <c r="X6845" s="221"/>
    </row>
    <row r="6846" spans="20:24">
      <c r="T6846" s="221"/>
      <c r="U6846" s="221"/>
      <c r="V6846" s="221"/>
      <c r="W6846" s="221"/>
      <c r="X6846" s="221"/>
    </row>
    <row r="6847" spans="20:24">
      <c r="T6847" s="221"/>
      <c r="U6847" s="221"/>
      <c r="V6847" s="221"/>
      <c r="W6847" s="221"/>
      <c r="X6847" s="221"/>
    </row>
    <row r="6848" spans="20:24">
      <c r="T6848" s="221"/>
      <c r="U6848" s="221"/>
      <c r="V6848" s="221"/>
      <c r="W6848" s="221"/>
      <c r="X6848" s="221"/>
    </row>
    <row r="6849" spans="20:24">
      <c r="T6849" s="221"/>
      <c r="U6849" s="221"/>
      <c r="V6849" s="221"/>
      <c r="W6849" s="221"/>
      <c r="X6849" s="221"/>
    </row>
    <row r="6850" spans="20:24">
      <c r="T6850" s="221"/>
      <c r="U6850" s="221"/>
      <c r="V6850" s="221"/>
      <c r="W6850" s="221"/>
      <c r="X6850" s="221"/>
    </row>
    <row r="6851" spans="20:24">
      <c r="T6851" s="221"/>
      <c r="U6851" s="221"/>
      <c r="V6851" s="221"/>
      <c r="W6851" s="221"/>
      <c r="X6851" s="221"/>
    </row>
    <row r="6852" spans="20:24">
      <c r="T6852" s="221"/>
      <c r="U6852" s="221"/>
      <c r="V6852" s="221"/>
      <c r="W6852" s="221"/>
      <c r="X6852" s="221"/>
    </row>
    <row r="6853" spans="20:24">
      <c r="T6853" s="221"/>
      <c r="U6853" s="221"/>
      <c r="V6853" s="221"/>
      <c r="W6853" s="221"/>
      <c r="X6853" s="221"/>
    </row>
    <row r="6854" spans="20:24">
      <c r="T6854" s="221"/>
      <c r="U6854" s="221"/>
      <c r="V6854" s="221"/>
      <c r="W6854" s="221"/>
      <c r="X6854" s="221"/>
    </row>
    <row r="6855" spans="20:24">
      <c r="T6855" s="221"/>
      <c r="U6855" s="221"/>
      <c r="V6855" s="221"/>
      <c r="W6855" s="221"/>
      <c r="X6855" s="221"/>
    </row>
    <row r="6856" spans="20:24">
      <c r="T6856" s="221"/>
      <c r="U6856" s="221"/>
      <c r="V6856" s="221"/>
      <c r="W6856" s="221"/>
      <c r="X6856" s="221"/>
    </row>
    <row r="6857" spans="20:24">
      <c r="T6857" s="221"/>
      <c r="U6857" s="221"/>
      <c r="V6857" s="221"/>
      <c r="W6857" s="221"/>
      <c r="X6857" s="221"/>
    </row>
    <row r="6858" spans="20:24">
      <c r="T6858" s="221"/>
      <c r="U6858" s="221"/>
      <c r="V6858" s="221"/>
      <c r="W6858" s="221"/>
      <c r="X6858" s="221"/>
    </row>
    <row r="6859" spans="20:24">
      <c r="T6859" s="221"/>
      <c r="U6859" s="221"/>
      <c r="V6859" s="221"/>
      <c r="W6859" s="221"/>
      <c r="X6859" s="221"/>
    </row>
    <row r="6860" spans="20:24">
      <c r="T6860" s="221"/>
      <c r="U6860" s="221"/>
      <c r="V6860" s="221"/>
      <c r="W6860" s="221"/>
      <c r="X6860" s="221"/>
    </row>
    <row r="6861" spans="20:24">
      <c r="T6861" s="221"/>
      <c r="U6861" s="221"/>
      <c r="V6861" s="221"/>
      <c r="W6861" s="221"/>
      <c r="X6861" s="221"/>
    </row>
    <row r="6862" spans="20:24">
      <c r="T6862" s="221"/>
      <c r="U6862" s="221"/>
      <c r="V6862" s="221"/>
      <c r="W6862" s="221"/>
      <c r="X6862" s="221"/>
    </row>
    <row r="6863" spans="20:24">
      <c r="T6863" s="221"/>
      <c r="U6863" s="221"/>
      <c r="V6863" s="221"/>
      <c r="W6863" s="221"/>
      <c r="X6863" s="221"/>
    </row>
    <row r="6864" spans="20:24">
      <c r="T6864" s="221"/>
      <c r="U6864" s="221"/>
      <c r="V6864" s="221"/>
      <c r="W6864" s="221"/>
      <c r="X6864" s="221"/>
    </row>
    <row r="6865" spans="20:24">
      <c r="T6865" s="221"/>
      <c r="U6865" s="221"/>
      <c r="V6865" s="221"/>
      <c r="W6865" s="221"/>
      <c r="X6865" s="221"/>
    </row>
    <row r="6866" spans="20:24">
      <c r="T6866" s="221"/>
      <c r="U6866" s="221"/>
      <c r="V6866" s="221"/>
      <c r="W6866" s="221"/>
      <c r="X6866" s="221"/>
    </row>
    <row r="6867" spans="20:24">
      <c r="T6867" s="221"/>
      <c r="U6867" s="221"/>
      <c r="V6867" s="221"/>
      <c r="W6867" s="221"/>
      <c r="X6867" s="221"/>
    </row>
    <row r="6868" spans="20:24">
      <c r="T6868" s="221"/>
      <c r="U6868" s="221"/>
      <c r="V6868" s="221"/>
      <c r="W6868" s="221"/>
      <c r="X6868" s="221"/>
    </row>
    <row r="6869" spans="20:24">
      <c r="T6869" s="221"/>
      <c r="U6869" s="221"/>
      <c r="V6869" s="221"/>
      <c r="W6869" s="221"/>
      <c r="X6869" s="221"/>
    </row>
    <row r="6870" spans="20:24">
      <c r="T6870" s="221"/>
      <c r="U6870" s="221"/>
      <c r="V6870" s="221"/>
      <c r="W6870" s="221"/>
      <c r="X6870" s="221"/>
    </row>
    <row r="6871" spans="20:24">
      <c r="T6871" s="221"/>
      <c r="U6871" s="221"/>
      <c r="V6871" s="221"/>
      <c r="W6871" s="221"/>
      <c r="X6871" s="221"/>
    </row>
    <row r="6872" spans="20:24">
      <c r="T6872" s="221"/>
      <c r="U6872" s="221"/>
      <c r="V6872" s="221"/>
      <c r="W6872" s="221"/>
      <c r="X6872" s="221"/>
    </row>
    <row r="6873" spans="20:24">
      <c r="T6873" s="221"/>
      <c r="U6873" s="221"/>
      <c r="V6873" s="221"/>
      <c r="W6873" s="221"/>
      <c r="X6873" s="221"/>
    </row>
    <row r="6874" spans="20:24">
      <c r="T6874" s="221"/>
      <c r="U6874" s="221"/>
      <c r="V6874" s="221"/>
      <c r="W6874" s="221"/>
      <c r="X6874" s="221"/>
    </row>
    <row r="6875" spans="20:24">
      <c r="T6875" s="221"/>
      <c r="U6875" s="221"/>
      <c r="V6875" s="221"/>
      <c r="W6875" s="221"/>
      <c r="X6875" s="221"/>
    </row>
    <row r="6876" spans="20:24">
      <c r="T6876" s="221"/>
      <c r="U6876" s="221"/>
      <c r="V6876" s="221"/>
      <c r="W6876" s="221"/>
      <c r="X6876" s="221"/>
    </row>
    <row r="6877" spans="20:24">
      <c r="T6877" s="221"/>
      <c r="U6877" s="221"/>
      <c r="V6877" s="221"/>
      <c r="W6877" s="221"/>
      <c r="X6877" s="221"/>
    </row>
    <row r="6878" spans="20:24">
      <c r="T6878" s="221"/>
      <c r="U6878" s="221"/>
      <c r="V6878" s="221"/>
      <c r="W6878" s="221"/>
      <c r="X6878" s="221"/>
    </row>
    <row r="6879" spans="20:24">
      <c r="T6879" s="221"/>
      <c r="U6879" s="221"/>
      <c r="V6879" s="221"/>
      <c r="W6879" s="221"/>
      <c r="X6879" s="221"/>
    </row>
    <row r="6880" spans="20:24">
      <c r="T6880" s="221"/>
      <c r="U6880" s="221"/>
      <c r="V6880" s="221"/>
      <c r="W6880" s="221"/>
      <c r="X6880" s="221"/>
    </row>
    <row r="6881" spans="20:24">
      <c r="T6881" s="221"/>
      <c r="U6881" s="221"/>
      <c r="V6881" s="221"/>
      <c r="W6881" s="221"/>
      <c r="X6881" s="221"/>
    </row>
    <row r="6882" spans="20:24">
      <c r="T6882" s="221"/>
      <c r="U6882" s="221"/>
      <c r="V6882" s="221"/>
      <c r="W6882" s="221"/>
      <c r="X6882" s="221"/>
    </row>
    <row r="6883" spans="20:24">
      <c r="T6883" s="221"/>
      <c r="U6883" s="221"/>
      <c r="V6883" s="221"/>
      <c r="W6883" s="221"/>
      <c r="X6883" s="221"/>
    </row>
    <row r="6884" spans="20:24">
      <c r="T6884" s="221"/>
      <c r="U6884" s="221"/>
      <c r="V6884" s="221"/>
      <c r="W6884" s="221"/>
      <c r="X6884" s="221"/>
    </row>
    <row r="6885" spans="20:24">
      <c r="T6885" s="221"/>
      <c r="U6885" s="221"/>
      <c r="V6885" s="221"/>
      <c r="W6885" s="221"/>
      <c r="X6885" s="221"/>
    </row>
    <row r="6886" spans="20:24">
      <c r="T6886" s="221"/>
      <c r="U6886" s="221"/>
      <c r="V6886" s="221"/>
      <c r="W6886" s="221"/>
      <c r="X6886" s="221"/>
    </row>
    <row r="6887" spans="20:24">
      <c r="T6887" s="221"/>
      <c r="U6887" s="221"/>
      <c r="V6887" s="221"/>
      <c r="W6887" s="221"/>
      <c r="X6887" s="221"/>
    </row>
    <row r="6888" spans="20:24">
      <c r="T6888" s="221"/>
      <c r="U6888" s="221"/>
      <c r="V6888" s="221"/>
      <c r="W6888" s="221"/>
      <c r="X6888" s="221"/>
    </row>
    <row r="6889" spans="20:24">
      <c r="T6889" s="221"/>
      <c r="U6889" s="221"/>
      <c r="V6889" s="221"/>
      <c r="W6889" s="221"/>
      <c r="X6889" s="221"/>
    </row>
    <row r="6890" spans="20:24">
      <c r="T6890" s="221"/>
      <c r="U6890" s="221"/>
      <c r="V6890" s="221"/>
      <c r="W6890" s="221"/>
      <c r="X6890" s="221"/>
    </row>
    <row r="6891" spans="20:24">
      <c r="T6891" s="221"/>
      <c r="U6891" s="221"/>
      <c r="V6891" s="221"/>
      <c r="W6891" s="221"/>
      <c r="X6891" s="221"/>
    </row>
    <row r="6892" spans="20:24">
      <c r="T6892" s="221"/>
      <c r="U6892" s="221"/>
      <c r="V6892" s="221"/>
      <c r="W6892" s="221"/>
      <c r="X6892" s="221"/>
    </row>
    <row r="6893" spans="20:24">
      <c r="T6893" s="221"/>
      <c r="U6893" s="221"/>
      <c r="V6893" s="221"/>
      <c r="W6893" s="221"/>
      <c r="X6893" s="221"/>
    </row>
    <row r="6894" spans="20:24">
      <c r="T6894" s="221"/>
      <c r="U6894" s="221"/>
      <c r="V6894" s="221"/>
      <c r="W6894" s="221"/>
      <c r="X6894" s="221"/>
    </row>
    <row r="6895" spans="20:24">
      <c r="T6895" s="221"/>
      <c r="U6895" s="221"/>
      <c r="V6895" s="221"/>
      <c r="W6895" s="221"/>
      <c r="X6895" s="221"/>
    </row>
    <row r="6896" spans="20:24">
      <c r="T6896" s="221"/>
      <c r="U6896" s="221"/>
      <c r="V6896" s="221"/>
      <c r="W6896" s="221"/>
      <c r="X6896" s="221"/>
    </row>
    <row r="6897" spans="20:24">
      <c r="T6897" s="221"/>
      <c r="U6897" s="221"/>
      <c r="V6897" s="221"/>
      <c r="W6897" s="221"/>
      <c r="X6897" s="221"/>
    </row>
    <row r="6898" spans="20:24">
      <c r="T6898" s="221"/>
      <c r="U6898" s="221"/>
      <c r="V6898" s="221"/>
      <c r="W6898" s="221"/>
      <c r="X6898" s="221"/>
    </row>
    <row r="6899" spans="20:24">
      <c r="T6899" s="221"/>
      <c r="U6899" s="221"/>
      <c r="V6899" s="221"/>
      <c r="W6899" s="221"/>
      <c r="X6899" s="221"/>
    </row>
    <row r="6900" spans="20:24">
      <c r="T6900" s="221"/>
      <c r="U6900" s="221"/>
      <c r="V6900" s="221"/>
      <c r="W6900" s="221"/>
      <c r="X6900" s="221"/>
    </row>
    <row r="6901" spans="20:24">
      <c r="T6901" s="221"/>
      <c r="U6901" s="221"/>
      <c r="V6901" s="221"/>
      <c r="W6901" s="221"/>
      <c r="X6901" s="221"/>
    </row>
    <row r="6902" spans="20:24">
      <c r="T6902" s="221"/>
      <c r="U6902" s="221"/>
      <c r="V6902" s="221"/>
      <c r="W6902" s="221"/>
      <c r="X6902" s="221"/>
    </row>
    <row r="6903" spans="20:24">
      <c r="T6903" s="221"/>
      <c r="U6903" s="221"/>
      <c r="V6903" s="221"/>
      <c r="W6903" s="221"/>
      <c r="X6903" s="221"/>
    </row>
    <row r="6904" spans="20:24">
      <c r="T6904" s="221"/>
      <c r="U6904" s="221"/>
      <c r="V6904" s="221"/>
      <c r="W6904" s="221"/>
      <c r="X6904" s="221"/>
    </row>
    <row r="6905" spans="20:24">
      <c r="T6905" s="221"/>
      <c r="U6905" s="221"/>
      <c r="V6905" s="221"/>
      <c r="W6905" s="221"/>
      <c r="X6905" s="221"/>
    </row>
    <row r="6906" spans="20:24">
      <c r="T6906" s="221"/>
      <c r="U6906" s="221"/>
      <c r="V6906" s="221"/>
      <c r="W6906" s="221"/>
      <c r="X6906" s="221"/>
    </row>
    <row r="6907" spans="20:24">
      <c r="T6907" s="221"/>
      <c r="U6907" s="221"/>
      <c r="V6907" s="221"/>
      <c r="W6907" s="221"/>
      <c r="X6907" s="221"/>
    </row>
    <row r="6908" spans="20:24">
      <c r="T6908" s="221"/>
      <c r="U6908" s="221"/>
      <c r="V6908" s="221"/>
      <c r="W6908" s="221"/>
      <c r="X6908" s="221"/>
    </row>
    <row r="6909" spans="20:24">
      <c r="T6909" s="221"/>
      <c r="U6909" s="221"/>
      <c r="V6909" s="221"/>
      <c r="W6909" s="221"/>
      <c r="X6909" s="221"/>
    </row>
    <row r="6910" spans="20:24">
      <c r="T6910" s="221"/>
      <c r="U6910" s="221"/>
      <c r="V6910" s="221"/>
      <c r="W6910" s="221"/>
      <c r="X6910" s="221"/>
    </row>
    <row r="6911" spans="20:24">
      <c r="T6911" s="221"/>
      <c r="U6911" s="221"/>
      <c r="V6911" s="221"/>
      <c r="W6911" s="221"/>
      <c r="X6911" s="221"/>
    </row>
    <row r="6912" spans="20:24">
      <c r="T6912" s="221"/>
      <c r="U6912" s="221"/>
      <c r="V6912" s="221"/>
      <c r="W6912" s="221"/>
      <c r="X6912" s="221"/>
    </row>
    <row r="6913" spans="20:24">
      <c r="T6913" s="221"/>
      <c r="U6913" s="221"/>
      <c r="V6913" s="221"/>
      <c r="W6913" s="221"/>
      <c r="X6913" s="221"/>
    </row>
    <row r="6914" spans="20:24">
      <c r="T6914" s="221"/>
      <c r="U6914" s="221"/>
      <c r="V6914" s="221"/>
      <c r="W6914" s="221"/>
      <c r="X6914" s="221"/>
    </row>
    <row r="6915" spans="20:24">
      <c r="T6915" s="221"/>
      <c r="U6915" s="221"/>
      <c r="V6915" s="221"/>
      <c r="W6915" s="221"/>
      <c r="X6915" s="221"/>
    </row>
    <row r="6916" spans="20:24">
      <c r="T6916" s="221"/>
      <c r="U6916" s="221"/>
      <c r="V6916" s="221"/>
      <c r="W6916" s="221"/>
      <c r="X6916" s="221"/>
    </row>
    <row r="6917" spans="20:24">
      <c r="T6917" s="221"/>
      <c r="U6917" s="221"/>
      <c r="V6917" s="221"/>
      <c r="W6917" s="221"/>
      <c r="X6917" s="221"/>
    </row>
    <row r="6918" spans="20:24">
      <c r="T6918" s="221"/>
      <c r="U6918" s="221"/>
      <c r="V6918" s="221"/>
      <c r="W6918" s="221"/>
      <c r="X6918" s="221"/>
    </row>
    <row r="6919" spans="20:24">
      <c r="T6919" s="221"/>
      <c r="U6919" s="221"/>
      <c r="V6919" s="221"/>
      <c r="W6919" s="221"/>
      <c r="X6919" s="221"/>
    </row>
    <row r="6920" spans="20:24">
      <c r="T6920" s="221"/>
      <c r="U6920" s="221"/>
      <c r="V6920" s="221"/>
      <c r="W6920" s="221"/>
      <c r="X6920" s="221"/>
    </row>
    <row r="6921" spans="20:24">
      <c r="T6921" s="221"/>
      <c r="U6921" s="221"/>
      <c r="V6921" s="221"/>
      <c r="W6921" s="221"/>
      <c r="X6921" s="221"/>
    </row>
    <row r="6922" spans="20:24">
      <c r="T6922" s="221"/>
      <c r="U6922" s="221"/>
      <c r="V6922" s="221"/>
      <c r="W6922" s="221"/>
      <c r="X6922" s="221"/>
    </row>
    <row r="6923" spans="20:24">
      <c r="T6923" s="221"/>
      <c r="U6923" s="221"/>
      <c r="V6923" s="221"/>
      <c r="W6923" s="221"/>
      <c r="X6923" s="221"/>
    </row>
    <row r="6924" spans="20:24">
      <c r="T6924" s="221"/>
      <c r="U6924" s="221"/>
      <c r="V6924" s="221"/>
      <c r="W6924" s="221"/>
      <c r="X6924" s="221"/>
    </row>
    <row r="6925" spans="20:24">
      <c r="T6925" s="221"/>
      <c r="U6925" s="221"/>
      <c r="V6925" s="221"/>
      <c r="W6925" s="221"/>
      <c r="X6925" s="221"/>
    </row>
    <row r="6926" spans="20:24">
      <c r="T6926" s="221"/>
      <c r="U6926" s="221"/>
      <c r="V6926" s="221"/>
      <c r="W6926" s="221"/>
      <c r="X6926" s="221"/>
    </row>
    <row r="6927" spans="20:24">
      <c r="T6927" s="221"/>
      <c r="U6927" s="221"/>
      <c r="V6927" s="221"/>
      <c r="W6927" s="221"/>
      <c r="X6927" s="221"/>
    </row>
    <row r="6928" spans="20:24">
      <c r="T6928" s="221"/>
      <c r="U6928" s="221"/>
      <c r="V6928" s="221"/>
      <c r="W6928" s="221"/>
      <c r="X6928" s="221"/>
    </row>
    <row r="6929" spans="20:24">
      <c r="T6929" s="221"/>
      <c r="U6929" s="221"/>
      <c r="V6929" s="221"/>
      <c r="W6929" s="221"/>
      <c r="X6929" s="221"/>
    </row>
    <row r="6930" spans="20:24">
      <c r="T6930" s="221"/>
      <c r="U6930" s="221"/>
      <c r="V6930" s="221"/>
      <c r="W6930" s="221"/>
      <c r="X6930" s="221"/>
    </row>
    <row r="6931" spans="20:24">
      <c r="T6931" s="221"/>
      <c r="U6931" s="221"/>
      <c r="V6931" s="221"/>
      <c r="W6931" s="221"/>
      <c r="X6931" s="221"/>
    </row>
    <row r="6932" spans="20:24">
      <c r="T6932" s="221"/>
      <c r="U6932" s="221"/>
      <c r="V6932" s="221"/>
      <c r="W6932" s="221"/>
      <c r="X6932" s="221"/>
    </row>
    <row r="6933" spans="20:24">
      <c r="T6933" s="221"/>
      <c r="U6933" s="221"/>
      <c r="V6933" s="221"/>
      <c r="W6933" s="221"/>
      <c r="X6933" s="221"/>
    </row>
    <row r="6934" spans="20:24">
      <c r="T6934" s="221"/>
      <c r="U6934" s="221"/>
      <c r="V6934" s="221"/>
      <c r="W6934" s="221"/>
      <c r="X6934" s="221"/>
    </row>
    <row r="6935" spans="20:24">
      <c r="T6935" s="221"/>
      <c r="U6935" s="221"/>
      <c r="V6935" s="221"/>
      <c r="W6935" s="221"/>
      <c r="X6935" s="221"/>
    </row>
    <row r="6936" spans="20:24">
      <c r="T6936" s="221"/>
      <c r="U6936" s="221"/>
      <c r="V6936" s="221"/>
      <c r="W6936" s="221"/>
      <c r="X6936" s="221"/>
    </row>
    <row r="6937" spans="20:24">
      <c r="T6937" s="221"/>
      <c r="U6937" s="221"/>
      <c r="V6937" s="221"/>
      <c r="W6937" s="221"/>
      <c r="X6937" s="221"/>
    </row>
    <row r="6938" spans="20:24">
      <c r="T6938" s="221"/>
      <c r="U6938" s="221"/>
      <c r="V6938" s="221"/>
      <c r="W6938" s="221"/>
      <c r="X6938" s="221"/>
    </row>
    <row r="6939" spans="20:24">
      <c r="T6939" s="221"/>
      <c r="U6939" s="221"/>
      <c r="V6939" s="221"/>
      <c r="W6939" s="221"/>
      <c r="X6939" s="221"/>
    </row>
    <row r="6940" spans="20:24">
      <c r="T6940" s="221"/>
      <c r="U6940" s="221"/>
      <c r="V6940" s="221"/>
      <c r="W6940" s="221"/>
      <c r="X6940" s="221"/>
    </row>
    <row r="6941" spans="20:24">
      <c r="T6941" s="221"/>
      <c r="U6941" s="221"/>
      <c r="V6941" s="221"/>
      <c r="W6941" s="221"/>
      <c r="X6941" s="221"/>
    </row>
    <row r="6942" spans="20:24">
      <c r="T6942" s="221"/>
      <c r="U6942" s="221"/>
      <c r="V6942" s="221"/>
      <c r="W6942" s="221"/>
      <c r="X6942" s="221"/>
    </row>
    <row r="6943" spans="20:24">
      <c r="T6943" s="221"/>
      <c r="U6943" s="221"/>
      <c r="V6943" s="221"/>
      <c r="W6943" s="221"/>
      <c r="X6943" s="221"/>
    </row>
    <row r="6944" spans="20:24">
      <c r="T6944" s="221"/>
      <c r="U6944" s="221"/>
      <c r="V6944" s="221"/>
      <c r="W6944" s="221"/>
      <c r="X6944" s="221"/>
    </row>
    <row r="6945" spans="20:24">
      <c r="T6945" s="221"/>
      <c r="U6945" s="221"/>
      <c r="V6945" s="221"/>
      <c r="W6945" s="221"/>
      <c r="X6945" s="221"/>
    </row>
    <row r="6946" spans="20:24">
      <c r="T6946" s="221"/>
      <c r="U6946" s="221"/>
      <c r="V6946" s="221"/>
      <c r="W6946" s="221"/>
      <c r="X6946" s="221"/>
    </row>
    <row r="6947" spans="20:24">
      <c r="T6947" s="221"/>
      <c r="U6947" s="221"/>
      <c r="V6947" s="221"/>
      <c r="W6947" s="221"/>
      <c r="X6947" s="221"/>
    </row>
    <row r="6948" spans="20:24">
      <c r="T6948" s="221"/>
      <c r="U6948" s="221"/>
      <c r="V6948" s="221"/>
      <c r="W6948" s="221"/>
      <c r="X6948" s="221"/>
    </row>
    <row r="6949" spans="20:24">
      <c r="T6949" s="221"/>
      <c r="U6949" s="221"/>
      <c r="V6949" s="221"/>
      <c r="W6949" s="221"/>
      <c r="X6949" s="221"/>
    </row>
    <row r="6950" spans="20:24">
      <c r="T6950" s="221"/>
      <c r="U6950" s="221"/>
      <c r="V6950" s="221"/>
      <c r="W6950" s="221"/>
      <c r="X6950" s="221"/>
    </row>
    <row r="6951" spans="20:24">
      <c r="T6951" s="221"/>
      <c r="U6951" s="221"/>
      <c r="V6951" s="221"/>
      <c r="W6951" s="221"/>
      <c r="X6951" s="221"/>
    </row>
    <row r="6952" spans="20:24">
      <c r="T6952" s="221"/>
      <c r="U6952" s="221"/>
      <c r="V6952" s="221"/>
      <c r="W6952" s="221"/>
      <c r="X6952" s="221"/>
    </row>
    <row r="6953" spans="20:24">
      <c r="T6953" s="221"/>
      <c r="U6953" s="221"/>
      <c r="V6953" s="221"/>
      <c r="W6953" s="221"/>
      <c r="X6953" s="221"/>
    </row>
    <row r="6954" spans="20:24">
      <c r="T6954" s="221"/>
      <c r="U6954" s="221"/>
      <c r="V6954" s="221"/>
      <c r="W6954" s="221"/>
      <c r="X6954" s="221"/>
    </row>
    <row r="6955" spans="20:24">
      <c r="T6955" s="221"/>
      <c r="U6955" s="221"/>
      <c r="V6955" s="221"/>
      <c r="W6955" s="221"/>
      <c r="X6955" s="221"/>
    </row>
    <row r="6956" spans="20:24">
      <c r="T6956" s="221"/>
      <c r="U6956" s="221"/>
      <c r="V6956" s="221"/>
      <c r="W6956" s="221"/>
      <c r="X6956" s="221"/>
    </row>
    <row r="6957" spans="20:24">
      <c r="T6957" s="221"/>
      <c r="U6957" s="221"/>
      <c r="V6957" s="221"/>
      <c r="W6957" s="221"/>
      <c r="X6957" s="221"/>
    </row>
    <row r="6958" spans="20:24">
      <c r="T6958" s="221"/>
      <c r="U6958" s="221"/>
      <c r="V6958" s="221"/>
      <c r="W6958" s="221"/>
      <c r="X6958" s="221"/>
    </row>
    <row r="6959" spans="20:24">
      <c r="T6959" s="221"/>
      <c r="U6959" s="221"/>
      <c r="V6959" s="221"/>
      <c r="W6959" s="221"/>
      <c r="X6959" s="221"/>
    </row>
    <row r="6960" spans="20:24">
      <c r="T6960" s="221"/>
      <c r="U6960" s="221"/>
      <c r="V6960" s="221"/>
      <c r="W6960" s="221"/>
      <c r="X6960" s="221"/>
    </row>
    <row r="6961" spans="20:24">
      <c r="T6961" s="221"/>
      <c r="U6961" s="221"/>
      <c r="V6961" s="221"/>
      <c r="W6961" s="221"/>
      <c r="X6961" s="221"/>
    </row>
    <row r="6962" spans="20:24">
      <c r="T6962" s="221"/>
      <c r="U6962" s="221"/>
      <c r="V6962" s="221"/>
      <c r="W6962" s="221"/>
      <c r="X6962" s="221"/>
    </row>
    <row r="6963" spans="20:24">
      <c r="T6963" s="221"/>
      <c r="U6963" s="221"/>
      <c r="V6963" s="221"/>
      <c r="W6963" s="221"/>
      <c r="X6963" s="221"/>
    </row>
    <row r="6964" spans="20:24">
      <c r="T6964" s="221"/>
      <c r="U6964" s="221"/>
      <c r="V6964" s="221"/>
      <c r="W6964" s="221"/>
      <c r="X6964" s="221"/>
    </row>
    <row r="6965" spans="20:24">
      <c r="T6965" s="221"/>
      <c r="U6965" s="221"/>
      <c r="V6965" s="221"/>
      <c r="W6965" s="221"/>
      <c r="X6965" s="221"/>
    </row>
    <row r="6966" spans="20:24">
      <c r="T6966" s="221"/>
      <c r="U6966" s="221"/>
      <c r="V6966" s="221"/>
      <c r="W6966" s="221"/>
      <c r="X6966" s="221"/>
    </row>
    <row r="6967" spans="20:24">
      <c r="T6967" s="221"/>
      <c r="U6967" s="221"/>
      <c r="V6967" s="221"/>
      <c r="W6967" s="221"/>
      <c r="X6967" s="221"/>
    </row>
    <row r="6968" spans="20:24">
      <c r="T6968" s="221"/>
      <c r="U6968" s="221"/>
      <c r="V6968" s="221"/>
      <c r="W6968" s="221"/>
      <c r="X6968" s="221"/>
    </row>
    <row r="6969" spans="20:24">
      <c r="T6969" s="221"/>
      <c r="U6969" s="221"/>
      <c r="V6969" s="221"/>
      <c r="W6969" s="221"/>
      <c r="X6969" s="221"/>
    </row>
    <row r="6970" spans="20:24">
      <c r="T6970" s="221"/>
      <c r="U6970" s="221"/>
      <c r="V6970" s="221"/>
      <c r="W6970" s="221"/>
      <c r="X6970" s="221"/>
    </row>
    <row r="6971" spans="20:24">
      <c r="T6971" s="221"/>
      <c r="U6971" s="221"/>
      <c r="V6971" s="221"/>
      <c r="W6971" s="221"/>
      <c r="X6971" s="221"/>
    </row>
    <row r="6972" spans="20:24">
      <c r="T6972" s="221"/>
      <c r="U6972" s="221"/>
      <c r="V6972" s="221"/>
      <c r="W6972" s="221"/>
      <c r="X6972" s="221"/>
    </row>
    <row r="6973" spans="20:24">
      <c r="T6973" s="221"/>
      <c r="U6973" s="221"/>
      <c r="V6973" s="221"/>
      <c r="W6973" s="221"/>
      <c r="X6973" s="221"/>
    </row>
    <row r="6974" spans="20:24">
      <c r="T6974" s="221"/>
      <c r="U6974" s="221"/>
      <c r="V6974" s="221"/>
      <c r="W6974" s="221"/>
      <c r="X6974" s="221"/>
    </row>
    <row r="6975" spans="20:24">
      <c r="T6975" s="221"/>
      <c r="U6975" s="221"/>
      <c r="V6975" s="221"/>
      <c r="W6975" s="221"/>
      <c r="X6975" s="221"/>
    </row>
    <row r="6976" spans="20:24">
      <c r="T6976" s="221"/>
      <c r="U6976" s="221"/>
      <c r="V6976" s="221"/>
      <c r="W6976" s="221"/>
      <c r="X6976" s="221"/>
    </row>
    <row r="6977" spans="20:24">
      <c r="T6977" s="221"/>
      <c r="U6977" s="221"/>
      <c r="V6977" s="221"/>
      <c r="W6977" s="221"/>
      <c r="X6977" s="221"/>
    </row>
    <row r="6978" spans="20:24">
      <c r="T6978" s="221"/>
      <c r="U6978" s="221"/>
      <c r="V6978" s="221"/>
      <c r="W6978" s="221"/>
      <c r="X6978" s="221"/>
    </row>
    <row r="6979" spans="20:24">
      <c r="T6979" s="221"/>
      <c r="U6979" s="221"/>
      <c r="V6979" s="221"/>
      <c r="W6979" s="221"/>
      <c r="X6979" s="221"/>
    </row>
    <row r="6980" spans="20:24">
      <c r="T6980" s="221"/>
      <c r="U6980" s="221"/>
      <c r="V6980" s="221"/>
      <c r="W6980" s="221"/>
      <c r="X6980" s="221"/>
    </row>
    <row r="6981" spans="20:24">
      <c r="T6981" s="221"/>
      <c r="U6981" s="221"/>
      <c r="V6981" s="221"/>
      <c r="W6981" s="221"/>
      <c r="X6981" s="221"/>
    </row>
    <row r="6982" spans="20:24">
      <c r="T6982" s="221"/>
      <c r="U6982" s="221"/>
      <c r="V6982" s="221"/>
      <c r="W6982" s="221"/>
      <c r="X6982" s="221"/>
    </row>
    <row r="6983" spans="20:24">
      <c r="T6983" s="221"/>
      <c r="U6983" s="221"/>
      <c r="V6983" s="221"/>
      <c r="W6983" s="221"/>
      <c r="X6983" s="221"/>
    </row>
    <row r="6984" spans="20:24">
      <c r="T6984" s="221"/>
      <c r="U6984" s="221"/>
      <c r="V6984" s="221"/>
      <c r="W6984" s="221"/>
      <c r="X6984" s="221"/>
    </row>
    <row r="6985" spans="20:24">
      <c r="T6985" s="221"/>
      <c r="U6985" s="221"/>
      <c r="V6985" s="221"/>
      <c r="W6985" s="221"/>
      <c r="X6985" s="221"/>
    </row>
    <row r="6986" spans="20:24">
      <c r="T6986" s="221"/>
      <c r="U6986" s="221"/>
      <c r="V6986" s="221"/>
      <c r="W6986" s="221"/>
      <c r="X6986" s="221"/>
    </row>
    <row r="6987" spans="20:24">
      <c r="T6987" s="221"/>
      <c r="U6987" s="221"/>
      <c r="V6987" s="221"/>
      <c r="W6987" s="221"/>
      <c r="X6987" s="221"/>
    </row>
    <row r="6988" spans="20:24">
      <c r="T6988" s="221"/>
      <c r="U6988" s="221"/>
      <c r="V6988" s="221"/>
      <c r="W6988" s="221"/>
      <c r="X6988" s="221"/>
    </row>
    <row r="6989" spans="20:24">
      <c r="T6989" s="221"/>
      <c r="U6989" s="221"/>
      <c r="V6989" s="221"/>
      <c r="W6989" s="221"/>
      <c r="X6989" s="221"/>
    </row>
    <row r="6990" spans="20:24">
      <c r="T6990" s="221"/>
      <c r="U6990" s="221"/>
      <c r="V6990" s="221"/>
      <c r="W6990" s="221"/>
      <c r="X6990" s="221"/>
    </row>
    <row r="6991" spans="20:24">
      <c r="T6991" s="221"/>
      <c r="U6991" s="221"/>
      <c r="V6991" s="221"/>
      <c r="W6991" s="221"/>
      <c r="X6991" s="221"/>
    </row>
    <row r="6992" spans="20:24">
      <c r="T6992" s="221"/>
      <c r="U6992" s="221"/>
      <c r="V6992" s="221"/>
      <c r="W6992" s="221"/>
      <c r="X6992" s="221"/>
    </row>
    <row r="6993" spans="20:24">
      <c r="T6993" s="221"/>
      <c r="U6993" s="221"/>
      <c r="V6993" s="221"/>
      <c r="W6993" s="221"/>
      <c r="X6993" s="221"/>
    </row>
    <row r="6994" spans="20:24">
      <c r="T6994" s="221"/>
      <c r="U6994" s="221"/>
      <c r="V6994" s="221"/>
      <c r="W6994" s="221"/>
      <c r="X6994" s="221"/>
    </row>
    <row r="6995" spans="20:24">
      <c r="T6995" s="221"/>
      <c r="U6995" s="221"/>
      <c r="V6995" s="221"/>
      <c r="W6995" s="221"/>
      <c r="X6995" s="221"/>
    </row>
    <row r="6996" spans="20:24">
      <c r="T6996" s="221"/>
      <c r="U6996" s="221"/>
      <c r="V6996" s="221"/>
      <c r="W6996" s="221"/>
      <c r="X6996" s="221"/>
    </row>
    <row r="6997" spans="20:24">
      <c r="T6997" s="221"/>
      <c r="U6997" s="221"/>
      <c r="V6997" s="221"/>
      <c r="W6997" s="221"/>
      <c r="X6997" s="221"/>
    </row>
    <row r="6998" spans="20:24">
      <c r="T6998" s="221"/>
      <c r="U6998" s="221"/>
      <c r="V6998" s="221"/>
      <c r="W6998" s="221"/>
      <c r="X6998" s="221"/>
    </row>
    <row r="6999" spans="20:24">
      <c r="T6999" s="221"/>
      <c r="U6999" s="221"/>
      <c r="V6999" s="221"/>
      <c r="W6999" s="221"/>
      <c r="X6999" s="221"/>
    </row>
    <row r="7000" spans="20:24">
      <c r="T7000" s="221"/>
      <c r="U7000" s="221"/>
      <c r="V7000" s="221"/>
      <c r="W7000" s="221"/>
      <c r="X7000" s="221"/>
    </row>
    <row r="7001" spans="20:24">
      <c r="T7001" s="221"/>
      <c r="U7001" s="221"/>
      <c r="V7001" s="221"/>
      <c r="W7001" s="221"/>
      <c r="X7001" s="221"/>
    </row>
    <row r="7002" spans="20:24">
      <c r="T7002" s="221"/>
      <c r="U7002" s="221"/>
      <c r="V7002" s="221"/>
      <c r="W7002" s="221"/>
      <c r="X7002" s="221"/>
    </row>
    <row r="7003" spans="20:24">
      <c r="T7003" s="221"/>
      <c r="U7003" s="221"/>
      <c r="V7003" s="221"/>
      <c r="W7003" s="221"/>
      <c r="X7003" s="221"/>
    </row>
    <row r="7004" spans="20:24">
      <c r="T7004" s="221"/>
      <c r="U7004" s="221"/>
      <c r="V7004" s="221"/>
      <c r="W7004" s="221"/>
      <c r="X7004" s="221"/>
    </row>
    <row r="7005" spans="20:24">
      <c r="T7005" s="221"/>
      <c r="U7005" s="221"/>
      <c r="V7005" s="221"/>
      <c r="W7005" s="221"/>
      <c r="X7005" s="221"/>
    </row>
    <row r="7006" spans="20:24">
      <c r="T7006" s="221"/>
      <c r="U7006" s="221"/>
      <c r="V7006" s="221"/>
      <c r="W7006" s="221"/>
      <c r="X7006" s="221"/>
    </row>
    <row r="7007" spans="20:24">
      <c r="T7007" s="221"/>
      <c r="U7007" s="221"/>
      <c r="V7007" s="221"/>
      <c r="W7007" s="221"/>
      <c r="X7007" s="221"/>
    </row>
    <row r="7008" spans="20:24">
      <c r="T7008" s="221"/>
      <c r="U7008" s="221"/>
      <c r="V7008" s="221"/>
      <c r="W7008" s="221"/>
      <c r="X7008" s="221"/>
    </row>
    <row r="7009" spans="20:24">
      <c r="T7009" s="221"/>
      <c r="U7009" s="221"/>
      <c r="V7009" s="221"/>
      <c r="W7009" s="221"/>
      <c r="X7009" s="221"/>
    </row>
    <row r="7010" spans="20:24">
      <c r="T7010" s="221"/>
      <c r="U7010" s="221"/>
      <c r="V7010" s="221"/>
      <c r="W7010" s="221"/>
      <c r="X7010" s="221"/>
    </row>
    <row r="7011" spans="20:24">
      <c r="T7011" s="221"/>
      <c r="U7011" s="221"/>
      <c r="V7011" s="221"/>
      <c r="W7011" s="221"/>
      <c r="X7011" s="221"/>
    </row>
    <row r="7012" spans="20:24">
      <c r="T7012" s="221"/>
      <c r="U7012" s="221"/>
      <c r="V7012" s="221"/>
      <c r="W7012" s="221"/>
      <c r="X7012" s="221"/>
    </row>
    <row r="7013" spans="20:24">
      <c r="T7013" s="221"/>
      <c r="U7013" s="221"/>
      <c r="V7013" s="221"/>
      <c r="W7013" s="221"/>
      <c r="X7013" s="221"/>
    </row>
    <row r="7014" spans="20:24">
      <c r="T7014" s="221"/>
      <c r="U7014" s="221"/>
      <c r="V7014" s="221"/>
      <c r="W7014" s="221"/>
      <c r="X7014" s="221"/>
    </row>
    <row r="7015" spans="20:24">
      <c r="T7015" s="221"/>
      <c r="U7015" s="221"/>
      <c r="V7015" s="221"/>
      <c r="W7015" s="221"/>
      <c r="X7015" s="221"/>
    </row>
    <row r="7016" spans="20:24">
      <c r="T7016" s="221"/>
      <c r="U7016" s="221"/>
      <c r="V7016" s="221"/>
      <c r="W7016" s="221"/>
      <c r="X7016" s="221"/>
    </row>
    <row r="7017" spans="20:24">
      <c r="T7017" s="221"/>
      <c r="U7017" s="221"/>
      <c r="V7017" s="221"/>
      <c r="W7017" s="221"/>
      <c r="X7017" s="221"/>
    </row>
    <row r="7018" spans="20:24">
      <c r="T7018" s="221"/>
      <c r="U7018" s="221"/>
      <c r="V7018" s="221"/>
      <c r="W7018" s="221"/>
      <c r="X7018" s="221"/>
    </row>
    <row r="7019" spans="20:24">
      <c r="T7019" s="221"/>
      <c r="U7019" s="221"/>
      <c r="V7019" s="221"/>
      <c r="W7019" s="221"/>
      <c r="X7019" s="221"/>
    </row>
    <row r="7020" spans="20:24">
      <c r="T7020" s="221"/>
      <c r="U7020" s="221"/>
      <c r="V7020" s="221"/>
      <c r="W7020" s="221"/>
      <c r="X7020" s="221"/>
    </row>
    <row r="7021" spans="20:24">
      <c r="T7021" s="221"/>
      <c r="U7021" s="221"/>
      <c r="V7021" s="221"/>
      <c r="W7021" s="221"/>
      <c r="X7021" s="221"/>
    </row>
    <row r="7022" spans="20:24">
      <c r="T7022" s="221"/>
      <c r="U7022" s="221"/>
      <c r="V7022" s="221"/>
      <c r="W7022" s="221"/>
      <c r="X7022" s="221"/>
    </row>
    <row r="7023" spans="20:24">
      <c r="T7023" s="221"/>
      <c r="U7023" s="221"/>
      <c r="V7023" s="221"/>
      <c r="W7023" s="221"/>
      <c r="X7023" s="221"/>
    </row>
    <row r="7024" spans="20:24">
      <c r="T7024" s="221"/>
      <c r="U7024" s="221"/>
      <c r="V7024" s="221"/>
      <c r="W7024" s="221"/>
      <c r="X7024" s="221"/>
    </row>
    <row r="7025" spans="20:24">
      <c r="T7025" s="221"/>
      <c r="U7025" s="221"/>
      <c r="V7025" s="221"/>
      <c r="W7025" s="221"/>
      <c r="X7025" s="221"/>
    </row>
    <row r="7026" spans="20:24">
      <c r="T7026" s="221"/>
      <c r="U7026" s="221"/>
      <c r="V7026" s="221"/>
      <c r="W7026" s="221"/>
      <c r="X7026" s="221"/>
    </row>
    <row r="7027" spans="20:24">
      <c r="T7027" s="221"/>
      <c r="U7027" s="221"/>
      <c r="V7027" s="221"/>
      <c r="W7027" s="221"/>
      <c r="X7027" s="221"/>
    </row>
    <row r="7028" spans="20:24">
      <c r="T7028" s="221"/>
      <c r="U7028" s="221"/>
      <c r="V7028" s="221"/>
      <c r="W7028" s="221"/>
      <c r="X7028" s="221"/>
    </row>
    <row r="7029" spans="20:24">
      <c r="T7029" s="221"/>
      <c r="U7029" s="221"/>
      <c r="V7029" s="221"/>
      <c r="W7029" s="221"/>
      <c r="X7029" s="221"/>
    </row>
    <row r="7030" spans="20:24">
      <c r="T7030" s="221"/>
      <c r="U7030" s="221"/>
      <c r="V7030" s="221"/>
      <c r="W7030" s="221"/>
      <c r="X7030" s="221"/>
    </row>
    <row r="7031" spans="20:24">
      <c r="T7031" s="221"/>
      <c r="U7031" s="221"/>
      <c r="V7031" s="221"/>
      <c r="W7031" s="221"/>
      <c r="X7031" s="221"/>
    </row>
    <row r="7032" spans="20:24">
      <c r="T7032" s="221"/>
      <c r="U7032" s="221"/>
      <c r="V7032" s="221"/>
      <c r="W7032" s="221"/>
      <c r="X7032" s="221"/>
    </row>
    <row r="7033" spans="20:24">
      <c r="T7033" s="221"/>
      <c r="U7033" s="221"/>
      <c r="V7033" s="221"/>
      <c r="W7033" s="221"/>
      <c r="X7033" s="221"/>
    </row>
    <row r="7034" spans="20:24">
      <c r="T7034" s="221"/>
      <c r="U7034" s="221"/>
      <c r="V7034" s="221"/>
      <c r="W7034" s="221"/>
      <c r="X7034" s="221"/>
    </row>
    <row r="7035" spans="20:24">
      <c r="T7035" s="221"/>
      <c r="U7035" s="221"/>
      <c r="V7035" s="221"/>
      <c r="W7035" s="221"/>
      <c r="X7035" s="221"/>
    </row>
    <row r="7036" spans="20:24">
      <c r="T7036" s="221"/>
      <c r="U7036" s="221"/>
      <c r="V7036" s="221"/>
      <c r="W7036" s="221"/>
      <c r="X7036" s="221"/>
    </row>
    <row r="7037" spans="20:24">
      <c r="T7037" s="221"/>
      <c r="U7037" s="221"/>
      <c r="V7037" s="221"/>
      <c r="W7037" s="221"/>
      <c r="X7037" s="221"/>
    </row>
    <row r="7038" spans="20:24">
      <c r="T7038" s="221"/>
      <c r="U7038" s="221"/>
      <c r="V7038" s="221"/>
      <c r="W7038" s="221"/>
      <c r="X7038" s="221"/>
    </row>
    <row r="7039" spans="20:24">
      <c r="T7039" s="221"/>
      <c r="U7039" s="221"/>
      <c r="V7039" s="221"/>
      <c r="W7039" s="221"/>
      <c r="X7039" s="221"/>
    </row>
    <row r="7040" spans="20:24">
      <c r="T7040" s="221"/>
      <c r="U7040" s="221"/>
      <c r="V7040" s="221"/>
      <c r="W7040" s="221"/>
      <c r="X7040" s="221"/>
    </row>
    <row r="7041" spans="20:24">
      <c r="T7041" s="221"/>
      <c r="U7041" s="221"/>
      <c r="V7041" s="221"/>
      <c r="W7041" s="221"/>
      <c r="X7041" s="221"/>
    </row>
    <row r="7042" spans="20:24">
      <c r="T7042" s="221"/>
      <c r="U7042" s="221"/>
      <c r="V7042" s="221"/>
      <c r="W7042" s="221"/>
      <c r="X7042" s="221"/>
    </row>
    <row r="7043" spans="20:24">
      <c r="T7043" s="221"/>
      <c r="U7043" s="221"/>
      <c r="V7043" s="221"/>
      <c r="W7043" s="221"/>
      <c r="X7043" s="221"/>
    </row>
    <row r="7044" spans="20:24">
      <c r="T7044" s="221"/>
      <c r="U7044" s="221"/>
      <c r="V7044" s="221"/>
      <c r="W7044" s="221"/>
      <c r="X7044" s="221"/>
    </row>
    <row r="7045" spans="20:24">
      <c r="T7045" s="221"/>
      <c r="U7045" s="221"/>
      <c r="V7045" s="221"/>
      <c r="W7045" s="221"/>
      <c r="X7045" s="221"/>
    </row>
    <row r="7046" spans="20:24">
      <c r="T7046" s="221"/>
      <c r="U7046" s="221"/>
      <c r="V7046" s="221"/>
      <c r="W7046" s="221"/>
      <c r="X7046" s="221"/>
    </row>
    <row r="7047" spans="20:24">
      <c r="T7047" s="221"/>
      <c r="U7047" s="221"/>
      <c r="V7047" s="221"/>
      <c r="W7047" s="221"/>
      <c r="X7047" s="221"/>
    </row>
    <row r="7048" spans="20:24">
      <c r="T7048" s="221"/>
      <c r="U7048" s="221"/>
      <c r="V7048" s="221"/>
      <c r="W7048" s="221"/>
      <c r="X7048" s="221"/>
    </row>
    <row r="7049" spans="20:24">
      <c r="T7049" s="221"/>
      <c r="U7049" s="221"/>
      <c r="V7049" s="221"/>
      <c r="W7049" s="221"/>
      <c r="X7049" s="221"/>
    </row>
    <row r="7050" spans="20:24">
      <c r="T7050" s="221"/>
      <c r="U7050" s="221"/>
      <c r="V7050" s="221"/>
      <c r="W7050" s="221"/>
      <c r="X7050" s="221"/>
    </row>
    <row r="7051" spans="20:24">
      <c r="T7051" s="221"/>
      <c r="U7051" s="221"/>
      <c r="V7051" s="221"/>
      <c r="W7051" s="221"/>
      <c r="X7051" s="221"/>
    </row>
    <row r="7052" spans="20:24">
      <c r="T7052" s="221"/>
      <c r="U7052" s="221"/>
      <c r="V7052" s="221"/>
      <c r="W7052" s="221"/>
      <c r="X7052" s="221"/>
    </row>
    <row r="7053" spans="20:24">
      <c r="T7053" s="221"/>
      <c r="U7053" s="221"/>
      <c r="V7053" s="221"/>
      <c r="W7053" s="221"/>
      <c r="X7053" s="221"/>
    </row>
    <row r="7054" spans="20:24">
      <c r="T7054" s="221"/>
      <c r="U7054" s="221"/>
      <c r="V7054" s="221"/>
      <c r="W7054" s="221"/>
      <c r="X7054" s="221"/>
    </row>
    <row r="7055" spans="20:24">
      <c r="T7055" s="221"/>
      <c r="U7055" s="221"/>
      <c r="V7055" s="221"/>
      <c r="W7055" s="221"/>
      <c r="X7055" s="221"/>
    </row>
    <row r="7056" spans="20:24">
      <c r="T7056" s="221"/>
      <c r="U7056" s="221"/>
      <c r="V7056" s="221"/>
      <c r="W7056" s="221"/>
      <c r="X7056" s="221"/>
    </row>
    <row r="7057" spans="20:24">
      <c r="T7057" s="221"/>
      <c r="U7057" s="221"/>
      <c r="V7057" s="221"/>
      <c r="W7057" s="221"/>
      <c r="X7057" s="221"/>
    </row>
    <row r="7058" spans="20:24">
      <c r="T7058" s="221"/>
      <c r="U7058" s="221"/>
      <c r="V7058" s="221"/>
      <c r="W7058" s="221"/>
      <c r="X7058" s="221"/>
    </row>
    <row r="7059" spans="20:24">
      <c r="T7059" s="221"/>
      <c r="U7059" s="221"/>
      <c r="V7059" s="221"/>
      <c r="W7059" s="221"/>
      <c r="X7059" s="221"/>
    </row>
    <row r="7060" spans="20:24">
      <c r="T7060" s="221"/>
      <c r="U7060" s="221"/>
      <c r="V7060" s="221"/>
      <c r="W7060" s="221"/>
      <c r="X7060" s="221"/>
    </row>
    <row r="7061" spans="20:24">
      <c r="T7061" s="221"/>
      <c r="U7061" s="221"/>
      <c r="V7061" s="221"/>
      <c r="W7061" s="221"/>
      <c r="X7061" s="221"/>
    </row>
    <row r="7062" spans="20:24">
      <c r="T7062" s="221"/>
      <c r="U7062" s="221"/>
      <c r="V7062" s="221"/>
      <c r="W7062" s="221"/>
      <c r="X7062" s="221"/>
    </row>
    <row r="7063" spans="20:24">
      <c r="T7063" s="221"/>
      <c r="U7063" s="221"/>
      <c r="V7063" s="221"/>
      <c r="W7063" s="221"/>
      <c r="X7063" s="221"/>
    </row>
    <row r="7064" spans="20:24">
      <c r="T7064" s="221"/>
      <c r="U7064" s="221"/>
      <c r="V7064" s="221"/>
      <c r="W7064" s="221"/>
      <c r="X7064" s="221"/>
    </row>
    <row r="7065" spans="20:24">
      <c r="T7065" s="221"/>
      <c r="U7065" s="221"/>
      <c r="V7065" s="221"/>
      <c r="W7065" s="221"/>
      <c r="X7065" s="221"/>
    </row>
    <row r="7066" spans="20:24">
      <c r="T7066" s="221"/>
      <c r="U7066" s="221"/>
      <c r="V7066" s="221"/>
      <c r="W7066" s="221"/>
      <c r="X7066" s="221"/>
    </row>
    <row r="7067" spans="20:24">
      <c r="T7067" s="221"/>
      <c r="U7067" s="221"/>
      <c r="V7067" s="221"/>
      <c r="W7067" s="221"/>
      <c r="X7067" s="221"/>
    </row>
    <row r="7068" spans="20:24">
      <c r="T7068" s="221"/>
      <c r="U7068" s="221"/>
      <c r="V7068" s="221"/>
      <c r="W7068" s="221"/>
      <c r="X7068" s="221"/>
    </row>
    <row r="7069" spans="20:24">
      <c r="T7069" s="221"/>
      <c r="U7069" s="221"/>
      <c r="V7069" s="221"/>
      <c r="W7069" s="221"/>
      <c r="X7069" s="221"/>
    </row>
    <row r="7070" spans="20:24">
      <c r="T7070" s="221"/>
      <c r="U7070" s="221"/>
      <c r="V7070" s="221"/>
      <c r="W7070" s="221"/>
      <c r="X7070" s="221"/>
    </row>
    <row r="7071" spans="20:24">
      <c r="T7071" s="221"/>
      <c r="U7071" s="221"/>
      <c r="V7071" s="221"/>
      <c r="W7071" s="221"/>
      <c r="X7071" s="221"/>
    </row>
    <row r="7072" spans="20:24">
      <c r="T7072" s="221"/>
      <c r="U7072" s="221"/>
      <c r="V7072" s="221"/>
      <c r="W7072" s="221"/>
      <c r="X7072" s="221"/>
    </row>
    <row r="7073" spans="20:24">
      <c r="T7073" s="221"/>
      <c r="U7073" s="221"/>
      <c r="V7073" s="221"/>
      <c r="W7073" s="221"/>
      <c r="X7073" s="221"/>
    </row>
    <row r="7074" spans="20:24">
      <c r="T7074" s="221"/>
      <c r="U7074" s="221"/>
      <c r="V7074" s="221"/>
      <c r="W7074" s="221"/>
      <c r="X7074" s="221"/>
    </row>
    <row r="7075" spans="20:24">
      <c r="T7075" s="221"/>
      <c r="U7075" s="221"/>
      <c r="V7075" s="221"/>
      <c r="W7075" s="221"/>
      <c r="X7075" s="221"/>
    </row>
    <row r="7076" spans="20:24">
      <c r="T7076" s="221"/>
      <c r="U7076" s="221"/>
      <c r="V7076" s="221"/>
      <c r="W7076" s="221"/>
      <c r="X7076" s="221"/>
    </row>
    <row r="7077" spans="20:24">
      <c r="T7077" s="221"/>
      <c r="U7077" s="221"/>
      <c r="V7077" s="221"/>
      <c r="W7077" s="221"/>
      <c r="X7077" s="221"/>
    </row>
    <row r="7078" spans="20:24">
      <c r="T7078" s="221"/>
      <c r="U7078" s="221"/>
      <c r="V7078" s="221"/>
      <c r="W7078" s="221"/>
      <c r="X7078" s="221"/>
    </row>
    <row r="7079" spans="20:24">
      <c r="T7079" s="221"/>
      <c r="U7079" s="221"/>
      <c r="V7079" s="221"/>
      <c r="W7079" s="221"/>
      <c r="X7079" s="221"/>
    </row>
    <row r="7080" spans="20:24">
      <c r="T7080" s="221"/>
      <c r="U7080" s="221"/>
      <c r="V7080" s="221"/>
      <c r="W7080" s="221"/>
      <c r="X7080" s="221"/>
    </row>
    <row r="7081" spans="20:24">
      <c r="T7081" s="221"/>
      <c r="U7081" s="221"/>
      <c r="V7081" s="221"/>
      <c r="W7081" s="221"/>
      <c r="X7081" s="221"/>
    </row>
    <row r="7082" spans="20:24">
      <c r="T7082" s="221"/>
      <c r="U7082" s="221"/>
      <c r="V7082" s="221"/>
      <c r="W7082" s="221"/>
      <c r="X7082" s="221"/>
    </row>
    <row r="7083" spans="20:24">
      <c r="T7083" s="221"/>
      <c r="U7083" s="221"/>
      <c r="V7083" s="221"/>
      <c r="W7083" s="221"/>
      <c r="X7083" s="221"/>
    </row>
    <row r="7084" spans="20:24">
      <c r="T7084" s="221"/>
      <c r="U7084" s="221"/>
      <c r="V7084" s="221"/>
      <c r="W7084" s="221"/>
      <c r="X7084" s="221"/>
    </row>
    <row r="7085" spans="20:24">
      <c r="T7085" s="221"/>
      <c r="U7085" s="221"/>
      <c r="V7085" s="221"/>
      <c r="W7085" s="221"/>
      <c r="X7085" s="221"/>
    </row>
    <row r="7086" spans="20:24">
      <c r="T7086" s="221"/>
      <c r="U7086" s="221"/>
      <c r="V7086" s="221"/>
      <c r="W7086" s="221"/>
      <c r="X7086" s="221"/>
    </row>
    <row r="7087" spans="20:24">
      <c r="T7087" s="221"/>
      <c r="U7087" s="221"/>
      <c r="V7087" s="221"/>
      <c r="W7087" s="221"/>
      <c r="X7087" s="221"/>
    </row>
    <row r="7088" spans="20:24">
      <c r="T7088" s="221"/>
      <c r="U7088" s="221"/>
      <c r="V7088" s="221"/>
      <c r="W7088" s="221"/>
      <c r="X7088" s="221"/>
    </row>
    <row r="7089" spans="20:24">
      <c r="T7089" s="221"/>
      <c r="U7089" s="221"/>
      <c r="V7089" s="221"/>
      <c r="W7089" s="221"/>
      <c r="X7089" s="221"/>
    </row>
    <row r="7090" spans="20:24">
      <c r="T7090" s="221"/>
      <c r="U7090" s="221"/>
      <c r="V7090" s="221"/>
      <c r="W7090" s="221"/>
      <c r="X7090" s="221"/>
    </row>
    <row r="7091" spans="20:24">
      <c r="T7091" s="221"/>
      <c r="U7091" s="221"/>
      <c r="V7091" s="221"/>
      <c r="W7091" s="221"/>
      <c r="X7091" s="221"/>
    </row>
    <row r="7092" spans="20:24">
      <c r="T7092" s="221"/>
      <c r="U7092" s="221"/>
      <c r="V7092" s="221"/>
      <c r="W7092" s="221"/>
      <c r="X7092" s="221"/>
    </row>
    <row r="7093" spans="20:24">
      <c r="T7093" s="221"/>
      <c r="U7093" s="221"/>
      <c r="V7093" s="221"/>
      <c r="W7093" s="221"/>
      <c r="X7093" s="221"/>
    </row>
    <row r="7094" spans="20:24">
      <c r="T7094" s="221"/>
      <c r="U7094" s="221"/>
      <c r="V7094" s="221"/>
      <c r="W7094" s="221"/>
      <c r="X7094" s="221"/>
    </row>
    <row r="7095" spans="20:24">
      <c r="T7095" s="221"/>
      <c r="U7095" s="221"/>
      <c r="V7095" s="221"/>
      <c r="W7095" s="221"/>
      <c r="X7095" s="221"/>
    </row>
    <row r="7096" spans="20:24">
      <c r="T7096" s="221"/>
      <c r="U7096" s="221"/>
      <c r="V7096" s="221"/>
      <c r="W7096" s="221"/>
      <c r="X7096" s="221"/>
    </row>
    <row r="7097" spans="20:24">
      <c r="T7097" s="221"/>
      <c r="U7097" s="221"/>
      <c r="V7097" s="221"/>
      <c r="W7097" s="221"/>
      <c r="X7097" s="221"/>
    </row>
    <row r="7098" spans="20:24">
      <c r="T7098" s="221"/>
      <c r="U7098" s="221"/>
      <c r="V7098" s="221"/>
      <c r="W7098" s="221"/>
      <c r="X7098" s="221"/>
    </row>
    <row r="7099" spans="20:24">
      <c r="T7099" s="221"/>
      <c r="U7099" s="221"/>
      <c r="V7099" s="221"/>
      <c r="W7099" s="221"/>
      <c r="X7099" s="221"/>
    </row>
    <row r="7100" spans="20:24">
      <c r="T7100" s="221"/>
      <c r="U7100" s="221"/>
      <c r="V7100" s="221"/>
      <c r="W7100" s="221"/>
      <c r="X7100" s="221"/>
    </row>
    <row r="7101" spans="20:24">
      <c r="T7101" s="221"/>
      <c r="U7101" s="221"/>
      <c r="V7101" s="221"/>
      <c r="W7101" s="221"/>
      <c r="X7101" s="221"/>
    </row>
    <row r="7102" spans="20:24">
      <c r="T7102" s="221"/>
      <c r="U7102" s="221"/>
      <c r="V7102" s="221"/>
      <c r="W7102" s="221"/>
      <c r="X7102" s="221"/>
    </row>
    <row r="7103" spans="20:24">
      <c r="T7103" s="221"/>
      <c r="U7103" s="221"/>
      <c r="V7103" s="221"/>
      <c r="W7103" s="221"/>
      <c r="X7103" s="221"/>
    </row>
    <row r="7104" spans="20:24">
      <c r="T7104" s="221"/>
      <c r="U7104" s="221"/>
      <c r="V7104" s="221"/>
      <c r="W7104" s="221"/>
      <c r="X7104" s="221"/>
    </row>
    <row r="7105" spans="20:24">
      <c r="T7105" s="221"/>
      <c r="U7105" s="221"/>
      <c r="V7105" s="221"/>
      <c r="W7105" s="221"/>
      <c r="X7105" s="221"/>
    </row>
    <row r="7106" spans="20:24">
      <c r="T7106" s="221"/>
      <c r="U7106" s="221"/>
      <c r="V7106" s="221"/>
      <c r="W7106" s="221"/>
      <c r="X7106" s="221"/>
    </row>
    <row r="7107" spans="20:24">
      <c r="T7107" s="221"/>
      <c r="U7107" s="221"/>
      <c r="V7107" s="221"/>
      <c r="W7107" s="221"/>
      <c r="X7107" s="221"/>
    </row>
    <row r="7108" spans="20:24">
      <c r="T7108" s="221"/>
      <c r="U7108" s="221"/>
      <c r="V7108" s="221"/>
      <c r="W7108" s="221"/>
      <c r="X7108" s="221"/>
    </row>
    <row r="7109" spans="20:24">
      <c r="T7109" s="221"/>
      <c r="U7109" s="221"/>
      <c r="V7109" s="221"/>
      <c r="W7109" s="221"/>
      <c r="X7109" s="221"/>
    </row>
    <row r="7110" spans="20:24">
      <c r="T7110" s="221"/>
      <c r="U7110" s="221"/>
      <c r="V7110" s="221"/>
      <c r="W7110" s="221"/>
      <c r="X7110" s="221"/>
    </row>
    <row r="7111" spans="20:24">
      <c r="T7111" s="221"/>
      <c r="U7111" s="221"/>
      <c r="V7111" s="221"/>
      <c r="W7111" s="221"/>
      <c r="X7111" s="221"/>
    </row>
    <row r="7112" spans="20:24">
      <c r="T7112" s="221"/>
      <c r="U7112" s="221"/>
      <c r="V7112" s="221"/>
      <c r="W7112" s="221"/>
      <c r="X7112" s="221"/>
    </row>
    <row r="7113" spans="20:24">
      <c r="T7113" s="221"/>
      <c r="U7113" s="221"/>
      <c r="V7113" s="221"/>
      <c r="W7113" s="221"/>
      <c r="X7113" s="221"/>
    </row>
    <row r="7114" spans="20:24">
      <c r="T7114" s="221"/>
      <c r="U7114" s="221"/>
      <c r="V7114" s="221"/>
      <c r="W7114" s="221"/>
      <c r="X7114" s="221"/>
    </row>
    <row r="7115" spans="20:24">
      <c r="T7115" s="221"/>
      <c r="U7115" s="221"/>
      <c r="V7115" s="221"/>
      <c r="W7115" s="221"/>
      <c r="X7115" s="221"/>
    </row>
    <row r="7116" spans="20:24">
      <c r="T7116" s="221"/>
      <c r="U7116" s="221"/>
      <c r="V7116" s="221"/>
      <c r="W7116" s="221"/>
      <c r="X7116" s="221"/>
    </row>
    <row r="7117" spans="20:24">
      <c r="T7117" s="221"/>
      <c r="U7117" s="221"/>
      <c r="V7117" s="221"/>
      <c r="W7117" s="221"/>
      <c r="X7117" s="221"/>
    </row>
    <row r="7118" spans="20:24">
      <c r="T7118" s="221"/>
      <c r="U7118" s="221"/>
      <c r="V7118" s="221"/>
      <c r="W7118" s="221"/>
      <c r="X7118" s="221"/>
    </row>
    <row r="7119" spans="20:24">
      <c r="T7119" s="221"/>
      <c r="U7119" s="221"/>
      <c r="V7119" s="221"/>
      <c r="W7119" s="221"/>
      <c r="X7119" s="221"/>
    </row>
    <row r="7120" spans="20:24">
      <c r="T7120" s="221"/>
      <c r="U7120" s="221"/>
      <c r="V7120" s="221"/>
      <c r="W7120" s="221"/>
      <c r="X7120" s="221"/>
    </row>
    <row r="7121" spans="20:24">
      <c r="T7121" s="221"/>
      <c r="U7121" s="221"/>
      <c r="V7121" s="221"/>
      <c r="W7121" s="221"/>
      <c r="X7121" s="221"/>
    </row>
    <row r="7122" spans="20:24">
      <c r="T7122" s="221"/>
      <c r="U7122" s="221"/>
      <c r="V7122" s="221"/>
      <c r="W7122" s="221"/>
      <c r="X7122" s="221"/>
    </row>
    <row r="7123" spans="20:24">
      <c r="T7123" s="221"/>
      <c r="U7123" s="221"/>
      <c r="V7123" s="221"/>
      <c r="W7123" s="221"/>
      <c r="X7123" s="221"/>
    </row>
    <row r="7124" spans="20:24">
      <c r="T7124" s="221"/>
      <c r="U7124" s="221"/>
      <c r="V7124" s="221"/>
      <c r="W7124" s="221"/>
      <c r="X7124" s="221"/>
    </row>
    <row r="7125" spans="20:24">
      <c r="T7125" s="221"/>
      <c r="U7125" s="221"/>
      <c r="V7125" s="221"/>
      <c r="W7125" s="221"/>
      <c r="X7125" s="221"/>
    </row>
    <row r="7126" spans="20:24">
      <c r="T7126" s="221"/>
      <c r="U7126" s="221"/>
      <c r="V7126" s="221"/>
      <c r="W7126" s="221"/>
      <c r="X7126" s="221"/>
    </row>
    <row r="7127" spans="20:24">
      <c r="T7127" s="221"/>
      <c r="U7127" s="221"/>
      <c r="V7127" s="221"/>
      <c r="W7127" s="221"/>
      <c r="X7127" s="221"/>
    </row>
    <row r="7128" spans="20:24">
      <c r="T7128" s="221"/>
      <c r="U7128" s="221"/>
      <c r="V7128" s="221"/>
      <c r="W7128" s="221"/>
      <c r="X7128" s="221"/>
    </row>
    <row r="7129" spans="20:24">
      <c r="T7129" s="221"/>
      <c r="U7129" s="221"/>
      <c r="V7129" s="221"/>
      <c r="W7129" s="221"/>
      <c r="X7129" s="221"/>
    </row>
    <row r="7130" spans="20:24">
      <c r="T7130" s="221"/>
      <c r="U7130" s="221"/>
      <c r="V7130" s="221"/>
      <c r="W7130" s="221"/>
      <c r="X7130" s="221"/>
    </row>
    <row r="7131" spans="20:24">
      <c r="T7131" s="221"/>
      <c r="U7131" s="221"/>
      <c r="V7131" s="221"/>
      <c r="W7131" s="221"/>
      <c r="X7131" s="221"/>
    </row>
    <row r="7132" spans="20:24">
      <c r="T7132" s="221"/>
      <c r="U7132" s="221"/>
      <c r="V7132" s="221"/>
      <c r="W7132" s="221"/>
      <c r="X7132" s="221"/>
    </row>
    <row r="7133" spans="20:24">
      <c r="T7133" s="221"/>
      <c r="U7133" s="221"/>
      <c r="V7133" s="221"/>
      <c r="W7133" s="221"/>
      <c r="X7133" s="221"/>
    </row>
    <row r="7134" spans="20:24">
      <c r="T7134" s="221"/>
      <c r="U7134" s="221"/>
      <c r="V7134" s="221"/>
      <c r="W7134" s="221"/>
      <c r="X7134" s="221"/>
    </row>
    <row r="7135" spans="20:24">
      <c r="T7135" s="221"/>
      <c r="U7135" s="221"/>
      <c r="V7135" s="221"/>
      <c r="W7135" s="221"/>
      <c r="X7135" s="221"/>
    </row>
    <row r="7136" spans="20:24">
      <c r="T7136" s="221"/>
      <c r="U7136" s="221"/>
      <c r="V7136" s="221"/>
      <c r="W7136" s="221"/>
      <c r="X7136" s="221"/>
    </row>
    <row r="7137" spans="20:24">
      <c r="T7137" s="221"/>
      <c r="U7137" s="221"/>
      <c r="V7137" s="221"/>
      <c r="W7137" s="221"/>
      <c r="X7137" s="221"/>
    </row>
    <row r="7138" spans="20:24">
      <c r="T7138" s="221"/>
      <c r="U7138" s="221"/>
      <c r="V7138" s="221"/>
      <c r="W7138" s="221"/>
      <c r="X7138" s="221"/>
    </row>
    <row r="7139" spans="20:24">
      <c r="T7139" s="221"/>
      <c r="U7139" s="221"/>
      <c r="V7139" s="221"/>
      <c r="W7139" s="221"/>
      <c r="X7139" s="221"/>
    </row>
    <row r="7140" spans="20:24">
      <c r="T7140" s="221"/>
      <c r="U7140" s="221"/>
      <c r="V7140" s="221"/>
      <c r="W7140" s="221"/>
      <c r="X7140" s="221"/>
    </row>
    <row r="7141" spans="20:24">
      <c r="T7141" s="221"/>
      <c r="U7141" s="221"/>
      <c r="V7141" s="221"/>
      <c r="W7141" s="221"/>
      <c r="X7141" s="221"/>
    </row>
    <row r="7142" spans="20:24">
      <c r="T7142" s="221"/>
      <c r="U7142" s="221"/>
      <c r="V7142" s="221"/>
      <c r="W7142" s="221"/>
      <c r="X7142" s="221"/>
    </row>
    <row r="7143" spans="20:24">
      <c r="T7143" s="221"/>
      <c r="U7143" s="221"/>
      <c r="V7143" s="221"/>
      <c r="W7143" s="221"/>
      <c r="X7143" s="221"/>
    </row>
    <row r="7144" spans="20:24">
      <c r="T7144" s="221"/>
      <c r="U7144" s="221"/>
      <c r="V7144" s="221"/>
      <c r="W7144" s="221"/>
      <c r="X7144" s="221"/>
    </row>
    <row r="7145" spans="20:24">
      <c r="T7145" s="221"/>
      <c r="U7145" s="221"/>
      <c r="V7145" s="221"/>
      <c r="W7145" s="221"/>
      <c r="X7145" s="221"/>
    </row>
    <row r="7146" spans="20:24">
      <c r="T7146" s="221"/>
      <c r="U7146" s="221"/>
      <c r="V7146" s="221"/>
      <c r="W7146" s="221"/>
      <c r="X7146" s="221"/>
    </row>
    <row r="7147" spans="20:24">
      <c r="T7147" s="221"/>
      <c r="U7147" s="221"/>
      <c r="V7147" s="221"/>
      <c r="W7147" s="221"/>
      <c r="X7147" s="221"/>
    </row>
    <row r="7148" spans="20:24">
      <c r="T7148" s="221"/>
      <c r="U7148" s="221"/>
      <c r="V7148" s="221"/>
      <c r="W7148" s="221"/>
      <c r="X7148" s="221"/>
    </row>
    <row r="7149" spans="20:24">
      <c r="T7149" s="221"/>
      <c r="U7149" s="221"/>
      <c r="V7149" s="221"/>
      <c r="W7149" s="221"/>
      <c r="X7149" s="221"/>
    </row>
    <row r="7150" spans="20:24">
      <c r="T7150" s="221"/>
      <c r="U7150" s="221"/>
      <c r="V7150" s="221"/>
      <c r="W7150" s="221"/>
      <c r="X7150" s="221"/>
    </row>
    <row r="7151" spans="20:24">
      <c r="T7151" s="221"/>
      <c r="U7151" s="221"/>
      <c r="V7151" s="221"/>
      <c r="W7151" s="221"/>
      <c r="X7151" s="221"/>
    </row>
    <row r="7152" spans="20:24">
      <c r="T7152" s="221"/>
      <c r="U7152" s="221"/>
      <c r="V7152" s="221"/>
      <c r="W7152" s="221"/>
      <c r="X7152" s="221"/>
    </row>
    <row r="7153" spans="20:24">
      <c r="T7153" s="221"/>
      <c r="U7153" s="221"/>
      <c r="V7153" s="221"/>
      <c r="W7153" s="221"/>
      <c r="X7153" s="221"/>
    </row>
    <row r="7154" spans="20:24">
      <c r="T7154" s="221"/>
      <c r="U7154" s="221"/>
      <c r="V7154" s="221"/>
      <c r="W7154" s="221"/>
      <c r="X7154" s="221"/>
    </row>
    <row r="7155" spans="20:24">
      <c r="T7155" s="221"/>
      <c r="U7155" s="221"/>
      <c r="V7155" s="221"/>
      <c r="W7155" s="221"/>
      <c r="X7155" s="221"/>
    </row>
    <row r="7156" spans="20:24">
      <c r="T7156" s="221"/>
      <c r="U7156" s="221"/>
      <c r="V7156" s="221"/>
      <c r="W7156" s="221"/>
      <c r="X7156" s="221"/>
    </row>
    <row r="7157" spans="20:24">
      <c r="T7157" s="221"/>
      <c r="U7157" s="221"/>
      <c r="V7157" s="221"/>
      <c r="W7157" s="221"/>
      <c r="X7157" s="221"/>
    </row>
    <row r="7158" spans="20:24">
      <c r="T7158" s="221"/>
      <c r="U7158" s="221"/>
      <c r="V7158" s="221"/>
      <c r="W7158" s="221"/>
      <c r="X7158" s="221"/>
    </row>
    <row r="7159" spans="20:24">
      <c r="T7159" s="221"/>
      <c r="U7159" s="221"/>
      <c r="V7159" s="221"/>
      <c r="W7159" s="221"/>
      <c r="X7159" s="221"/>
    </row>
    <row r="7160" spans="20:24">
      <c r="T7160" s="221"/>
      <c r="U7160" s="221"/>
      <c r="V7160" s="221"/>
      <c r="W7160" s="221"/>
      <c r="X7160" s="221"/>
    </row>
    <row r="7161" spans="20:24">
      <c r="T7161" s="221"/>
      <c r="U7161" s="221"/>
      <c r="V7161" s="221"/>
      <c r="W7161" s="221"/>
      <c r="X7161" s="221"/>
    </row>
    <row r="7162" spans="20:24">
      <c r="T7162" s="221"/>
      <c r="U7162" s="221"/>
      <c r="V7162" s="221"/>
      <c r="W7162" s="221"/>
      <c r="X7162" s="221"/>
    </row>
    <row r="7163" spans="20:24">
      <c r="T7163" s="221"/>
      <c r="U7163" s="221"/>
      <c r="V7163" s="221"/>
      <c r="W7163" s="221"/>
      <c r="X7163" s="221"/>
    </row>
    <row r="7164" spans="20:24">
      <c r="T7164" s="221"/>
      <c r="U7164" s="221"/>
      <c r="V7164" s="221"/>
      <c r="W7164" s="221"/>
      <c r="X7164" s="221"/>
    </row>
    <row r="7165" spans="20:24">
      <c r="T7165" s="221"/>
      <c r="U7165" s="221"/>
      <c r="V7165" s="221"/>
      <c r="W7165" s="221"/>
      <c r="X7165" s="221"/>
    </row>
    <row r="7166" spans="20:24">
      <c r="T7166" s="221"/>
      <c r="U7166" s="221"/>
      <c r="V7166" s="221"/>
      <c r="W7166" s="221"/>
      <c r="X7166" s="221"/>
    </row>
    <row r="7167" spans="20:24">
      <c r="T7167" s="221"/>
      <c r="U7167" s="221"/>
      <c r="V7167" s="221"/>
      <c r="W7167" s="221"/>
      <c r="X7167" s="221"/>
    </row>
    <row r="7168" spans="20:24">
      <c r="T7168" s="221"/>
      <c r="U7168" s="221"/>
      <c r="V7168" s="221"/>
      <c r="W7168" s="221"/>
      <c r="X7168" s="221"/>
    </row>
    <row r="7169" spans="20:24">
      <c r="T7169" s="221"/>
      <c r="U7169" s="221"/>
      <c r="V7169" s="221"/>
      <c r="W7169" s="221"/>
      <c r="X7169" s="221"/>
    </row>
    <row r="7170" spans="20:24">
      <c r="T7170" s="221"/>
      <c r="U7170" s="221"/>
      <c r="V7170" s="221"/>
      <c r="W7170" s="221"/>
      <c r="X7170" s="221"/>
    </row>
    <row r="7171" spans="20:24">
      <c r="T7171" s="221"/>
      <c r="U7171" s="221"/>
      <c r="V7171" s="221"/>
      <c r="W7171" s="221"/>
      <c r="X7171" s="221"/>
    </row>
    <row r="7172" spans="20:24">
      <c r="T7172" s="221"/>
      <c r="U7172" s="221"/>
      <c r="V7172" s="221"/>
      <c r="W7172" s="221"/>
      <c r="X7172" s="221"/>
    </row>
    <row r="7173" spans="20:24">
      <c r="T7173" s="221"/>
      <c r="U7173" s="221"/>
      <c r="V7173" s="221"/>
      <c r="W7173" s="221"/>
      <c r="X7173" s="221"/>
    </row>
    <row r="7174" spans="20:24">
      <c r="T7174" s="221"/>
      <c r="U7174" s="221"/>
      <c r="V7174" s="221"/>
      <c r="W7174" s="221"/>
      <c r="X7174" s="221"/>
    </row>
    <row r="7175" spans="20:24">
      <c r="T7175" s="221"/>
      <c r="U7175" s="221"/>
      <c r="V7175" s="221"/>
      <c r="W7175" s="221"/>
      <c r="X7175" s="221"/>
    </row>
    <row r="7176" spans="20:24">
      <c r="T7176" s="221"/>
      <c r="U7176" s="221"/>
      <c r="V7176" s="221"/>
      <c r="W7176" s="221"/>
      <c r="X7176" s="221"/>
    </row>
    <row r="7177" spans="20:24">
      <c r="T7177" s="221"/>
      <c r="U7177" s="221"/>
      <c r="V7177" s="221"/>
      <c r="W7177" s="221"/>
      <c r="X7177" s="221"/>
    </row>
    <row r="7178" spans="20:24">
      <c r="T7178" s="221"/>
      <c r="U7178" s="221"/>
      <c r="V7178" s="221"/>
      <c r="W7178" s="221"/>
      <c r="X7178" s="221"/>
    </row>
    <row r="7179" spans="20:24">
      <c r="T7179" s="221"/>
      <c r="U7179" s="221"/>
      <c r="V7179" s="221"/>
      <c r="W7179" s="221"/>
      <c r="X7179" s="221"/>
    </row>
    <row r="7180" spans="20:24">
      <c r="T7180" s="221"/>
      <c r="U7180" s="221"/>
      <c r="V7180" s="221"/>
      <c r="W7180" s="221"/>
      <c r="X7180" s="221"/>
    </row>
    <row r="7181" spans="20:24">
      <c r="T7181" s="221"/>
      <c r="U7181" s="221"/>
      <c r="V7181" s="221"/>
      <c r="W7181" s="221"/>
      <c r="X7181" s="221"/>
    </row>
    <row r="7182" spans="20:24">
      <c r="T7182" s="221"/>
      <c r="U7182" s="221"/>
      <c r="V7182" s="221"/>
      <c r="W7182" s="221"/>
      <c r="X7182" s="221"/>
    </row>
    <row r="7183" spans="20:24">
      <c r="T7183" s="221"/>
      <c r="U7183" s="221"/>
      <c r="V7183" s="221"/>
      <c r="W7183" s="221"/>
      <c r="X7183" s="221"/>
    </row>
    <row r="7184" spans="20:24">
      <c r="T7184" s="221"/>
      <c r="U7184" s="221"/>
      <c r="V7184" s="221"/>
      <c r="W7184" s="221"/>
      <c r="X7184" s="221"/>
    </row>
    <row r="7185" spans="20:24">
      <c r="T7185" s="221"/>
      <c r="U7185" s="221"/>
      <c r="V7185" s="221"/>
      <c r="W7185" s="221"/>
      <c r="X7185" s="221"/>
    </row>
    <row r="7186" spans="20:24">
      <c r="T7186" s="221"/>
      <c r="U7186" s="221"/>
      <c r="V7186" s="221"/>
      <c r="W7186" s="221"/>
      <c r="X7186" s="221"/>
    </row>
    <row r="7187" spans="20:24">
      <c r="T7187" s="221"/>
      <c r="U7187" s="221"/>
      <c r="V7187" s="221"/>
      <c r="W7187" s="221"/>
      <c r="X7187" s="221"/>
    </row>
    <row r="7188" spans="20:24">
      <c r="T7188" s="221"/>
      <c r="U7188" s="221"/>
      <c r="V7188" s="221"/>
      <c r="W7188" s="221"/>
      <c r="X7188" s="221"/>
    </row>
    <row r="7189" spans="20:24">
      <c r="T7189" s="221"/>
      <c r="U7189" s="221"/>
      <c r="V7189" s="221"/>
      <c r="W7189" s="221"/>
      <c r="X7189" s="221"/>
    </row>
    <row r="7190" spans="20:24">
      <c r="T7190" s="221"/>
      <c r="U7190" s="221"/>
      <c r="V7190" s="221"/>
      <c r="W7190" s="221"/>
      <c r="X7190" s="221"/>
    </row>
    <row r="7191" spans="20:24">
      <c r="T7191" s="221"/>
      <c r="U7191" s="221"/>
      <c r="V7191" s="221"/>
      <c r="W7191" s="221"/>
      <c r="X7191" s="221"/>
    </row>
    <row r="7192" spans="20:24">
      <c r="T7192" s="221"/>
      <c r="U7192" s="221"/>
      <c r="V7192" s="221"/>
      <c r="W7192" s="221"/>
      <c r="X7192" s="221"/>
    </row>
    <row r="7193" spans="20:24">
      <c r="T7193" s="221"/>
      <c r="U7193" s="221"/>
      <c r="V7193" s="221"/>
      <c r="W7193" s="221"/>
      <c r="X7193" s="221"/>
    </row>
    <row r="7194" spans="20:24">
      <c r="T7194" s="221"/>
      <c r="U7194" s="221"/>
      <c r="V7194" s="221"/>
      <c r="W7194" s="221"/>
      <c r="X7194" s="221"/>
    </row>
    <row r="7195" spans="20:24">
      <c r="T7195" s="221"/>
      <c r="U7195" s="221"/>
      <c r="V7195" s="221"/>
      <c r="W7195" s="221"/>
      <c r="X7195" s="221"/>
    </row>
    <row r="7196" spans="20:24">
      <c r="T7196" s="221"/>
      <c r="U7196" s="221"/>
      <c r="V7196" s="221"/>
      <c r="W7196" s="221"/>
      <c r="X7196" s="221"/>
    </row>
    <row r="7197" spans="20:24">
      <c r="T7197" s="221"/>
      <c r="U7197" s="221"/>
      <c r="V7197" s="221"/>
      <c r="W7197" s="221"/>
      <c r="X7197" s="221"/>
    </row>
    <row r="7198" spans="20:24">
      <c r="T7198" s="221"/>
      <c r="U7198" s="221"/>
      <c r="V7198" s="221"/>
      <c r="W7198" s="221"/>
      <c r="X7198" s="221"/>
    </row>
    <row r="7199" spans="20:24">
      <c r="T7199" s="221"/>
      <c r="U7199" s="221"/>
      <c r="V7199" s="221"/>
      <c r="W7199" s="221"/>
      <c r="X7199" s="221"/>
    </row>
    <row r="7200" spans="20:24">
      <c r="T7200" s="221"/>
      <c r="U7200" s="221"/>
      <c r="V7200" s="221"/>
      <c r="W7200" s="221"/>
      <c r="X7200" s="221"/>
    </row>
    <row r="7201" spans="20:24">
      <c r="T7201" s="221"/>
      <c r="U7201" s="221"/>
      <c r="V7201" s="221"/>
      <c r="W7201" s="221"/>
      <c r="X7201" s="221"/>
    </row>
    <row r="7202" spans="20:24">
      <c r="T7202" s="221"/>
      <c r="U7202" s="221"/>
      <c r="V7202" s="221"/>
      <c r="W7202" s="221"/>
      <c r="X7202" s="221"/>
    </row>
    <row r="7203" spans="20:24">
      <c r="T7203" s="221"/>
      <c r="U7203" s="221"/>
      <c r="V7203" s="221"/>
      <c r="W7203" s="221"/>
      <c r="X7203" s="221"/>
    </row>
    <row r="7204" spans="20:24">
      <c r="T7204" s="221"/>
      <c r="U7204" s="221"/>
      <c r="V7204" s="221"/>
      <c r="W7204" s="221"/>
      <c r="X7204" s="221"/>
    </row>
    <row r="7205" spans="20:24">
      <c r="T7205" s="221"/>
      <c r="U7205" s="221"/>
      <c r="V7205" s="221"/>
      <c r="W7205" s="221"/>
      <c r="X7205" s="221"/>
    </row>
    <row r="7206" spans="20:24">
      <c r="T7206" s="221"/>
      <c r="U7206" s="221"/>
      <c r="V7206" s="221"/>
      <c r="W7206" s="221"/>
      <c r="X7206" s="221"/>
    </row>
    <row r="7207" spans="20:24">
      <c r="T7207" s="221"/>
      <c r="U7207" s="221"/>
      <c r="V7207" s="221"/>
      <c r="W7207" s="221"/>
      <c r="X7207" s="221"/>
    </row>
    <row r="7208" spans="20:24">
      <c r="T7208" s="221"/>
      <c r="U7208" s="221"/>
      <c r="V7208" s="221"/>
      <c r="W7208" s="221"/>
      <c r="X7208" s="221"/>
    </row>
    <row r="7209" spans="20:24">
      <c r="T7209" s="221"/>
      <c r="U7209" s="221"/>
      <c r="V7209" s="221"/>
      <c r="W7209" s="221"/>
      <c r="X7209" s="221"/>
    </row>
    <row r="7210" spans="20:24">
      <c r="T7210" s="221"/>
      <c r="U7210" s="221"/>
      <c r="V7210" s="221"/>
      <c r="W7210" s="221"/>
      <c r="X7210" s="221"/>
    </row>
    <row r="7211" spans="20:24">
      <c r="T7211" s="221"/>
      <c r="U7211" s="221"/>
      <c r="V7211" s="221"/>
      <c r="W7211" s="221"/>
      <c r="X7211" s="221"/>
    </row>
    <row r="7212" spans="20:24">
      <c r="T7212" s="221"/>
      <c r="U7212" s="221"/>
      <c r="V7212" s="221"/>
      <c r="W7212" s="221"/>
      <c r="X7212" s="221"/>
    </row>
    <row r="7213" spans="20:24">
      <c r="T7213" s="221"/>
      <c r="U7213" s="221"/>
      <c r="V7213" s="221"/>
      <c r="W7213" s="221"/>
      <c r="X7213" s="221"/>
    </row>
    <row r="7214" spans="20:24">
      <c r="T7214" s="221"/>
      <c r="U7214" s="221"/>
      <c r="V7214" s="221"/>
      <c r="W7214" s="221"/>
      <c r="X7214" s="221"/>
    </row>
    <row r="7215" spans="20:24">
      <c r="T7215" s="221"/>
      <c r="U7215" s="221"/>
      <c r="V7215" s="221"/>
      <c r="W7215" s="221"/>
      <c r="X7215" s="221"/>
    </row>
    <row r="7216" spans="20:24">
      <c r="T7216" s="221"/>
      <c r="U7216" s="221"/>
      <c r="V7216" s="221"/>
      <c r="W7216" s="221"/>
      <c r="X7216" s="221"/>
    </row>
    <row r="7217" spans="20:24">
      <c r="T7217" s="221"/>
      <c r="U7217" s="221"/>
      <c r="V7217" s="221"/>
      <c r="W7217" s="221"/>
      <c r="X7217" s="221"/>
    </row>
    <row r="7218" spans="20:24">
      <c r="T7218" s="221"/>
      <c r="U7218" s="221"/>
      <c r="V7218" s="221"/>
      <c r="W7218" s="221"/>
      <c r="X7218" s="221"/>
    </row>
    <row r="7219" spans="20:24">
      <c r="T7219" s="221"/>
      <c r="U7219" s="221"/>
      <c r="V7219" s="221"/>
      <c r="W7219" s="221"/>
      <c r="X7219" s="221"/>
    </row>
    <row r="7220" spans="20:24">
      <c r="T7220" s="221"/>
      <c r="U7220" s="221"/>
      <c r="V7220" s="221"/>
      <c r="W7220" s="221"/>
      <c r="X7220" s="221"/>
    </row>
    <row r="7221" spans="20:24">
      <c r="T7221" s="221"/>
      <c r="U7221" s="221"/>
      <c r="V7221" s="221"/>
      <c r="W7221" s="221"/>
      <c r="X7221" s="221"/>
    </row>
    <row r="7222" spans="20:24">
      <c r="T7222" s="221"/>
      <c r="U7222" s="221"/>
      <c r="V7222" s="221"/>
      <c r="W7222" s="221"/>
      <c r="X7222" s="221"/>
    </row>
    <row r="7223" spans="20:24">
      <c r="T7223" s="221"/>
      <c r="U7223" s="221"/>
      <c r="V7223" s="221"/>
      <c r="W7223" s="221"/>
      <c r="X7223" s="221"/>
    </row>
    <row r="7224" spans="20:24">
      <c r="T7224" s="221"/>
      <c r="U7224" s="221"/>
      <c r="V7224" s="221"/>
      <c r="W7224" s="221"/>
      <c r="X7224" s="221"/>
    </row>
    <row r="7225" spans="20:24">
      <c r="T7225" s="221"/>
      <c r="U7225" s="221"/>
      <c r="V7225" s="221"/>
      <c r="W7225" s="221"/>
      <c r="X7225" s="221"/>
    </row>
    <row r="7226" spans="20:24">
      <c r="T7226" s="221"/>
      <c r="U7226" s="221"/>
      <c r="V7226" s="221"/>
      <c r="W7226" s="221"/>
      <c r="X7226" s="221"/>
    </row>
    <row r="7227" spans="20:24">
      <c r="T7227" s="221"/>
      <c r="U7227" s="221"/>
      <c r="V7227" s="221"/>
      <c r="W7227" s="221"/>
      <c r="X7227" s="221"/>
    </row>
    <row r="7228" spans="20:24">
      <c r="T7228" s="221"/>
      <c r="U7228" s="221"/>
      <c r="V7228" s="221"/>
      <c r="W7228" s="221"/>
      <c r="X7228" s="221"/>
    </row>
    <row r="7229" spans="20:24">
      <c r="T7229" s="221"/>
      <c r="U7229" s="221"/>
      <c r="V7229" s="221"/>
      <c r="W7229" s="221"/>
      <c r="X7229" s="221"/>
    </row>
    <row r="7230" spans="20:24">
      <c r="T7230" s="221"/>
      <c r="U7230" s="221"/>
      <c r="V7230" s="221"/>
      <c r="W7230" s="221"/>
      <c r="X7230" s="221"/>
    </row>
    <row r="7231" spans="20:24">
      <c r="T7231" s="221"/>
      <c r="U7231" s="221"/>
      <c r="V7231" s="221"/>
      <c r="W7231" s="221"/>
      <c r="X7231" s="221"/>
    </row>
    <row r="7232" spans="20:24">
      <c r="T7232" s="221"/>
      <c r="U7232" s="221"/>
      <c r="V7232" s="221"/>
      <c r="W7232" s="221"/>
      <c r="X7232" s="221"/>
    </row>
    <row r="7233" spans="20:24">
      <c r="T7233" s="221"/>
      <c r="U7233" s="221"/>
      <c r="V7233" s="221"/>
      <c r="W7233" s="221"/>
      <c r="X7233" s="221"/>
    </row>
    <row r="7234" spans="20:24">
      <c r="T7234" s="221"/>
      <c r="U7234" s="221"/>
      <c r="V7234" s="221"/>
      <c r="W7234" s="221"/>
      <c r="X7234" s="221"/>
    </row>
    <row r="7235" spans="20:24">
      <c r="T7235" s="221"/>
      <c r="U7235" s="221"/>
      <c r="V7235" s="221"/>
      <c r="W7235" s="221"/>
      <c r="X7235" s="221"/>
    </row>
    <row r="7236" spans="20:24">
      <c r="T7236" s="221"/>
      <c r="U7236" s="221"/>
      <c r="V7236" s="221"/>
      <c r="W7236" s="221"/>
      <c r="X7236" s="221"/>
    </row>
    <row r="7237" spans="20:24">
      <c r="T7237" s="221"/>
      <c r="U7237" s="221"/>
      <c r="V7237" s="221"/>
      <c r="W7237" s="221"/>
      <c r="X7237" s="221"/>
    </row>
    <row r="7238" spans="20:24">
      <c r="T7238" s="221"/>
      <c r="U7238" s="221"/>
      <c r="V7238" s="221"/>
      <c r="W7238" s="221"/>
      <c r="X7238" s="221"/>
    </row>
    <row r="7239" spans="20:24">
      <c r="T7239" s="221"/>
      <c r="U7239" s="221"/>
      <c r="V7239" s="221"/>
      <c r="W7239" s="221"/>
      <c r="X7239" s="221"/>
    </row>
    <row r="7240" spans="20:24">
      <c r="T7240" s="221"/>
      <c r="U7240" s="221"/>
      <c r="V7240" s="221"/>
      <c r="W7240" s="221"/>
      <c r="X7240" s="221"/>
    </row>
    <row r="7241" spans="20:24">
      <c r="T7241" s="221"/>
      <c r="U7241" s="221"/>
      <c r="V7241" s="221"/>
      <c r="W7241" s="221"/>
      <c r="X7241" s="221"/>
    </row>
    <row r="7242" spans="20:24">
      <c r="T7242" s="221"/>
      <c r="U7242" s="221"/>
      <c r="V7242" s="221"/>
      <c r="W7242" s="221"/>
      <c r="X7242" s="221"/>
    </row>
    <row r="7243" spans="20:24">
      <c r="T7243" s="221"/>
      <c r="U7243" s="221"/>
      <c r="V7243" s="221"/>
      <c r="W7243" s="221"/>
      <c r="X7243" s="221"/>
    </row>
    <row r="7244" spans="20:24">
      <c r="T7244" s="221"/>
      <c r="U7244" s="221"/>
      <c r="V7244" s="221"/>
      <c r="W7244" s="221"/>
      <c r="X7244" s="221"/>
    </row>
    <row r="7245" spans="20:24">
      <c r="T7245" s="221"/>
      <c r="U7245" s="221"/>
      <c r="V7245" s="221"/>
      <c r="W7245" s="221"/>
      <c r="X7245" s="221"/>
    </row>
    <row r="7246" spans="20:24">
      <c r="T7246" s="221"/>
      <c r="U7246" s="221"/>
      <c r="V7246" s="221"/>
      <c r="W7246" s="221"/>
      <c r="X7246" s="221"/>
    </row>
    <row r="7247" spans="20:24">
      <c r="T7247" s="221"/>
      <c r="U7247" s="221"/>
      <c r="V7247" s="221"/>
      <c r="W7247" s="221"/>
      <c r="X7247" s="221"/>
    </row>
    <row r="7248" spans="20:24">
      <c r="T7248" s="221"/>
      <c r="U7248" s="221"/>
      <c r="V7248" s="221"/>
      <c r="W7248" s="221"/>
      <c r="X7248" s="221"/>
    </row>
    <row r="7249" spans="20:24">
      <c r="T7249" s="221"/>
      <c r="U7249" s="221"/>
      <c r="V7249" s="221"/>
      <c r="W7249" s="221"/>
      <c r="X7249" s="221"/>
    </row>
    <row r="7250" spans="20:24">
      <c r="T7250" s="221"/>
      <c r="U7250" s="221"/>
      <c r="V7250" s="221"/>
      <c r="W7250" s="221"/>
      <c r="X7250" s="221"/>
    </row>
    <row r="7251" spans="20:24">
      <c r="T7251" s="221"/>
      <c r="U7251" s="221"/>
      <c r="V7251" s="221"/>
      <c r="W7251" s="221"/>
      <c r="X7251" s="221"/>
    </row>
    <row r="7252" spans="20:24">
      <c r="T7252" s="221"/>
      <c r="U7252" s="221"/>
      <c r="V7252" s="221"/>
      <c r="W7252" s="221"/>
      <c r="X7252" s="221"/>
    </row>
    <row r="7253" spans="20:24">
      <c r="T7253" s="221"/>
      <c r="U7253" s="221"/>
      <c r="V7253" s="221"/>
      <c r="W7253" s="221"/>
      <c r="X7253" s="221"/>
    </row>
    <row r="7254" spans="20:24">
      <c r="T7254" s="221"/>
      <c r="U7254" s="221"/>
      <c r="V7254" s="221"/>
      <c r="W7254" s="221"/>
      <c r="X7254" s="221"/>
    </row>
    <row r="7255" spans="20:24">
      <c r="T7255" s="221"/>
      <c r="U7255" s="221"/>
      <c r="V7255" s="221"/>
      <c r="W7255" s="221"/>
      <c r="X7255" s="221"/>
    </row>
    <row r="7256" spans="20:24">
      <c r="T7256" s="221"/>
      <c r="U7256" s="221"/>
      <c r="V7256" s="221"/>
      <c r="W7256" s="221"/>
      <c r="X7256" s="221"/>
    </row>
    <row r="7257" spans="20:24">
      <c r="T7257" s="221"/>
      <c r="U7257" s="221"/>
      <c r="V7257" s="221"/>
      <c r="W7257" s="221"/>
      <c r="X7257" s="221"/>
    </row>
    <row r="7258" spans="20:24">
      <c r="T7258" s="221"/>
      <c r="U7258" s="221"/>
      <c r="V7258" s="221"/>
      <c r="W7258" s="221"/>
      <c r="X7258" s="221"/>
    </row>
    <row r="7259" spans="20:24">
      <c r="T7259" s="221"/>
      <c r="U7259" s="221"/>
      <c r="V7259" s="221"/>
      <c r="W7259" s="221"/>
      <c r="X7259" s="221"/>
    </row>
    <row r="7260" spans="20:24">
      <c r="T7260" s="221"/>
      <c r="U7260" s="221"/>
      <c r="V7260" s="221"/>
      <c r="W7260" s="221"/>
      <c r="X7260" s="221"/>
    </row>
    <row r="7261" spans="20:24">
      <c r="T7261" s="221"/>
      <c r="U7261" s="221"/>
      <c r="V7261" s="221"/>
      <c r="W7261" s="221"/>
      <c r="X7261" s="221"/>
    </row>
    <row r="7262" spans="20:24">
      <c r="T7262" s="221"/>
      <c r="U7262" s="221"/>
      <c r="V7262" s="221"/>
      <c r="W7262" s="221"/>
      <c r="X7262" s="221"/>
    </row>
    <row r="7263" spans="20:24">
      <c r="T7263" s="221"/>
      <c r="U7263" s="221"/>
      <c r="V7263" s="221"/>
      <c r="W7263" s="221"/>
      <c r="X7263" s="221"/>
    </row>
    <row r="7264" spans="20:24">
      <c r="T7264" s="221"/>
      <c r="U7264" s="221"/>
      <c r="V7264" s="221"/>
      <c r="W7264" s="221"/>
      <c r="X7264" s="221"/>
    </row>
    <row r="7265" spans="20:24">
      <c r="T7265" s="221"/>
      <c r="U7265" s="221"/>
      <c r="V7265" s="221"/>
      <c r="W7265" s="221"/>
      <c r="X7265" s="221"/>
    </row>
    <row r="7266" spans="20:24">
      <c r="T7266" s="221"/>
      <c r="U7266" s="221"/>
      <c r="V7266" s="221"/>
      <c r="W7266" s="221"/>
      <c r="X7266" s="221"/>
    </row>
    <row r="7267" spans="20:24">
      <c r="T7267" s="221"/>
      <c r="U7267" s="221"/>
      <c r="V7267" s="221"/>
      <c r="W7267" s="221"/>
      <c r="X7267" s="221"/>
    </row>
    <row r="7268" spans="20:24">
      <c r="T7268" s="221"/>
      <c r="U7268" s="221"/>
      <c r="V7268" s="221"/>
      <c r="W7268" s="221"/>
      <c r="X7268" s="221"/>
    </row>
    <row r="7269" spans="20:24">
      <c r="T7269" s="221"/>
      <c r="U7269" s="221"/>
      <c r="V7269" s="221"/>
      <c r="W7269" s="221"/>
      <c r="X7269" s="221"/>
    </row>
    <row r="7270" spans="20:24">
      <c r="T7270" s="221"/>
      <c r="U7270" s="221"/>
      <c r="V7270" s="221"/>
      <c r="W7270" s="221"/>
      <c r="X7270" s="221"/>
    </row>
    <row r="7271" spans="20:24">
      <c r="T7271" s="221"/>
      <c r="U7271" s="221"/>
      <c r="V7271" s="221"/>
      <c r="W7271" s="221"/>
      <c r="X7271" s="221"/>
    </row>
    <row r="7272" spans="20:24">
      <c r="T7272" s="221"/>
      <c r="U7272" s="221"/>
      <c r="V7272" s="221"/>
      <c r="W7272" s="221"/>
      <c r="X7272" s="221"/>
    </row>
    <row r="7273" spans="20:24">
      <c r="T7273" s="221"/>
      <c r="U7273" s="221"/>
      <c r="V7273" s="221"/>
      <c r="W7273" s="221"/>
      <c r="X7273" s="221"/>
    </row>
    <row r="7274" spans="20:24">
      <c r="T7274" s="221"/>
      <c r="U7274" s="221"/>
      <c r="V7274" s="221"/>
      <c r="W7274" s="221"/>
      <c r="X7274" s="221"/>
    </row>
    <row r="7275" spans="20:24">
      <c r="T7275" s="221"/>
      <c r="U7275" s="221"/>
      <c r="V7275" s="221"/>
      <c r="W7275" s="221"/>
      <c r="X7275" s="221"/>
    </row>
    <row r="7276" spans="20:24">
      <c r="T7276" s="221"/>
      <c r="U7276" s="221"/>
      <c r="V7276" s="221"/>
      <c r="W7276" s="221"/>
      <c r="X7276" s="221"/>
    </row>
    <row r="7277" spans="20:24">
      <c r="T7277" s="221"/>
      <c r="U7277" s="221"/>
      <c r="V7277" s="221"/>
      <c r="W7277" s="221"/>
      <c r="X7277" s="221"/>
    </row>
    <row r="7278" spans="20:24">
      <c r="T7278" s="221"/>
      <c r="U7278" s="221"/>
      <c r="V7278" s="221"/>
      <c r="W7278" s="221"/>
      <c r="X7278" s="221"/>
    </row>
    <row r="7279" spans="20:24">
      <c r="T7279" s="221"/>
      <c r="U7279" s="221"/>
      <c r="V7279" s="221"/>
      <c r="W7279" s="221"/>
      <c r="X7279" s="221"/>
    </row>
    <row r="7280" spans="20:24">
      <c r="T7280" s="221"/>
      <c r="U7280" s="221"/>
      <c r="V7280" s="221"/>
      <c r="W7280" s="221"/>
      <c r="X7280" s="221"/>
    </row>
    <row r="7281" spans="20:24">
      <c r="T7281" s="221"/>
      <c r="U7281" s="221"/>
      <c r="V7281" s="221"/>
      <c r="W7281" s="221"/>
      <c r="X7281" s="221"/>
    </row>
    <row r="7282" spans="20:24">
      <c r="T7282" s="221"/>
      <c r="U7282" s="221"/>
      <c r="V7282" s="221"/>
      <c r="W7282" s="221"/>
      <c r="X7282" s="221"/>
    </row>
    <row r="7283" spans="20:24">
      <c r="T7283" s="221"/>
      <c r="U7283" s="221"/>
      <c r="V7283" s="221"/>
      <c r="W7283" s="221"/>
      <c r="X7283" s="221"/>
    </row>
    <row r="7284" spans="20:24">
      <c r="T7284" s="221"/>
      <c r="U7284" s="221"/>
      <c r="V7284" s="221"/>
      <c r="W7284" s="221"/>
      <c r="X7284" s="221"/>
    </row>
    <row r="7285" spans="20:24">
      <c r="T7285" s="221"/>
      <c r="U7285" s="221"/>
      <c r="V7285" s="221"/>
      <c r="W7285" s="221"/>
      <c r="X7285" s="221"/>
    </row>
    <row r="7286" spans="20:24">
      <c r="T7286" s="221"/>
      <c r="U7286" s="221"/>
      <c r="V7286" s="221"/>
      <c r="W7286" s="221"/>
      <c r="X7286" s="221"/>
    </row>
    <row r="7287" spans="20:24">
      <c r="T7287" s="221"/>
      <c r="U7287" s="221"/>
      <c r="V7287" s="221"/>
      <c r="W7287" s="221"/>
      <c r="X7287" s="221"/>
    </row>
    <row r="7288" spans="20:24">
      <c r="T7288" s="221"/>
      <c r="U7288" s="221"/>
      <c r="V7288" s="221"/>
      <c r="W7288" s="221"/>
      <c r="X7288" s="221"/>
    </row>
    <row r="7289" spans="20:24">
      <c r="T7289" s="221"/>
      <c r="U7289" s="221"/>
      <c r="V7289" s="221"/>
      <c r="W7289" s="221"/>
      <c r="X7289" s="221"/>
    </row>
    <row r="7290" spans="20:24">
      <c r="T7290" s="221"/>
      <c r="U7290" s="221"/>
      <c r="V7290" s="221"/>
      <c r="W7290" s="221"/>
      <c r="X7290" s="221"/>
    </row>
    <row r="7291" spans="20:24">
      <c r="T7291" s="221"/>
      <c r="U7291" s="221"/>
      <c r="V7291" s="221"/>
      <c r="W7291" s="221"/>
      <c r="X7291" s="221"/>
    </row>
    <row r="7292" spans="20:24">
      <c r="T7292" s="221"/>
      <c r="U7292" s="221"/>
      <c r="V7292" s="221"/>
      <c r="W7292" s="221"/>
      <c r="X7292" s="221"/>
    </row>
    <row r="7293" spans="20:24">
      <c r="T7293" s="221"/>
      <c r="U7293" s="221"/>
      <c r="V7293" s="221"/>
      <c r="W7293" s="221"/>
      <c r="X7293" s="221"/>
    </row>
    <row r="7294" spans="20:24">
      <c r="T7294" s="221"/>
      <c r="U7294" s="221"/>
      <c r="V7294" s="221"/>
      <c r="W7294" s="221"/>
      <c r="X7294" s="221"/>
    </row>
    <row r="7295" spans="20:24">
      <c r="T7295" s="221"/>
      <c r="U7295" s="221"/>
      <c r="V7295" s="221"/>
      <c r="W7295" s="221"/>
      <c r="X7295" s="221"/>
    </row>
    <row r="7296" spans="20:24">
      <c r="T7296" s="221"/>
      <c r="U7296" s="221"/>
      <c r="V7296" s="221"/>
      <c r="W7296" s="221"/>
      <c r="X7296" s="221"/>
    </row>
    <row r="7297" spans="20:24">
      <c r="T7297" s="221"/>
      <c r="U7297" s="221"/>
      <c r="V7297" s="221"/>
      <c r="W7297" s="221"/>
      <c r="X7297" s="221"/>
    </row>
    <row r="7298" spans="20:24">
      <c r="T7298" s="221"/>
      <c r="U7298" s="221"/>
      <c r="V7298" s="221"/>
      <c r="W7298" s="221"/>
      <c r="X7298" s="221"/>
    </row>
    <row r="7299" spans="20:24">
      <c r="T7299" s="221"/>
      <c r="U7299" s="221"/>
      <c r="V7299" s="221"/>
      <c r="W7299" s="221"/>
      <c r="X7299" s="221"/>
    </row>
    <row r="7300" spans="20:24">
      <c r="T7300" s="221"/>
      <c r="U7300" s="221"/>
      <c r="V7300" s="221"/>
      <c r="W7300" s="221"/>
      <c r="X7300" s="221"/>
    </row>
    <row r="7301" spans="20:24">
      <c r="T7301" s="221"/>
      <c r="U7301" s="221"/>
      <c r="V7301" s="221"/>
      <c r="W7301" s="221"/>
      <c r="X7301" s="221"/>
    </row>
    <row r="7302" spans="20:24">
      <c r="T7302" s="221"/>
      <c r="U7302" s="221"/>
      <c r="V7302" s="221"/>
      <c r="W7302" s="221"/>
      <c r="X7302" s="221"/>
    </row>
    <row r="7303" spans="20:24">
      <c r="T7303" s="221"/>
      <c r="U7303" s="221"/>
      <c r="V7303" s="221"/>
      <c r="W7303" s="221"/>
      <c r="X7303" s="221"/>
    </row>
    <row r="7304" spans="20:24">
      <c r="T7304" s="221"/>
      <c r="U7304" s="221"/>
      <c r="V7304" s="221"/>
      <c r="W7304" s="221"/>
      <c r="X7304" s="221"/>
    </row>
    <row r="7305" spans="20:24">
      <c r="T7305" s="221"/>
      <c r="U7305" s="221"/>
      <c r="V7305" s="221"/>
      <c r="W7305" s="221"/>
      <c r="X7305" s="221"/>
    </row>
    <row r="7306" spans="20:24">
      <c r="T7306" s="221"/>
      <c r="U7306" s="221"/>
      <c r="V7306" s="221"/>
      <c r="W7306" s="221"/>
      <c r="X7306" s="221"/>
    </row>
    <row r="7307" spans="20:24">
      <c r="T7307" s="221"/>
      <c r="U7307" s="221"/>
      <c r="V7307" s="221"/>
      <c r="W7307" s="221"/>
      <c r="X7307" s="221"/>
    </row>
    <row r="7308" spans="20:24">
      <c r="T7308" s="221"/>
      <c r="U7308" s="221"/>
      <c r="V7308" s="221"/>
      <c r="W7308" s="221"/>
      <c r="X7308" s="221"/>
    </row>
    <row r="7309" spans="20:24">
      <c r="T7309" s="221"/>
      <c r="U7309" s="221"/>
      <c r="V7309" s="221"/>
      <c r="W7309" s="221"/>
      <c r="X7309" s="221"/>
    </row>
    <row r="7310" spans="20:24">
      <c r="T7310" s="221"/>
      <c r="U7310" s="221"/>
      <c r="V7310" s="221"/>
      <c r="W7310" s="221"/>
      <c r="X7310" s="221"/>
    </row>
    <row r="7311" spans="20:24">
      <c r="T7311" s="221"/>
      <c r="U7311" s="221"/>
      <c r="V7311" s="221"/>
      <c r="W7311" s="221"/>
      <c r="X7311" s="221"/>
    </row>
    <row r="7312" spans="20:24">
      <c r="T7312" s="221"/>
      <c r="U7312" s="221"/>
      <c r="V7312" s="221"/>
      <c r="W7312" s="221"/>
      <c r="X7312" s="221"/>
    </row>
    <row r="7313" spans="20:24">
      <c r="T7313" s="221"/>
      <c r="U7313" s="221"/>
      <c r="V7313" s="221"/>
      <c r="W7313" s="221"/>
      <c r="X7313" s="221"/>
    </row>
    <row r="7314" spans="20:24">
      <c r="T7314" s="221"/>
      <c r="U7314" s="221"/>
      <c r="V7314" s="221"/>
      <c r="W7314" s="221"/>
      <c r="X7314" s="221"/>
    </row>
    <row r="7315" spans="20:24">
      <c r="T7315" s="221"/>
      <c r="U7315" s="221"/>
      <c r="V7315" s="221"/>
      <c r="W7315" s="221"/>
      <c r="X7315" s="221"/>
    </row>
    <row r="7316" spans="20:24">
      <c r="T7316" s="221"/>
      <c r="U7316" s="221"/>
      <c r="V7316" s="221"/>
      <c r="W7316" s="221"/>
      <c r="X7316" s="221"/>
    </row>
    <row r="7317" spans="20:24">
      <c r="T7317" s="221"/>
      <c r="U7317" s="221"/>
      <c r="V7317" s="221"/>
      <c r="W7317" s="221"/>
      <c r="X7317" s="221"/>
    </row>
    <row r="7318" spans="20:24">
      <c r="T7318" s="221"/>
      <c r="U7318" s="221"/>
      <c r="V7318" s="221"/>
      <c r="W7318" s="221"/>
      <c r="X7318" s="221"/>
    </row>
    <row r="7319" spans="20:24">
      <c r="T7319" s="221"/>
      <c r="U7319" s="221"/>
      <c r="V7319" s="221"/>
      <c r="W7319" s="221"/>
      <c r="X7319" s="221"/>
    </row>
    <row r="7320" spans="20:24">
      <c r="T7320" s="221"/>
      <c r="U7320" s="221"/>
      <c r="V7320" s="221"/>
      <c r="W7320" s="221"/>
      <c r="X7320" s="221"/>
    </row>
    <row r="7321" spans="20:24">
      <c r="T7321" s="221"/>
      <c r="U7321" s="221"/>
      <c r="V7321" s="221"/>
      <c r="W7321" s="221"/>
      <c r="X7321" s="221"/>
    </row>
    <row r="7322" spans="20:24">
      <c r="T7322" s="221"/>
      <c r="U7322" s="221"/>
      <c r="V7322" s="221"/>
      <c r="W7322" s="221"/>
      <c r="X7322" s="221"/>
    </row>
    <row r="7323" spans="20:24">
      <c r="T7323" s="221"/>
      <c r="U7323" s="221"/>
      <c r="V7323" s="221"/>
      <c r="W7323" s="221"/>
      <c r="X7323" s="221"/>
    </row>
    <row r="7324" spans="20:24">
      <c r="T7324" s="221"/>
      <c r="U7324" s="221"/>
      <c r="V7324" s="221"/>
      <c r="W7324" s="221"/>
      <c r="X7324" s="221"/>
    </row>
    <row r="7325" spans="20:24">
      <c r="T7325" s="221"/>
      <c r="U7325" s="221"/>
      <c r="V7325" s="221"/>
      <c r="W7325" s="221"/>
      <c r="X7325" s="221"/>
    </row>
    <row r="7326" spans="20:24">
      <c r="T7326" s="221"/>
      <c r="U7326" s="221"/>
      <c r="V7326" s="221"/>
      <c r="W7326" s="221"/>
      <c r="X7326" s="221"/>
    </row>
    <row r="7327" spans="20:24">
      <c r="T7327" s="221"/>
      <c r="U7327" s="221"/>
      <c r="V7327" s="221"/>
      <c r="W7327" s="221"/>
      <c r="X7327" s="221"/>
    </row>
    <row r="7328" spans="20:24">
      <c r="T7328" s="221"/>
      <c r="U7328" s="221"/>
      <c r="V7328" s="221"/>
      <c r="W7328" s="221"/>
      <c r="X7328" s="221"/>
    </row>
    <row r="7329" spans="20:24">
      <c r="T7329" s="221"/>
      <c r="U7329" s="221"/>
      <c r="V7329" s="221"/>
      <c r="W7329" s="221"/>
      <c r="X7329" s="221"/>
    </row>
    <row r="7330" spans="20:24">
      <c r="T7330" s="221"/>
      <c r="U7330" s="221"/>
      <c r="V7330" s="221"/>
      <c r="W7330" s="221"/>
      <c r="X7330" s="221"/>
    </row>
    <row r="7331" spans="20:24">
      <c r="T7331" s="221"/>
      <c r="U7331" s="221"/>
      <c r="V7331" s="221"/>
      <c r="W7331" s="221"/>
      <c r="X7331" s="221"/>
    </row>
    <row r="7332" spans="20:24">
      <c r="T7332" s="221"/>
      <c r="U7332" s="221"/>
      <c r="V7332" s="221"/>
      <c r="W7332" s="221"/>
      <c r="X7332" s="221"/>
    </row>
    <row r="7333" spans="20:24">
      <c r="T7333" s="221"/>
      <c r="U7333" s="221"/>
      <c r="V7333" s="221"/>
      <c r="W7333" s="221"/>
      <c r="X7333" s="221"/>
    </row>
    <row r="7334" spans="20:24">
      <c r="T7334" s="221"/>
      <c r="U7334" s="221"/>
      <c r="V7334" s="221"/>
      <c r="W7334" s="221"/>
      <c r="X7334" s="221"/>
    </row>
    <row r="7335" spans="20:24">
      <c r="T7335" s="221"/>
      <c r="U7335" s="221"/>
      <c r="V7335" s="221"/>
      <c r="W7335" s="221"/>
      <c r="X7335" s="221"/>
    </row>
    <row r="7336" spans="20:24">
      <c r="T7336" s="221"/>
      <c r="U7336" s="221"/>
      <c r="V7336" s="221"/>
      <c r="W7336" s="221"/>
      <c r="X7336" s="221"/>
    </row>
    <row r="7337" spans="20:24">
      <c r="T7337" s="221"/>
      <c r="U7337" s="221"/>
      <c r="V7337" s="221"/>
      <c r="W7337" s="221"/>
      <c r="X7337" s="221"/>
    </row>
    <row r="7338" spans="20:24">
      <c r="T7338" s="221"/>
      <c r="U7338" s="221"/>
      <c r="V7338" s="221"/>
      <c r="W7338" s="221"/>
      <c r="X7338" s="221"/>
    </row>
    <row r="7339" spans="20:24">
      <c r="T7339" s="221"/>
      <c r="U7339" s="221"/>
      <c r="V7339" s="221"/>
      <c r="W7339" s="221"/>
      <c r="X7339" s="221"/>
    </row>
    <row r="7340" spans="20:24">
      <c r="T7340" s="221"/>
      <c r="U7340" s="221"/>
      <c r="V7340" s="221"/>
      <c r="W7340" s="221"/>
      <c r="X7340" s="221"/>
    </row>
    <row r="7341" spans="20:24">
      <c r="T7341" s="221"/>
      <c r="U7341" s="221"/>
      <c r="V7341" s="221"/>
      <c r="W7341" s="221"/>
      <c r="X7341" s="221"/>
    </row>
    <row r="7342" spans="20:24">
      <c r="T7342" s="221"/>
      <c r="U7342" s="221"/>
      <c r="V7342" s="221"/>
      <c r="W7342" s="221"/>
      <c r="X7342" s="221"/>
    </row>
    <row r="7343" spans="20:24">
      <c r="T7343" s="221"/>
      <c r="U7343" s="221"/>
      <c r="V7343" s="221"/>
      <c r="W7343" s="221"/>
      <c r="X7343" s="221"/>
    </row>
    <row r="7344" spans="20:24">
      <c r="T7344" s="221"/>
      <c r="U7344" s="221"/>
      <c r="V7344" s="221"/>
      <c r="W7344" s="221"/>
      <c r="X7344" s="221"/>
    </row>
    <row r="7345" spans="20:24">
      <c r="T7345" s="221"/>
      <c r="U7345" s="221"/>
      <c r="V7345" s="221"/>
      <c r="W7345" s="221"/>
      <c r="X7345" s="221"/>
    </row>
    <row r="7346" spans="20:24">
      <c r="T7346" s="221"/>
      <c r="U7346" s="221"/>
      <c r="V7346" s="221"/>
      <c r="W7346" s="221"/>
      <c r="X7346" s="221"/>
    </row>
    <row r="7347" spans="20:24">
      <c r="T7347" s="221"/>
      <c r="U7347" s="221"/>
      <c r="V7347" s="221"/>
      <c r="W7347" s="221"/>
      <c r="X7347" s="221"/>
    </row>
    <row r="7348" spans="20:24">
      <c r="T7348" s="221"/>
      <c r="U7348" s="221"/>
      <c r="V7348" s="221"/>
      <c r="W7348" s="221"/>
      <c r="X7348" s="221"/>
    </row>
    <row r="7349" spans="20:24">
      <c r="T7349" s="221"/>
      <c r="U7349" s="221"/>
      <c r="V7349" s="221"/>
      <c r="W7349" s="221"/>
      <c r="X7349" s="221"/>
    </row>
    <row r="7350" spans="20:24">
      <c r="T7350" s="221"/>
      <c r="U7350" s="221"/>
      <c r="V7350" s="221"/>
      <c r="W7350" s="221"/>
      <c r="X7350" s="221"/>
    </row>
    <row r="7351" spans="20:24">
      <c r="T7351" s="221"/>
      <c r="U7351" s="221"/>
      <c r="V7351" s="221"/>
      <c r="W7351" s="221"/>
      <c r="X7351" s="221"/>
    </row>
    <row r="7352" spans="20:24">
      <c r="T7352" s="221"/>
      <c r="U7352" s="221"/>
      <c r="V7352" s="221"/>
      <c r="W7352" s="221"/>
      <c r="X7352" s="221"/>
    </row>
    <row r="7353" spans="20:24">
      <c r="T7353" s="221"/>
      <c r="U7353" s="221"/>
      <c r="V7353" s="221"/>
      <c r="W7353" s="221"/>
      <c r="X7353" s="221"/>
    </row>
    <row r="7354" spans="20:24">
      <c r="T7354" s="221"/>
      <c r="U7354" s="221"/>
      <c r="V7354" s="221"/>
      <c r="W7354" s="221"/>
      <c r="X7354" s="221"/>
    </row>
    <row r="7355" spans="20:24">
      <c r="T7355" s="221"/>
      <c r="U7355" s="221"/>
      <c r="V7355" s="221"/>
      <c r="W7355" s="221"/>
      <c r="X7355" s="221"/>
    </row>
    <row r="7356" spans="20:24">
      <c r="T7356" s="221"/>
      <c r="U7356" s="221"/>
      <c r="V7356" s="221"/>
      <c r="W7356" s="221"/>
      <c r="X7356" s="221"/>
    </row>
    <row r="7357" spans="20:24">
      <c r="T7357" s="221"/>
      <c r="U7357" s="221"/>
      <c r="V7357" s="221"/>
      <c r="W7357" s="221"/>
      <c r="X7357" s="221"/>
    </row>
    <row r="7358" spans="20:24">
      <c r="T7358" s="221"/>
      <c r="U7358" s="221"/>
      <c r="V7358" s="221"/>
      <c r="W7358" s="221"/>
      <c r="X7358" s="221"/>
    </row>
    <row r="7359" spans="20:24">
      <c r="T7359" s="221"/>
      <c r="U7359" s="221"/>
      <c r="V7359" s="221"/>
      <c r="W7359" s="221"/>
      <c r="X7359" s="221"/>
    </row>
    <row r="7360" spans="20:24">
      <c r="T7360" s="221"/>
      <c r="U7360" s="221"/>
      <c r="V7360" s="221"/>
      <c r="W7360" s="221"/>
      <c r="X7360" s="221"/>
    </row>
    <row r="7361" spans="20:24">
      <c r="T7361" s="221"/>
      <c r="U7361" s="221"/>
      <c r="V7361" s="221"/>
      <c r="W7361" s="221"/>
      <c r="X7361" s="221"/>
    </row>
    <row r="7362" spans="20:24">
      <c r="T7362" s="221"/>
      <c r="U7362" s="221"/>
      <c r="V7362" s="221"/>
      <c r="W7362" s="221"/>
      <c r="X7362" s="221"/>
    </row>
    <row r="7363" spans="20:24">
      <c r="T7363" s="221"/>
      <c r="U7363" s="221"/>
      <c r="V7363" s="221"/>
      <c r="W7363" s="221"/>
      <c r="X7363" s="221"/>
    </row>
    <row r="7364" spans="20:24">
      <c r="T7364" s="221"/>
      <c r="U7364" s="221"/>
      <c r="V7364" s="221"/>
      <c r="W7364" s="221"/>
      <c r="X7364" s="221"/>
    </row>
    <row r="7365" spans="20:24">
      <c r="T7365" s="221"/>
      <c r="U7365" s="221"/>
      <c r="V7365" s="221"/>
      <c r="W7365" s="221"/>
      <c r="X7365" s="221"/>
    </row>
    <row r="7366" spans="20:24">
      <c r="T7366" s="221"/>
      <c r="U7366" s="221"/>
      <c r="V7366" s="221"/>
      <c r="W7366" s="221"/>
      <c r="X7366" s="221"/>
    </row>
    <row r="7367" spans="20:24">
      <c r="T7367" s="221"/>
      <c r="U7367" s="221"/>
      <c r="V7367" s="221"/>
      <c r="W7367" s="221"/>
      <c r="X7367" s="221"/>
    </row>
    <row r="7368" spans="20:24">
      <c r="T7368" s="221"/>
      <c r="U7368" s="221"/>
      <c r="V7368" s="221"/>
      <c r="W7368" s="221"/>
      <c r="X7368" s="221"/>
    </row>
    <row r="7369" spans="20:24">
      <c r="T7369" s="221"/>
      <c r="U7369" s="221"/>
      <c r="V7369" s="221"/>
      <c r="W7369" s="221"/>
      <c r="X7369" s="221"/>
    </row>
    <row r="7370" spans="20:24">
      <c r="T7370" s="221"/>
      <c r="U7370" s="221"/>
      <c r="V7370" s="221"/>
      <c r="W7370" s="221"/>
      <c r="X7370" s="221"/>
    </row>
    <row r="7371" spans="20:24">
      <c r="T7371" s="221"/>
      <c r="U7371" s="221"/>
      <c r="V7371" s="221"/>
      <c r="W7371" s="221"/>
      <c r="X7371" s="221"/>
    </row>
    <row r="7372" spans="20:24">
      <c r="T7372" s="221"/>
      <c r="U7372" s="221"/>
      <c r="V7372" s="221"/>
      <c r="W7372" s="221"/>
      <c r="X7372" s="221"/>
    </row>
    <row r="7373" spans="20:24">
      <c r="T7373" s="221"/>
      <c r="U7373" s="221"/>
      <c r="V7373" s="221"/>
      <c r="W7373" s="221"/>
      <c r="X7373" s="221"/>
    </row>
    <row r="7374" spans="20:24">
      <c r="T7374" s="221"/>
      <c r="U7374" s="221"/>
      <c r="V7374" s="221"/>
      <c r="W7374" s="221"/>
      <c r="X7374" s="221"/>
    </row>
    <row r="7375" spans="20:24">
      <c r="T7375" s="221"/>
      <c r="U7375" s="221"/>
      <c r="V7375" s="221"/>
      <c r="W7375" s="221"/>
      <c r="X7375" s="221"/>
    </row>
    <row r="7376" spans="20:24">
      <c r="T7376" s="221"/>
      <c r="U7376" s="221"/>
      <c r="V7376" s="221"/>
      <c r="W7376" s="221"/>
      <c r="X7376" s="221"/>
    </row>
    <row r="7377" spans="20:24">
      <c r="T7377" s="221"/>
      <c r="U7377" s="221"/>
      <c r="V7377" s="221"/>
      <c r="W7377" s="221"/>
      <c r="X7377" s="221"/>
    </row>
    <row r="7378" spans="20:24">
      <c r="T7378" s="221"/>
      <c r="U7378" s="221"/>
      <c r="V7378" s="221"/>
      <c r="W7378" s="221"/>
      <c r="X7378" s="221"/>
    </row>
    <row r="7379" spans="20:24">
      <c r="T7379" s="221"/>
      <c r="U7379" s="221"/>
      <c r="V7379" s="221"/>
      <c r="W7379" s="221"/>
      <c r="X7379" s="221"/>
    </row>
    <row r="7380" spans="20:24">
      <c r="T7380" s="221"/>
      <c r="U7380" s="221"/>
      <c r="V7380" s="221"/>
      <c r="W7380" s="221"/>
      <c r="X7380" s="221"/>
    </row>
    <row r="7381" spans="20:24">
      <c r="T7381" s="221"/>
      <c r="U7381" s="221"/>
      <c r="V7381" s="221"/>
      <c r="W7381" s="221"/>
      <c r="X7381" s="221"/>
    </row>
    <row r="7382" spans="20:24">
      <c r="T7382" s="221"/>
      <c r="U7382" s="221"/>
      <c r="V7382" s="221"/>
      <c r="W7382" s="221"/>
      <c r="X7382" s="221"/>
    </row>
    <row r="7383" spans="20:24">
      <c r="T7383" s="221"/>
      <c r="U7383" s="221"/>
      <c r="V7383" s="221"/>
      <c r="W7383" s="221"/>
      <c r="X7383" s="221"/>
    </row>
    <row r="7384" spans="20:24">
      <c r="T7384" s="221"/>
      <c r="U7384" s="221"/>
      <c r="V7384" s="221"/>
      <c r="W7384" s="221"/>
      <c r="X7384" s="221"/>
    </row>
    <row r="7385" spans="20:24">
      <c r="T7385" s="221"/>
      <c r="U7385" s="221"/>
      <c r="V7385" s="221"/>
      <c r="W7385" s="221"/>
      <c r="X7385" s="221"/>
    </row>
    <row r="7386" spans="20:24">
      <c r="T7386" s="221"/>
      <c r="U7386" s="221"/>
      <c r="V7386" s="221"/>
      <c r="W7386" s="221"/>
      <c r="X7386" s="221"/>
    </row>
    <row r="7387" spans="20:24">
      <c r="T7387" s="221"/>
      <c r="U7387" s="221"/>
      <c r="V7387" s="221"/>
      <c r="W7387" s="221"/>
      <c r="X7387" s="221"/>
    </row>
    <row r="7388" spans="20:24">
      <c r="T7388" s="221"/>
      <c r="U7388" s="221"/>
      <c r="V7388" s="221"/>
      <c r="W7388" s="221"/>
      <c r="X7388" s="221"/>
    </row>
    <row r="7389" spans="20:24">
      <c r="T7389" s="221"/>
      <c r="U7389" s="221"/>
      <c r="V7389" s="221"/>
      <c r="W7389" s="221"/>
      <c r="X7389" s="221"/>
    </row>
    <row r="7390" spans="20:24">
      <c r="T7390" s="221"/>
      <c r="U7390" s="221"/>
      <c r="V7390" s="221"/>
      <c r="W7390" s="221"/>
      <c r="X7390" s="221"/>
    </row>
    <row r="7391" spans="20:24">
      <c r="T7391" s="221"/>
      <c r="U7391" s="221"/>
      <c r="V7391" s="221"/>
      <c r="W7391" s="221"/>
      <c r="X7391" s="221"/>
    </row>
    <row r="7392" spans="20:24">
      <c r="T7392" s="221"/>
      <c r="U7392" s="221"/>
      <c r="V7392" s="221"/>
      <c r="W7392" s="221"/>
      <c r="X7392" s="221"/>
    </row>
    <row r="7393" spans="20:24">
      <c r="T7393" s="221"/>
      <c r="U7393" s="221"/>
      <c r="V7393" s="221"/>
      <c r="W7393" s="221"/>
      <c r="X7393" s="221"/>
    </row>
    <row r="7394" spans="20:24">
      <c r="T7394" s="221"/>
      <c r="U7394" s="221"/>
      <c r="V7394" s="221"/>
      <c r="W7394" s="221"/>
      <c r="X7394" s="221"/>
    </row>
    <row r="7395" spans="20:24">
      <c r="T7395" s="221"/>
      <c r="U7395" s="221"/>
      <c r="V7395" s="221"/>
      <c r="W7395" s="221"/>
      <c r="X7395" s="221"/>
    </row>
    <row r="7396" spans="20:24">
      <c r="T7396" s="221"/>
      <c r="U7396" s="221"/>
      <c r="V7396" s="221"/>
      <c r="W7396" s="221"/>
      <c r="X7396" s="221"/>
    </row>
    <row r="7397" spans="20:24">
      <c r="T7397" s="221"/>
      <c r="U7397" s="221"/>
      <c r="V7397" s="221"/>
      <c r="W7397" s="221"/>
      <c r="X7397" s="221"/>
    </row>
    <row r="7398" spans="20:24">
      <c r="T7398" s="221"/>
      <c r="U7398" s="221"/>
      <c r="V7398" s="221"/>
      <c r="W7398" s="221"/>
      <c r="X7398" s="221"/>
    </row>
    <row r="7399" spans="20:24">
      <c r="T7399" s="221"/>
      <c r="U7399" s="221"/>
      <c r="V7399" s="221"/>
      <c r="W7399" s="221"/>
      <c r="X7399" s="221"/>
    </row>
    <row r="7400" spans="20:24">
      <c r="T7400" s="221"/>
      <c r="U7400" s="221"/>
      <c r="V7400" s="221"/>
      <c r="W7400" s="221"/>
      <c r="X7400" s="221"/>
    </row>
    <row r="7401" spans="20:24">
      <c r="T7401" s="221"/>
      <c r="U7401" s="221"/>
      <c r="V7401" s="221"/>
      <c r="W7401" s="221"/>
      <c r="X7401" s="221"/>
    </row>
    <row r="7402" spans="20:24">
      <c r="T7402" s="221"/>
      <c r="U7402" s="221"/>
      <c r="V7402" s="221"/>
      <c r="W7402" s="221"/>
      <c r="X7402" s="221"/>
    </row>
    <row r="7403" spans="20:24">
      <c r="T7403" s="221"/>
      <c r="U7403" s="221"/>
      <c r="V7403" s="221"/>
      <c r="W7403" s="221"/>
      <c r="X7403" s="221"/>
    </row>
    <row r="7404" spans="20:24">
      <c r="T7404" s="221"/>
      <c r="U7404" s="221"/>
      <c r="V7404" s="221"/>
      <c r="W7404" s="221"/>
      <c r="X7404" s="221"/>
    </row>
    <row r="7405" spans="20:24">
      <c r="T7405" s="221"/>
      <c r="U7405" s="221"/>
      <c r="V7405" s="221"/>
      <c r="W7405" s="221"/>
      <c r="X7405" s="221"/>
    </row>
    <row r="7406" spans="20:24">
      <c r="T7406" s="221"/>
      <c r="U7406" s="221"/>
      <c r="V7406" s="221"/>
      <c r="W7406" s="221"/>
      <c r="X7406" s="221"/>
    </row>
    <row r="7407" spans="20:24">
      <c r="T7407" s="221"/>
      <c r="U7407" s="221"/>
      <c r="V7407" s="221"/>
      <c r="W7407" s="221"/>
      <c r="X7407" s="221"/>
    </row>
    <row r="7408" spans="20:24">
      <c r="T7408" s="221"/>
      <c r="U7408" s="221"/>
      <c r="V7408" s="221"/>
      <c r="W7408" s="221"/>
      <c r="X7408" s="221"/>
    </row>
    <row r="7409" spans="20:24">
      <c r="T7409" s="221"/>
      <c r="U7409" s="221"/>
      <c r="V7409" s="221"/>
      <c r="W7409" s="221"/>
      <c r="X7409" s="221"/>
    </row>
    <row r="7410" spans="20:24">
      <c r="T7410" s="221"/>
      <c r="U7410" s="221"/>
      <c r="V7410" s="221"/>
      <c r="W7410" s="221"/>
      <c r="X7410" s="221"/>
    </row>
    <row r="7411" spans="20:24">
      <c r="T7411" s="221"/>
      <c r="U7411" s="221"/>
      <c r="V7411" s="221"/>
      <c r="W7411" s="221"/>
      <c r="X7411" s="221"/>
    </row>
    <row r="7412" spans="20:24">
      <c r="T7412" s="221"/>
      <c r="U7412" s="221"/>
      <c r="V7412" s="221"/>
      <c r="W7412" s="221"/>
      <c r="X7412" s="221"/>
    </row>
    <row r="7413" spans="20:24">
      <c r="T7413" s="221"/>
      <c r="U7413" s="221"/>
      <c r="V7413" s="221"/>
      <c r="W7413" s="221"/>
      <c r="X7413" s="221"/>
    </row>
    <row r="7414" spans="20:24">
      <c r="T7414" s="221"/>
      <c r="U7414" s="221"/>
      <c r="V7414" s="221"/>
      <c r="W7414" s="221"/>
      <c r="X7414" s="221"/>
    </row>
    <row r="7415" spans="20:24">
      <c r="T7415" s="221"/>
      <c r="U7415" s="221"/>
      <c r="V7415" s="221"/>
      <c r="W7415" s="221"/>
      <c r="X7415" s="221"/>
    </row>
    <row r="7416" spans="20:24">
      <c r="T7416" s="221"/>
      <c r="U7416" s="221"/>
      <c r="V7416" s="221"/>
      <c r="W7416" s="221"/>
      <c r="X7416" s="221"/>
    </row>
    <row r="7417" spans="20:24">
      <c r="T7417" s="221"/>
      <c r="U7417" s="221"/>
      <c r="V7417" s="221"/>
      <c r="W7417" s="221"/>
      <c r="X7417" s="221"/>
    </row>
    <row r="7418" spans="20:24">
      <c r="T7418" s="221"/>
      <c r="U7418" s="221"/>
      <c r="V7418" s="221"/>
      <c r="W7418" s="221"/>
      <c r="X7418" s="221"/>
    </row>
    <row r="7419" spans="20:24">
      <c r="T7419" s="221"/>
      <c r="U7419" s="221"/>
      <c r="V7419" s="221"/>
      <c r="W7419" s="221"/>
      <c r="X7419" s="221"/>
    </row>
    <row r="7420" spans="20:24">
      <c r="T7420" s="221"/>
      <c r="U7420" s="221"/>
      <c r="V7420" s="221"/>
      <c r="W7420" s="221"/>
      <c r="X7420" s="221"/>
    </row>
    <row r="7421" spans="20:24">
      <c r="T7421" s="221"/>
      <c r="U7421" s="221"/>
      <c r="V7421" s="221"/>
      <c r="W7421" s="221"/>
      <c r="X7421" s="221"/>
    </row>
    <row r="7422" spans="20:24">
      <c r="T7422" s="221"/>
      <c r="U7422" s="221"/>
      <c r="V7422" s="221"/>
      <c r="W7422" s="221"/>
      <c r="X7422" s="221"/>
    </row>
    <row r="7423" spans="20:24">
      <c r="T7423" s="221"/>
      <c r="U7423" s="221"/>
      <c r="V7423" s="221"/>
      <c r="W7423" s="221"/>
      <c r="X7423" s="221"/>
    </row>
    <row r="7424" spans="20:24">
      <c r="T7424" s="221"/>
      <c r="U7424" s="221"/>
      <c r="V7424" s="221"/>
      <c r="W7424" s="221"/>
      <c r="X7424" s="221"/>
    </row>
    <row r="7425" spans="20:24">
      <c r="T7425" s="221"/>
      <c r="U7425" s="221"/>
      <c r="V7425" s="221"/>
      <c r="W7425" s="221"/>
      <c r="X7425" s="221"/>
    </row>
    <row r="7426" spans="20:24">
      <c r="T7426" s="221"/>
      <c r="U7426" s="221"/>
      <c r="V7426" s="221"/>
      <c r="W7426" s="221"/>
      <c r="X7426" s="221"/>
    </row>
    <row r="7427" spans="20:24">
      <c r="T7427" s="221"/>
      <c r="U7427" s="221"/>
      <c r="V7427" s="221"/>
      <c r="W7427" s="221"/>
      <c r="X7427" s="221"/>
    </row>
    <row r="7428" spans="20:24">
      <c r="T7428" s="221"/>
      <c r="U7428" s="221"/>
      <c r="V7428" s="221"/>
      <c r="W7428" s="221"/>
      <c r="X7428" s="221"/>
    </row>
    <row r="7429" spans="20:24">
      <c r="T7429" s="221"/>
      <c r="U7429" s="221"/>
      <c r="V7429" s="221"/>
      <c r="W7429" s="221"/>
      <c r="X7429" s="221"/>
    </row>
    <row r="7430" spans="20:24">
      <c r="T7430" s="221"/>
      <c r="U7430" s="221"/>
      <c r="V7430" s="221"/>
      <c r="W7430" s="221"/>
      <c r="X7430" s="221"/>
    </row>
    <row r="7431" spans="20:24">
      <c r="T7431" s="221"/>
      <c r="U7431" s="221"/>
      <c r="V7431" s="221"/>
      <c r="W7431" s="221"/>
      <c r="X7431" s="221"/>
    </row>
    <row r="7432" spans="20:24">
      <c r="T7432" s="221"/>
      <c r="U7432" s="221"/>
      <c r="V7432" s="221"/>
      <c r="W7432" s="221"/>
      <c r="X7432" s="221"/>
    </row>
    <row r="7433" spans="20:24">
      <c r="T7433" s="221"/>
      <c r="U7433" s="221"/>
      <c r="V7433" s="221"/>
      <c r="W7433" s="221"/>
      <c r="X7433" s="221"/>
    </row>
    <row r="7434" spans="20:24">
      <c r="T7434" s="221"/>
      <c r="U7434" s="221"/>
      <c r="V7434" s="221"/>
      <c r="W7434" s="221"/>
      <c r="X7434" s="221"/>
    </row>
    <row r="7435" spans="20:24">
      <c r="T7435" s="221"/>
      <c r="U7435" s="221"/>
      <c r="V7435" s="221"/>
      <c r="W7435" s="221"/>
      <c r="X7435" s="221"/>
    </row>
    <row r="7436" spans="20:24">
      <c r="T7436" s="221"/>
      <c r="U7436" s="221"/>
      <c r="V7436" s="221"/>
      <c r="W7436" s="221"/>
      <c r="X7436" s="221"/>
    </row>
    <row r="7437" spans="20:24">
      <c r="T7437" s="221"/>
      <c r="U7437" s="221"/>
      <c r="V7437" s="221"/>
      <c r="W7437" s="221"/>
      <c r="X7437" s="221"/>
    </row>
    <row r="7438" spans="20:24">
      <c r="T7438" s="221"/>
      <c r="U7438" s="221"/>
      <c r="V7438" s="221"/>
      <c r="W7438" s="221"/>
      <c r="X7438" s="221"/>
    </row>
    <row r="7439" spans="20:24">
      <c r="T7439" s="221"/>
      <c r="U7439" s="221"/>
      <c r="V7439" s="221"/>
      <c r="W7439" s="221"/>
      <c r="X7439" s="221"/>
    </row>
    <row r="7440" spans="20:24">
      <c r="T7440" s="221"/>
      <c r="U7440" s="221"/>
      <c r="V7440" s="221"/>
      <c r="W7440" s="221"/>
      <c r="X7440" s="221"/>
    </row>
    <row r="7441" spans="20:24">
      <c r="T7441" s="221"/>
      <c r="U7441" s="221"/>
      <c r="V7441" s="221"/>
      <c r="W7441" s="221"/>
      <c r="X7441" s="221"/>
    </row>
    <row r="7442" spans="20:24">
      <c r="T7442" s="221"/>
      <c r="U7442" s="221"/>
      <c r="V7442" s="221"/>
      <c r="W7442" s="221"/>
      <c r="X7442" s="221"/>
    </row>
    <row r="7443" spans="20:24">
      <c r="T7443" s="221"/>
      <c r="U7443" s="221"/>
      <c r="V7443" s="221"/>
      <c r="W7443" s="221"/>
      <c r="X7443" s="221"/>
    </row>
    <row r="7444" spans="20:24">
      <c r="T7444" s="221"/>
      <c r="U7444" s="221"/>
      <c r="V7444" s="221"/>
      <c r="W7444" s="221"/>
      <c r="X7444" s="221"/>
    </row>
    <row r="7445" spans="20:24">
      <c r="T7445" s="221"/>
      <c r="U7445" s="221"/>
      <c r="V7445" s="221"/>
      <c r="W7445" s="221"/>
      <c r="X7445" s="221"/>
    </row>
    <row r="7446" spans="20:24">
      <c r="T7446" s="221"/>
      <c r="U7446" s="221"/>
      <c r="V7446" s="221"/>
      <c r="W7446" s="221"/>
      <c r="X7446" s="221"/>
    </row>
    <row r="7447" spans="20:24">
      <c r="T7447" s="221"/>
      <c r="U7447" s="221"/>
      <c r="V7447" s="221"/>
      <c r="W7447" s="221"/>
      <c r="X7447" s="221"/>
    </row>
    <row r="7448" spans="20:24">
      <c r="T7448" s="221"/>
      <c r="U7448" s="221"/>
      <c r="V7448" s="221"/>
      <c r="W7448" s="221"/>
      <c r="X7448" s="221"/>
    </row>
    <row r="7449" spans="20:24">
      <c r="T7449" s="221"/>
      <c r="U7449" s="221"/>
      <c r="V7449" s="221"/>
      <c r="W7449" s="221"/>
      <c r="X7449" s="221"/>
    </row>
    <row r="7450" spans="20:24">
      <c r="T7450" s="221"/>
      <c r="U7450" s="221"/>
      <c r="V7450" s="221"/>
      <c r="W7450" s="221"/>
      <c r="X7450" s="221"/>
    </row>
    <row r="7451" spans="20:24">
      <c r="T7451" s="221"/>
      <c r="U7451" s="221"/>
      <c r="V7451" s="221"/>
      <c r="W7451" s="221"/>
      <c r="X7451" s="221"/>
    </row>
    <row r="7452" spans="20:24">
      <c r="T7452" s="221"/>
      <c r="U7452" s="221"/>
      <c r="V7452" s="221"/>
      <c r="W7452" s="221"/>
      <c r="X7452" s="221"/>
    </row>
    <row r="7453" spans="20:24">
      <c r="T7453" s="221"/>
      <c r="U7453" s="221"/>
      <c r="V7453" s="221"/>
      <c r="W7453" s="221"/>
      <c r="X7453" s="221"/>
    </row>
    <row r="7454" spans="20:24">
      <c r="T7454" s="221"/>
      <c r="U7454" s="221"/>
      <c r="V7454" s="221"/>
      <c r="W7454" s="221"/>
      <c r="X7454" s="221"/>
    </row>
    <row r="7455" spans="20:24">
      <c r="T7455" s="221"/>
      <c r="U7455" s="221"/>
      <c r="V7455" s="221"/>
      <c r="W7455" s="221"/>
      <c r="X7455" s="221"/>
    </row>
    <row r="7456" spans="20:24">
      <c r="T7456" s="221"/>
      <c r="U7456" s="221"/>
      <c r="V7456" s="221"/>
      <c r="W7456" s="221"/>
      <c r="X7456" s="221"/>
    </row>
    <row r="7457" spans="20:24">
      <c r="T7457" s="221"/>
      <c r="U7457" s="221"/>
      <c r="V7457" s="221"/>
      <c r="W7457" s="221"/>
      <c r="X7457" s="221"/>
    </row>
    <row r="7458" spans="20:24">
      <c r="T7458" s="221"/>
      <c r="U7458" s="221"/>
      <c r="V7458" s="221"/>
      <c r="W7458" s="221"/>
      <c r="X7458" s="221"/>
    </row>
    <row r="7459" spans="20:24">
      <c r="T7459" s="221"/>
      <c r="U7459" s="221"/>
      <c r="V7459" s="221"/>
      <c r="W7459" s="221"/>
      <c r="X7459" s="221"/>
    </row>
    <row r="7460" spans="20:24">
      <c r="T7460" s="221"/>
      <c r="U7460" s="221"/>
      <c r="V7460" s="221"/>
      <c r="W7460" s="221"/>
      <c r="X7460" s="221"/>
    </row>
    <row r="7461" spans="20:24">
      <c r="T7461" s="221"/>
      <c r="U7461" s="221"/>
      <c r="V7461" s="221"/>
      <c r="W7461" s="221"/>
      <c r="X7461" s="221"/>
    </row>
    <row r="7462" spans="20:24">
      <c r="T7462" s="221"/>
      <c r="U7462" s="221"/>
      <c r="V7462" s="221"/>
      <c r="W7462" s="221"/>
      <c r="X7462" s="221"/>
    </row>
    <row r="7463" spans="20:24">
      <c r="T7463" s="221"/>
      <c r="U7463" s="221"/>
      <c r="V7463" s="221"/>
      <c r="W7463" s="221"/>
      <c r="X7463" s="221"/>
    </row>
    <row r="7464" spans="20:24">
      <c r="T7464" s="221"/>
      <c r="U7464" s="221"/>
      <c r="V7464" s="221"/>
      <c r="W7464" s="221"/>
      <c r="X7464" s="221"/>
    </row>
    <row r="7465" spans="20:24">
      <c r="T7465" s="221"/>
      <c r="U7465" s="221"/>
      <c r="V7465" s="221"/>
      <c r="W7465" s="221"/>
      <c r="X7465" s="221"/>
    </row>
    <row r="7466" spans="20:24">
      <c r="T7466" s="221"/>
      <c r="U7466" s="221"/>
      <c r="V7466" s="221"/>
      <c r="W7466" s="221"/>
      <c r="X7466" s="221"/>
    </row>
    <row r="7467" spans="20:24">
      <c r="T7467" s="221"/>
      <c r="U7467" s="221"/>
      <c r="V7467" s="221"/>
      <c r="W7467" s="221"/>
      <c r="X7467" s="221"/>
    </row>
    <row r="7468" spans="20:24">
      <c r="T7468" s="221"/>
      <c r="U7468" s="221"/>
      <c r="V7468" s="221"/>
      <c r="W7468" s="221"/>
      <c r="X7468" s="221"/>
    </row>
    <row r="7469" spans="20:24">
      <c r="T7469" s="221"/>
      <c r="U7469" s="221"/>
      <c r="V7469" s="221"/>
      <c r="W7469" s="221"/>
      <c r="X7469" s="221"/>
    </row>
    <row r="7470" spans="20:24">
      <c r="T7470" s="221"/>
      <c r="U7470" s="221"/>
      <c r="V7470" s="221"/>
      <c r="W7470" s="221"/>
      <c r="X7470" s="221"/>
    </row>
    <row r="7471" spans="20:24">
      <c r="T7471" s="221"/>
      <c r="U7471" s="221"/>
      <c r="V7471" s="221"/>
      <c r="W7471" s="221"/>
      <c r="X7471" s="221"/>
    </row>
    <row r="7472" spans="20:24">
      <c r="T7472" s="221"/>
      <c r="U7472" s="221"/>
      <c r="V7472" s="221"/>
      <c r="W7472" s="221"/>
      <c r="X7472" s="221"/>
    </row>
    <row r="7473" spans="20:24">
      <c r="T7473" s="221"/>
      <c r="U7473" s="221"/>
      <c r="V7473" s="221"/>
      <c r="W7473" s="221"/>
      <c r="X7473" s="221"/>
    </row>
    <row r="7474" spans="20:24">
      <c r="T7474" s="221"/>
      <c r="U7474" s="221"/>
      <c r="V7474" s="221"/>
      <c r="W7474" s="221"/>
      <c r="X7474" s="221"/>
    </row>
    <row r="7475" spans="20:24">
      <c r="T7475" s="221"/>
      <c r="U7475" s="221"/>
      <c r="V7475" s="221"/>
      <c r="W7475" s="221"/>
      <c r="X7475" s="221"/>
    </row>
    <row r="7476" spans="20:24">
      <c r="T7476" s="221"/>
      <c r="U7476" s="221"/>
      <c r="V7476" s="221"/>
      <c r="W7476" s="221"/>
      <c r="X7476" s="221"/>
    </row>
    <row r="7477" spans="20:24">
      <c r="T7477" s="221"/>
      <c r="U7477" s="221"/>
      <c r="V7477" s="221"/>
      <c r="W7477" s="221"/>
      <c r="X7477" s="221"/>
    </row>
    <row r="7478" spans="20:24">
      <c r="T7478" s="221"/>
      <c r="U7478" s="221"/>
      <c r="V7478" s="221"/>
      <c r="W7478" s="221"/>
      <c r="X7478" s="221"/>
    </row>
    <row r="7479" spans="20:24">
      <c r="T7479" s="221"/>
      <c r="U7479" s="221"/>
      <c r="V7479" s="221"/>
      <c r="W7479" s="221"/>
      <c r="X7479" s="221"/>
    </row>
    <row r="7480" spans="20:24">
      <c r="T7480" s="221"/>
      <c r="U7480" s="221"/>
      <c r="V7480" s="221"/>
      <c r="W7480" s="221"/>
      <c r="X7480" s="221"/>
    </row>
    <row r="7481" spans="20:24">
      <c r="T7481" s="221"/>
      <c r="U7481" s="221"/>
      <c r="V7481" s="221"/>
      <c r="W7481" s="221"/>
      <c r="X7481" s="221"/>
    </row>
    <row r="7482" spans="20:24">
      <c r="T7482" s="221"/>
      <c r="U7482" s="221"/>
      <c r="V7482" s="221"/>
      <c r="W7482" s="221"/>
      <c r="X7482" s="221"/>
    </row>
    <row r="7483" spans="20:24">
      <c r="T7483" s="221"/>
      <c r="U7483" s="221"/>
      <c r="V7483" s="221"/>
      <c r="W7483" s="221"/>
      <c r="X7483" s="221"/>
    </row>
    <row r="7484" spans="20:24">
      <c r="T7484" s="221"/>
      <c r="U7484" s="221"/>
      <c r="V7484" s="221"/>
      <c r="W7484" s="221"/>
      <c r="X7484" s="221"/>
    </row>
    <row r="7485" spans="20:24">
      <c r="T7485" s="221"/>
      <c r="U7485" s="221"/>
      <c r="V7485" s="221"/>
      <c r="W7485" s="221"/>
      <c r="X7485" s="221"/>
    </row>
    <row r="7486" spans="20:24">
      <c r="T7486" s="221"/>
      <c r="U7486" s="221"/>
      <c r="V7486" s="221"/>
      <c r="W7486" s="221"/>
      <c r="X7486" s="221"/>
    </row>
    <row r="7487" spans="20:24">
      <c r="T7487" s="221"/>
      <c r="U7487" s="221"/>
      <c r="V7487" s="221"/>
      <c r="W7487" s="221"/>
      <c r="X7487" s="221"/>
    </row>
    <row r="7488" spans="20:24">
      <c r="T7488" s="221"/>
      <c r="U7488" s="221"/>
      <c r="V7488" s="221"/>
      <c r="W7488" s="221"/>
      <c r="X7488" s="221"/>
    </row>
    <row r="7489" spans="20:24">
      <c r="T7489" s="221"/>
      <c r="U7489" s="221"/>
      <c r="V7489" s="221"/>
      <c r="W7489" s="221"/>
      <c r="X7489" s="221"/>
    </row>
    <row r="7490" spans="20:24">
      <c r="T7490" s="221"/>
      <c r="U7490" s="221"/>
      <c r="V7490" s="221"/>
      <c r="W7490" s="221"/>
      <c r="X7490" s="221"/>
    </row>
    <row r="7491" spans="20:24">
      <c r="T7491" s="221"/>
      <c r="U7491" s="221"/>
      <c r="V7491" s="221"/>
      <c r="W7491" s="221"/>
      <c r="X7491" s="221"/>
    </row>
    <row r="7492" spans="20:24">
      <c r="T7492" s="221"/>
      <c r="U7492" s="221"/>
      <c r="V7492" s="221"/>
      <c r="W7492" s="221"/>
      <c r="X7492" s="221"/>
    </row>
    <row r="7493" spans="20:24">
      <c r="T7493" s="221"/>
      <c r="U7493" s="221"/>
      <c r="V7493" s="221"/>
      <c r="W7493" s="221"/>
      <c r="X7493" s="221"/>
    </row>
    <row r="7494" spans="20:24">
      <c r="T7494" s="221"/>
      <c r="U7494" s="221"/>
      <c r="V7494" s="221"/>
      <c r="W7494" s="221"/>
      <c r="X7494" s="221"/>
    </row>
    <row r="7495" spans="20:24">
      <c r="T7495" s="221"/>
      <c r="U7495" s="221"/>
      <c r="V7495" s="221"/>
      <c r="W7495" s="221"/>
      <c r="X7495" s="221"/>
    </row>
    <row r="7496" spans="20:24">
      <c r="T7496" s="221"/>
      <c r="U7496" s="221"/>
      <c r="V7496" s="221"/>
      <c r="W7496" s="221"/>
      <c r="X7496" s="221"/>
    </row>
    <row r="7497" spans="20:24">
      <c r="T7497" s="221"/>
      <c r="U7497" s="221"/>
      <c r="V7497" s="221"/>
      <c r="W7497" s="221"/>
      <c r="X7497" s="221"/>
    </row>
    <row r="7498" spans="20:24">
      <c r="T7498" s="221"/>
      <c r="U7498" s="221"/>
      <c r="V7498" s="221"/>
      <c r="W7498" s="221"/>
      <c r="X7498" s="221"/>
    </row>
    <row r="7499" spans="20:24">
      <c r="T7499" s="221"/>
      <c r="U7499" s="221"/>
      <c r="V7499" s="221"/>
      <c r="W7499" s="221"/>
      <c r="X7499" s="221"/>
    </row>
    <row r="7500" spans="20:24">
      <c r="T7500" s="221"/>
      <c r="U7500" s="221"/>
      <c r="V7500" s="221"/>
      <c r="W7500" s="221"/>
      <c r="X7500" s="221"/>
    </row>
    <row r="7501" spans="20:24">
      <c r="T7501" s="221"/>
      <c r="U7501" s="221"/>
      <c r="V7501" s="221"/>
      <c r="W7501" s="221"/>
      <c r="X7501" s="221"/>
    </row>
    <row r="7502" spans="20:24">
      <c r="T7502" s="221"/>
      <c r="U7502" s="221"/>
      <c r="V7502" s="221"/>
      <c r="W7502" s="221"/>
      <c r="X7502" s="221"/>
    </row>
    <row r="7503" spans="20:24">
      <c r="T7503" s="221"/>
      <c r="U7503" s="221"/>
      <c r="V7503" s="221"/>
      <c r="W7503" s="221"/>
      <c r="X7503" s="221"/>
    </row>
    <row r="7504" spans="20:24">
      <c r="T7504" s="221"/>
      <c r="U7504" s="221"/>
      <c r="V7504" s="221"/>
      <c r="W7504" s="221"/>
      <c r="X7504" s="221"/>
    </row>
    <row r="7505" spans="20:24">
      <c r="T7505" s="221"/>
      <c r="U7505" s="221"/>
      <c r="V7505" s="221"/>
      <c r="W7505" s="221"/>
      <c r="X7505" s="221"/>
    </row>
    <row r="7506" spans="20:24">
      <c r="T7506" s="221"/>
      <c r="U7506" s="221"/>
      <c r="V7506" s="221"/>
      <c r="W7506" s="221"/>
      <c r="X7506" s="221"/>
    </row>
    <row r="7507" spans="20:24">
      <c r="T7507" s="221"/>
      <c r="U7507" s="221"/>
      <c r="V7507" s="221"/>
      <c r="W7507" s="221"/>
      <c r="X7507" s="221"/>
    </row>
    <row r="7508" spans="20:24">
      <c r="T7508" s="221"/>
      <c r="U7508" s="221"/>
      <c r="V7508" s="221"/>
      <c r="W7508" s="221"/>
      <c r="X7508" s="221"/>
    </row>
    <row r="7509" spans="20:24">
      <c r="T7509" s="221"/>
      <c r="U7509" s="221"/>
      <c r="V7509" s="221"/>
      <c r="W7509" s="221"/>
      <c r="X7509" s="221"/>
    </row>
    <row r="7510" spans="20:24">
      <c r="T7510" s="221"/>
      <c r="U7510" s="221"/>
      <c r="V7510" s="221"/>
      <c r="W7510" s="221"/>
      <c r="X7510" s="221"/>
    </row>
    <row r="7511" spans="20:24">
      <c r="T7511" s="221"/>
      <c r="U7511" s="221"/>
      <c r="V7511" s="221"/>
      <c r="W7511" s="221"/>
      <c r="X7511" s="221"/>
    </row>
    <row r="7512" spans="20:24">
      <c r="T7512" s="221"/>
      <c r="U7512" s="221"/>
      <c r="V7512" s="221"/>
      <c r="W7512" s="221"/>
      <c r="X7512" s="221"/>
    </row>
    <row r="7513" spans="20:24">
      <c r="T7513" s="221"/>
      <c r="U7513" s="221"/>
      <c r="V7513" s="221"/>
      <c r="W7513" s="221"/>
      <c r="X7513" s="221"/>
    </row>
    <row r="7514" spans="20:24">
      <c r="T7514" s="221"/>
      <c r="U7514" s="221"/>
      <c r="V7514" s="221"/>
      <c r="W7514" s="221"/>
      <c r="X7514" s="221"/>
    </row>
    <row r="7515" spans="20:24">
      <c r="T7515" s="221"/>
      <c r="U7515" s="221"/>
      <c r="V7515" s="221"/>
      <c r="W7515" s="221"/>
      <c r="X7515" s="221"/>
    </row>
    <row r="7516" spans="20:24">
      <c r="T7516" s="221"/>
      <c r="U7516" s="221"/>
      <c r="V7516" s="221"/>
      <c r="W7516" s="221"/>
      <c r="X7516" s="221"/>
    </row>
    <row r="7517" spans="20:24">
      <c r="T7517" s="221"/>
      <c r="U7517" s="221"/>
      <c r="V7517" s="221"/>
      <c r="W7517" s="221"/>
      <c r="X7517" s="221"/>
    </row>
    <row r="7518" spans="20:24">
      <c r="T7518" s="221"/>
      <c r="U7518" s="221"/>
      <c r="V7518" s="221"/>
      <c r="W7518" s="221"/>
      <c r="X7518" s="221"/>
    </row>
    <row r="7519" spans="20:24">
      <c r="T7519" s="221"/>
      <c r="U7519" s="221"/>
      <c r="V7519" s="221"/>
      <c r="W7519" s="221"/>
      <c r="X7519" s="221"/>
    </row>
    <row r="7520" spans="20:24">
      <c r="T7520" s="221"/>
      <c r="U7520" s="221"/>
      <c r="V7520" s="221"/>
      <c r="W7520" s="221"/>
      <c r="X7520" s="221"/>
    </row>
    <row r="7521" spans="20:24">
      <c r="T7521" s="221"/>
      <c r="U7521" s="221"/>
      <c r="V7521" s="221"/>
      <c r="W7521" s="221"/>
      <c r="X7521" s="221"/>
    </row>
    <row r="7522" spans="20:24">
      <c r="T7522" s="221"/>
      <c r="U7522" s="221"/>
      <c r="V7522" s="221"/>
      <c r="W7522" s="221"/>
      <c r="X7522" s="221"/>
    </row>
    <row r="7523" spans="20:24">
      <c r="T7523" s="221"/>
      <c r="U7523" s="221"/>
      <c r="V7523" s="221"/>
      <c r="W7523" s="221"/>
      <c r="X7523" s="221"/>
    </row>
    <row r="7524" spans="20:24">
      <c r="T7524" s="221"/>
      <c r="U7524" s="221"/>
      <c r="V7524" s="221"/>
      <c r="W7524" s="221"/>
      <c r="X7524" s="221"/>
    </row>
    <row r="7525" spans="20:24">
      <c r="T7525" s="221"/>
      <c r="U7525" s="221"/>
      <c r="V7525" s="221"/>
      <c r="W7525" s="221"/>
      <c r="X7525" s="221"/>
    </row>
    <row r="7526" spans="20:24">
      <c r="T7526" s="221"/>
      <c r="U7526" s="221"/>
      <c r="V7526" s="221"/>
      <c r="W7526" s="221"/>
      <c r="X7526" s="221"/>
    </row>
    <row r="7527" spans="20:24">
      <c r="T7527" s="221"/>
      <c r="U7527" s="221"/>
      <c r="V7527" s="221"/>
      <c r="W7527" s="221"/>
      <c r="X7527" s="221"/>
    </row>
    <row r="7528" spans="20:24">
      <c r="T7528" s="221"/>
      <c r="U7528" s="221"/>
      <c r="V7528" s="221"/>
      <c r="W7528" s="221"/>
      <c r="X7528" s="221"/>
    </row>
    <row r="7529" spans="20:24">
      <c r="T7529" s="221"/>
      <c r="U7529" s="221"/>
      <c r="V7529" s="221"/>
      <c r="W7529" s="221"/>
      <c r="X7529" s="221"/>
    </row>
    <row r="7530" spans="20:24">
      <c r="T7530" s="221"/>
      <c r="U7530" s="221"/>
      <c r="V7530" s="221"/>
      <c r="W7530" s="221"/>
      <c r="X7530" s="221"/>
    </row>
    <row r="7531" spans="20:24">
      <c r="T7531" s="221"/>
      <c r="U7531" s="221"/>
      <c r="V7531" s="221"/>
      <c r="W7531" s="221"/>
      <c r="X7531" s="221"/>
    </row>
    <row r="7532" spans="20:24">
      <c r="T7532" s="221"/>
      <c r="U7532" s="221"/>
      <c r="V7532" s="221"/>
      <c r="W7532" s="221"/>
      <c r="X7532" s="221"/>
    </row>
    <row r="7533" spans="20:24">
      <c r="T7533" s="221"/>
      <c r="U7533" s="221"/>
      <c r="V7533" s="221"/>
      <c r="W7533" s="221"/>
      <c r="X7533" s="221"/>
    </row>
    <row r="7534" spans="20:24">
      <c r="T7534" s="221"/>
      <c r="U7534" s="221"/>
      <c r="V7534" s="221"/>
      <c r="W7534" s="221"/>
      <c r="X7534" s="221"/>
    </row>
    <row r="7535" spans="20:24">
      <c r="T7535" s="221"/>
      <c r="U7535" s="221"/>
      <c r="V7535" s="221"/>
      <c r="W7535" s="221"/>
      <c r="X7535" s="221"/>
    </row>
    <row r="7536" spans="20:24">
      <c r="T7536" s="221"/>
      <c r="U7536" s="221"/>
      <c r="V7536" s="221"/>
      <c r="W7536" s="221"/>
      <c r="X7536" s="221"/>
    </row>
    <row r="7537" spans="20:24">
      <c r="T7537" s="221"/>
      <c r="U7537" s="221"/>
      <c r="V7537" s="221"/>
      <c r="W7537" s="221"/>
      <c r="X7537" s="221"/>
    </row>
    <row r="7538" spans="20:24">
      <c r="T7538" s="221"/>
      <c r="U7538" s="221"/>
      <c r="V7538" s="221"/>
      <c r="W7538" s="221"/>
      <c r="X7538" s="221"/>
    </row>
    <row r="7539" spans="20:24">
      <c r="T7539" s="221"/>
      <c r="U7539" s="221"/>
      <c r="V7539" s="221"/>
      <c r="W7539" s="221"/>
      <c r="X7539" s="221"/>
    </row>
    <row r="7540" spans="20:24">
      <c r="T7540" s="221"/>
      <c r="U7540" s="221"/>
      <c r="V7540" s="221"/>
      <c r="W7540" s="221"/>
      <c r="X7540" s="221"/>
    </row>
    <row r="7541" spans="20:24">
      <c r="T7541" s="221"/>
      <c r="U7541" s="221"/>
      <c r="V7541" s="221"/>
      <c r="W7541" s="221"/>
      <c r="X7541" s="221"/>
    </row>
    <row r="7542" spans="20:24">
      <c r="T7542" s="221"/>
      <c r="U7542" s="221"/>
      <c r="V7542" s="221"/>
      <c r="W7542" s="221"/>
      <c r="X7542" s="221"/>
    </row>
    <row r="7543" spans="20:24">
      <c r="T7543" s="221"/>
      <c r="U7543" s="221"/>
      <c r="V7543" s="221"/>
      <c r="W7543" s="221"/>
      <c r="X7543" s="221"/>
    </row>
    <row r="7544" spans="20:24">
      <c r="T7544" s="221"/>
      <c r="U7544" s="221"/>
      <c r="V7544" s="221"/>
      <c r="W7544" s="221"/>
      <c r="X7544" s="221"/>
    </row>
    <row r="7545" spans="20:24">
      <c r="T7545" s="221"/>
      <c r="U7545" s="221"/>
      <c r="V7545" s="221"/>
      <c r="W7545" s="221"/>
      <c r="X7545" s="221"/>
    </row>
    <row r="7546" spans="20:24">
      <c r="T7546" s="221"/>
      <c r="U7546" s="221"/>
      <c r="V7546" s="221"/>
      <c r="W7546" s="221"/>
      <c r="X7546" s="221"/>
    </row>
    <row r="7547" spans="20:24">
      <c r="T7547" s="221"/>
      <c r="U7547" s="221"/>
      <c r="V7547" s="221"/>
      <c r="W7547" s="221"/>
      <c r="X7547" s="221"/>
    </row>
    <row r="7548" spans="20:24">
      <c r="T7548" s="221"/>
      <c r="U7548" s="221"/>
      <c r="V7548" s="221"/>
      <c r="W7548" s="221"/>
      <c r="X7548" s="221"/>
    </row>
    <row r="7549" spans="20:24">
      <c r="T7549" s="221"/>
      <c r="U7549" s="221"/>
      <c r="V7549" s="221"/>
      <c r="W7549" s="221"/>
      <c r="X7549" s="221"/>
    </row>
    <row r="7550" spans="20:24">
      <c r="T7550" s="221"/>
      <c r="U7550" s="221"/>
      <c r="V7550" s="221"/>
      <c r="W7550" s="221"/>
      <c r="X7550" s="221"/>
    </row>
    <row r="7551" spans="20:24">
      <c r="T7551" s="221"/>
      <c r="U7551" s="221"/>
      <c r="V7551" s="221"/>
      <c r="W7551" s="221"/>
      <c r="X7551" s="221"/>
    </row>
    <row r="7552" spans="20:24">
      <c r="T7552" s="221"/>
      <c r="U7552" s="221"/>
      <c r="V7552" s="221"/>
      <c r="W7552" s="221"/>
      <c r="X7552" s="221"/>
    </row>
    <row r="7553" spans="20:24">
      <c r="T7553" s="221"/>
      <c r="U7553" s="221"/>
      <c r="V7553" s="221"/>
      <c r="W7553" s="221"/>
      <c r="X7553" s="221"/>
    </row>
    <row r="7554" spans="20:24">
      <c r="T7554" s="221"/>
      <c r="U7554" s="221"/>
      <c r="V7554" s="221"/>
      <c r="W7554" s="221"/>
      <c r="X7554" s="221"/>
    </row>
    <row r="7555" spans="20:24">
      <c r="T7555" s="221"/>
      <c r="U7555" s="221"/>
      <c r="V7555" s="221"/>
      <c r="W7555" s="221"/>
      <c r="X7555" s="221"/>
    </row>
    <row r="7556" spans="20:24">
      <c r="T7556" s="221"/>
      <c r="U7556" s="221"/>
      <c r="V7556" s="221"/>
      <c r="W7556" s="221"/>
      <c r="X7556" s="221"/>
    </row>
    <row r="7557" spans="20:24">
      <c r="T7557" s="221"/>
      <c r="U7557" s="221"/>
      <c r="V7557" s="221"/>
      <c r="W7557" s="221"/>
      <c r="X7557" s="221"/>
    </row>
    <row r="7558" spans="20:24">
      <c r="T7558" s="221"/>
      <c r="U7558" s="221"/>
      <c r="V7558" s="221"/>
      <c r="W7558" s="221"/>
      <c r="X7558" s="221"/>
    </row>
    <row r="7559" spans="20:24">
      <c r="T7559" s="221"/>
      <c r="U7559" s="221"/>
      <c r="V7559" s="221"/>
      <c r="W7559" s="221"/>
      <c r="X7559" s="221"/>
    </row>
    <row r="7560" spans="20:24">
      <c r="T7560" s="221"/>
      <c r="U7560" s="221"/>
      <c r="V7560" s="221"/>
      <c r="W7560" s="221"/>
      <c r="X7560" s="221"/>
    </row>
    <row r="7561" spans="20:24">
      <c r="T7561" s="221"/>
      <c r="U7561" s="221"/>
      <c r="V7561" s="221"/>
      <c r="W7561" s="221"/>
      <c r="X7561" s="221"/>
    </row>
    <row r="7562" spans="20:24">
      <c r="T7562" s="221"/>
      <c r="U7562" s="221"/>
      <c r="V7562" s="221"/>
      <c r="W7562" s="221"/>
      <c r="X7562" s="221"/>
    </row>
    <row r="7563" spans="20:24">
      <c r="T7563" s="221"/>
      <c r="U7563" s="221"/>
      <c r="V7563" s="221"/>
      <c r="W7563" s="221"/>
      <c r="X7563" s="221"/>
    </row>
    <row r="7564" spans="20:24">
      <c r="T7564" s="221"/>
      <c r="U7564" s="221"/>
      <c r="V7564" s="221"/>
      <c r="W7564" s="221"/>
      <c r="X7564" s="221"/>
    </row>
    <row r="7565" spans="20:24">
      <c r="T7565" s="221"/>
      <c r="U7565" s="221"/>
      <c r="V7565" s="221"/>
      <c r="W7565" s="221"/>
      <c r="X7565" s="221"/>
    </row>
    <row r="7566" spans="20:24">
      <c r="T7566" s="221"/>
      <c r="U7566" s="221"/>
      <c r="V7566" s="221"/>
      <c r="W7566" s="221"/>
      <c r="X7566" s="221"/>
    </row>
    <row r="7567" spans="20:24">
      <c r="T7567" s="221"/>
      <c r="U7567" s="221"/>
      <c r="V7567" s="221"/>
      <c r="W7567" s="221"/>
      <c r="X7567" s="221"/>
    </row>
    <row r="7568" spans="20:24">
      <c r="T7568" s="221"/>
      <c r="U7568" s="221"/>
      <c r="V7568" s="221"/>
      <c r="W7568" s="221"/>
      <c r="X7568" s="221"/>
    </row>
    <row r="7569" spans="20:24">
      <c r="T7569" s="221"/>
      <c r="U7569" s="221"/>
      <c r="V7569" s="221"/>
      <c r="W7569" s="221"/>
      <c r="X7569" s="221"/>
    </row>
    <row r="7570" spans="20:24">
      <c r="T7570" s="221"/>
      <c r="U7570" s="221"/>
      <c r="V7570" s="221"/>
      <c r="W7570" s="221"/>
      <c r="X7570" s="221"/>
    </row>
    <row r="7571" spans="20:24">
      <c r="T7571" s="221"/>
      <c r="U7571" s="221"/>
      <c r="V7571" s="221"/>
      <c r="W7571" s="221"/>
      <c r="X7571" s="221"/>
    </row>
    <row r="7572" spans="20:24">
      <c r="T7572" s="221"/>
      <c r="U7572" s="221"/>
      <c r="V7572" s="221"/>
      <c r="W7572" s="221"/>
      <c r="X7572" s="221"/>
    </row>
    <row r="7573" spans="20:24">
      <c r="T7573" s="221"/>
      <c r="U7573" s="221"/>
      <c r="V7573" s="221"/>
      <c r="W7573" s="221"/>
      <c r="X7573" s="221"/>
    </row>
    <row r="7574" spans="20:24">
      <c r="T7574" s="221"/>
      <c r="U7574" s="221"/>
      <c r="V7574" s="221"/>
      <c r="W7574" s="221"/>
      <c r="X7574" s="221"/>
    </row>
    <row r="7575" spans="20:24">
      <c r="T7575" s="221"/>
      <c r="U7575" s="221"/>
      <c r="V7575" s="221"/>
      <c r="W7575" s="221"/>
      <c r="X7575" s="221"/>
    </row>
    <row r="7576" spans="20:24">
      <c r="T7576" s="221"/>
      <c r="U7576" s="221"/>
      <c r="V7576" s="221"/>
      <c r="W7576" s="221"/>
      <c r="X7576" s="221"/>
    </row>
    <row r="7577" spans="20:24">
      <c r="T7577" s="221"/>
      <c r="U7577" s="221"/>
      <c r="V7577" s="221"/>
      <c r="W7577" s="221"/>
      <c r="X7577" s="221"/>
    </row>
    <row r="7578" spans="20:24">
      <c r="T7578" s="221"/>
      <c r="U7578" s="221"/>
      <c r="V7578" s="221"/>
      <c r="W7578" s="221"/>
      <c r="X7578" s="221"/>
    </row>
    <row r="7579" spans="20:24">
      <c r="T7579" s="221"/>
      <c r="U7579" s="221"/>
      <c r="V7579" s="221"/>
      <c r="W7579" s="221"/>
      <c r="X7579" s="221"/>
    </row>
    <row r="7580" spans="20:24">
      <c r="T7580" s="221"/>
      <c r="U7580" s="221"/>
      <c r="V7580" s="221"/>
      <c r="W7580" s="221"/>
      <c r="X7580" s="221"/>
    </row>
    <row r="7581" spans="20:24">
      <c r="T7581" s="221"/>
      <c r="U7581" s="221"/>
      <c r="V7581" s="221"/>
      <c r="W7581" s="221"/>
      <c r="X7581" s="221"/>
    </row>
    <row r="7582" spans="20:24">
      <c r="T7582" s="221"/>
      <c r="U7582" s="221"/>
      <c r="V7582" s="221"/>
      <c r="W7582" s="221"/>
      <c r="X7582" s="221"/>
    </row>
    <row r="7583" spans="20:24">
      <c r="T7583" s="221"/>
      <c r="U7583" s="221"/>
      <c r="V7583" s="221"/>
      <c r="W7583" s="221"/>
      <c r="X7583" s="221"/>
    </row>
    <row r="7584" spans="20:24">
      <c r="T7584" s="221"/>
      <c r="U7584" s="221"/>
      <c r="V7584" s="221"/>
      <c r="W7584" s="221"/>
      <c r="X7584" s="221"/>
    </row>
    <row r="7585" spans="20:24">
      <c r="T7585" s="221"/>
      <c r="U7585" s="221"/>
      <c r="V7585" s="221"/>
      <c r="W7585" s="221"/>
      <c r="X7585" s="221"/>
    </row>
    <row r="7586" spans="20:24">
      <c r="T7586" s="221"/>
      <c r="U7586" s="221"/>
      <c r="V7586" s="221"/>
      <c r="W7586" s="221"/>
      <c r="X7586" s="221"/>
    </row>
    <row r="7587" spans="20:24">
      <c r="T7587" s="221"/>
      <c r="U7587" s="221"/>
      <c r="V7587" s="221"/>
      <c r="W7587" s="221"/>
      <c r="X7587" s="221"/>
    </row>
    <row r="7588" spans="20:24">
      <c r="T7588" s="221"/>
      <c r="U7588" s="221"/>
      <c r="V7588" s="221"/>
      <c r="W7588" s="221"/>
      <c r="X7588" s="221"/>
    </row>
    <row r="7589" spans="20:24">
      <c r="T7589" s="221"/>
      <c r="U7589" s="221"/>
      <c r="V7589" s="221"/>
      <c r="W7589" s="221"/>
      <c r="X7589" s="221"/>
    </row>
    <row r="7590" spans="20:24">
      <c r="T7590" s="221"/>
      <c r="U7590" s="221"/>
      <c r="V7590" s="221"/>
      <c r="W7590" s="221"/>
      <c r="X7590" s="221"/>
    </row>
    <row r="7591" spans="20:24">
      <c r="T7591" s="221"/>
      <c r="U7591" s="221"/>
      <c r="V7591" s="221"/>
      <c r="W7591" s="221"/>
      <c r="X7591" s="221"/>
    </row>
    <row r="7592" spans="20:24">
      <c r="T7592" s="221"/>
      <c r="U7592" s="221"/>
      <c r="V7592" s="221"/>
      <c r="W7592" s="221"/>
      <c r="X7592" s="221"/>
    </row>
    <row r="7593" spans="20:24">
      <c r="T7593" s="221"/>
      <c r="U7593" s="221"/>
      <c r="V7593" s="221"/>
      <c r="W7593" s="221"/>
      <c r="X7593" s="221"/>
    </row>
    <row r="7594" spans="20:24">
      <c r="T7594" s="221"/>
      <c r="U7594" s="221"/>
      <c r="V7594" s="221"/>
      <c r="W7594" s="221"/>
      <c r="X7594" s="221"/>
    </row>
    <row r="7595" spans="20:24">
      <c r="T7595" s="221"/>
      <c r="U7595" s="221"/>
      <c r="V7595" s="221"/>
      <c r="W7595" s="221"/>
      <c r="X7595" s="221"/>
    </row>
    <row r="7596" spans="20:24">
      <c r="T7596" s="221"/>
      <c r="U7596" s="221"/>
      <c r="V7596" s="221"/>
      <c r="W7596" s="221"/>
      <c r="X7596" s="221"/>
    </row>
    <row r="7597" spans="20:24">
      <c r="T7597" s="221"/>
      <c r="U7597" s="221"/>
      <c r="V7597" s="221"/>
      <c r="W7597" s="221"/>
      <c r="X7597" s="221"/>
    </row>
    <row r="7598" spans="20:24">
      <c r="T7598" s="221"/>
      <c r="U7598" s="221"/>
      <c r="V7598" s="221"/>
      <c r="W7598" s="221"/>
      <c r="X7598" s="221"/>
    </row>
    <row r="7599" spans="20:24">
      <c r="T7599" s="221"/>
      <c r="U7599" s="221"/>
      <c r="V7599" s="221"/>
      <c r="W7599" s="221"/>
      <c r="X7599" s="221"/>
    </row>
    <row r="7600" spans="20:24">
      <c r="T7600" s="221"/>
      <c r="U7600" s="221"/>
      <c r="V7600" s="221"/>
      <c r="W7600" s="221"/>
      <c r="X7600" s="221"/>
    </row>
    <row r="7601" spans="20:24">
      <c r="T7601" s="221"/>
      <c r="U7601" s="221"/>
      <c r="V7601" s="221"/>
      <c r="W7601" s="221"/>
      <c r="X7601" s="221"/>
    </row>
    <row r="7602" spans="20:24">
      <c r="T7602" s="221"/>
      <c r="U7602" s="221"/>
      <c r="V7602" s="221"/>
      <c r="W7602" s="221"/>
      <c r="X7602" s="221"/>
    </row>
    <row r="7603" spans="20:24">
      <c r="T7603" s="221"/>
      <c r="U7603" s="221"/>
      <c r="V7603" s="221"/>
      <c r="W7603" s="221"/>
      <c r="X7603" s="221"/>
    </row>
    <row r="7604" spans="20:24">
      <c r="T7604" s="221"/>
      <c r="U7604" s="221"/>
      <c r="V7604" s="221"/>
      <c r="W7604" s="221"/>
      <c r="X7604" s="221"/>
    </row>
    <row r="7605" spans="20:24">
      <c r="T7605" s="221"/>
      <c r="U7605" s="221"/>
      <c r="V7605" s="221"/>
      <c r="W7605" s="221"/>
      <c r="X7605" s="221"/>
    </row>
    <row r="7606" spans="20:24">
      <c r="T7606" s="221"/>
      <c r="U7606" s="221"/>
      <c r="V7606" s="221"/>
      <c r="W7606" s="221"/>
      <c r="X7606" s="221"/>
    </row>
    <row r="7607" spans="20:24">
      <c r="T7607" s="221"/>
      <c r="U7607" s="221"/>
      <c r="V7607" s="221"/>
      <c r="W7607" s="221"/>
      <c r="X7607" s="221"/>
    </row>
    <row r="7608" spans="20:24">
      <c r="T7608" s="221"/>
      <c r="U7608" s="221"/>
      <c r="V7608" s="221"/>
      <c r="W7608" s="221"/>
      <c r="X7608" s="221"/>
    </row>
    <row r="7609" spans="20:24">
      <c r="T7609" s="221"/>
      <c r="U7609" s="221"/>
      <c r="V7609" s="221"/>
      <c r="W7609" s="221"/>
      <c r="X7609" s="221"/>
    </row>
    <row r="7610" spans="20:24">
      <c r="T7610" s="221"/>
      <c r="U7610" s="221"/>
      <c r="V7610" s="221"/>
      <c r="W7610" s="221"/>
      <c r="X7610" s="221"/>
    </row>
    <row r="7611" spans="20:24">
      <c r="T7611" s="221"/>
      <c r="U7611" s="221"/>
      <c r="V7611" s="221"/>
      <c r="W7611" s="221"/>
      <c r="X7611" s="221"/>
    </row>
    <row r="7612" spans="20:24">
      <c r="T7612" s="221"/>
      <c r="U7612" s="221"/>
      <c r="V7612" s="221"/>
      <c r="W7612" s="221"/>
      <c r="X7612" s="221"/>
    </row>
    <row r="7613" spans="20:24">
      <c r="T7613" s="221"/>
      <c r="U7613" s="221"/>
      <c r="V7613" s="221"/>
      <c r="W7613" s="221"/>
      <c r="X7613" s="221"/>
    </row>
    <row r="7614" spans="20:24">
      <c r="T7614" s="221"/>
      <c r="U7614" s="221"/>
      <c r="V7614" s="221"/>
      <c r="W7614" s="221"/>
      <c r="X7614" s="221"/>
    </row>
    <row r="7615" spans="20:24">
      <c r="T7615" s="221"/>
      <c r="U7615" s="221"/>
      <c r="V7615" s="221"/>
      <c r="W7615" s="221"/>
      <c r="X7615" s="221"/>
    </row>
    <row r="7616" spans="20:24">
      <c r="T7616" s="221"/>
      <c r="U7616" s="221"/>
      <c r="V7616" s="221"/>
      <c r="W7616" s="221"/>
      <c r="X7616" s="221"/>
    </row>
    <row r="7617" spans="20:24">
      <c r="T7617" s="221"/>
      <c r="U7617" s="221"/>
      <c r="V7617" s="221"/>
      <c r="W7617" s="221"/>
      <c r="X7617" s="221"/>
    </row>
    <row r="7618" spans="20:24">
      <c r="T7618" s="221"/>
      <c r="U7618" s="221"/>
      <c r="V7618" s="221"/>
      <c r="W7618" s="221"/>
      <c r="X7618" s="221"/>
    </row>
    <row r="7619" spans="20:24">
      <c r="T7619" s="221"/>
      <c r="U7619" s="221"/>
      <c r="V7619" s="221"/>
      <c r="W7619" s="221"/>
      <c r="X7619" s="221"/>
    </row>
    <row r="7620" spans="20:24">
      <c r="T7620" s="221"/>
      <c r="U7620" s="221"/>
      <c r="V7620" s="221"/>
      <c r="W7620" s="221"/>
      <c r="X7620" s="221"/>
    </row>
    <row r="7621" spans="20:24">
      <c r="T7621" s="221"/>
      <c r="U7621" s="221"/>
      <c r="V7621" s="221"/>
      <c r="W7621" s="221"/>
      <c r="X7621" s="221"/>
    </row>
    <row r="7622" spans="20:24">
      <c r="T7622" s="221"/>
      <c r="U7622" s="221"/>
      <c r="V7622" s="221"/>
      <c r="W7622" s="221"/>
      <c r="X7622" s="221"/>
    </row>
    <row r="7623" spans="20:24">
      <c r="T7623" s="221"/>
      <c r="U7623" s="221"/>
      <c r="V7623" s="221"/>
      <c r="W7623" s="221"/>
      <c r="X7623" s="221"/>
    </row>
    <row r="7624" spans="20:24">
      <c r="T7624" s="221"/>
      <c r="U7624" s="221"/>
      <c r="V7624" s="221"/>
      <c r="W7624" s="221"/>
      <c r="X7624" s="221"/>
    </row>
    <row r="7625" spans="20:24">
      <c r="T7625" s="221"/>
      <c r="U7625" s="221"/>
      <c r="V7625" s="221"/>
      <c r="W7625" s="221"/>
      <c r="X7625" s="221"/>
    </row>
    <row r="7626" spans="20:24">
      <c r="T7626" s="221"/>
      <c r="U7626" s="221"/>
      <c r="V7626" s="221"/>
      <c r="W7626" s="221"/>
      <c r="X7626" s="221"/>
    </row>
    <row r="7627" spans="20:24">
      <c r="T7627" s="221"/>
      <c r="U7627" s="221"/>
      <c r="V7627" s="221"/>
      <c r="W7627" s="221"/>
      <c r="X7627" s="221"/>
    </row>
    <row r="7628" spans="20:24">
      <c r="T7628" s="221"/>
      <c r="U7628" s="221"/>
      <c r="V7628" s="221"/>
      <c r="W7628" s="221"/>
      <c r="X7628" s="221"/>
    </row>
    <row r="7629" spans="20:24">
      <c r="T7629" s="221"/>
      <c r="U7629" s="221"/>
      <c r="V7629" s="221"/>
      <c r="W7629" s="221"/>
      <c r="X7629" s="221"/>
    </row>
    <row r="7630" spans="20:24">
      <c r="T7630" s="221"/>
      <c r="U7630" s="221"/>
      <c r="V7630" s="221"/>
      <c r="W7630" s="221"/>
      <c r="X7630" s="221"/>
    </row>
    <row r="7631" spans="20:24">
      <c r="T7631" s="221"/>
      <c r="U7631" s="221"/>
      <c r="V7631" s="221"/>
      <c r="W7631" s="221"/>
      <c r="X7631" s="221"/>
    </row>
    <row r="7632" spans="20:24">
      <c r="T7632" s="221"/>
      <c r="U7632" s="221"/>
      <c r="V7632" s="221"/>
      <c r="W7632" s="221"/>
      <c r="X7632" s="221"/>
    </row>
    <row r="7633" spans="20:24">
      <c r="T7633" s="221"/>
      <c r="U7633" s="221"/>
      <c r="V7633" s="221"/>
      <c r="W7633" s="221"/>
      <c r="X7633" s="221"/>
    </row>
    <row r="7634" spans="20:24">
      <c r="T7634" s="221"/>
      <c r="U7634" s="221"/>
      <c r="V7634" s="221"/>
      <c r="W7634" s="221"/>
      <c r="X7634" s="221"/>
    </row>
    <row r="7635" spans="20:24">
      <c r="T7635" s="221"/>
      <c r="U7635" s="221"/>
      <c r="V7635" s="221"/>
      <c r="W7635" s="221"/>
      <c r="X7635" s="221"/>
    </row>
    <row r="7636" spans="20:24">
      <c r="T7636" s="221"/>
      <c r="U7636" s="221"/>
      <c r="V7636" s="221"/>
      <c r="W7636" s="221"/>
      <c r="X7636" s="221"/>
    </row>
    <row r="7637" spans="20:24">
      <c r="T7637" s="221"/>
      <c r="U7637" s="221"/>
      <c r="V7637" s="221"/>
      <c r="W7637" s="221"/>
      <c r="X7637" s="221"/>
    </row>
    <row r="7638" spans="20:24">
      <c r="T7638" s="221"/>
      <c r="U7638" s="221"/>
      <c r="V7638" s="221"/>
      <c r="W7638" s="221"/>
      <c r="X7638" s="221"/>
    </row>
    <row r="7639" spans="20:24">
      <c r="T7639" s="221"/>
      <c r="U7639" s="221"/>
      <c r="V7639" s="221"/>
      <c r="W7639" s="221"/>
      <c r="X7639" s="221"/>
    </row>
    <row r="7640" spans="20:24">
      <c r="T7640" s="221"/>
      <c r="U7640" s="221"/>
      <c r="V7640" s="221"/>
      <c r="W7640" s="221"/>
      <c r="X7640" s="221"/>
    </row>
    <row r="7641" spans="20:24">
      <c r="T7641" s="221"/>
      <c r="U7641" s="221"/>
      <c r="V7641" s="221"/>
      <c r="W7641" s="221"/>
      <c r="X7641" s="221"/>
    </row>
    <row r="7642" spans="20:24">
      <c r="T7642" s="221"/>
      <c r="U7642" s="221"/>
      <c r="V7642" s="221"/>
      <c r="W7642" s="221"/>
      <c r="X7642" s="221"/>
    </row>
    <row r="7643" spans="20:24">
      <c r="T7643" s="221"/>
      <c r="U7643" s="221"/>
      <c r="V7643" s="221"/>
      <c r="W7643" s="221"/>
      <c r="X7643" s="221"/>
    </row>
    <row r="7644" spans="20:24">
      <c r="T7644" s="221"/>
      <c r="U7644" s="221"/>
      <c r="V7644" s="221"/>
      <c r="W7644" s="221"/>
      <c r="X7644" s="221"/>
    </row>
    <row r="7645" spans="20:24">
      <c r="T7645" s="221"/>
      <c r="U7645" s="221"/>
      <c r="V7645" s="221"/>
      <c r="W7645" s="221"/>
      <c r="X7645" s="221"/>
    </row>
    <row r="7646" spans="20:24">
      <c r="T7646" s="221"/>
      <c r="U7646" s="221"/>
      <c r="V7646" s="221"/>
      <c r="W7646" s="221"/>
      <c r="X7646" s="221"/>
    </row>
    <row r="7647" spans="20:24">
      <c r="T7647" s="221"/>
      <c r="U7647" s="221"/>
      <c r="V7647" s="221"/>
      <c r="W7647" s="221"/>
      <c r="X7647" s="221"/>
    </row>
    <row r="7648" spans="20:24">
      <c r="T7648" s="221"/>
      <c r="U7648" s="221"/>
      <c r="V7648" s="221"/>
      <c r="W7648" s="221"/>
      <c r="X7648" s="221"/>
    </row>
    <row r="7649" spans="20:24">
      <c r="T7649" s="221"/>
      <c r="U7649" s="221"/>
      <c r="V7649" s="221"/>
      <c r="W7649" s="221"/>
      <c r="X7649" s="221"/>
    </row>
    <row r="7650" spans="20:24">
      <c r="T7650" s="221"/>
      <c r="U7650" s="221"/>
      <c r="V7650" s="221"/>
      <c r="W7650" s="221"/>
      <c r="X7650" s="221"/>
    </row>
    <row r="7651" spans="20:24">
      <c r="T7651" s="221"/>
      <c r="U7651" s="221"/>
      <c r="V7651" s="221"/>
      <c r="W7651" s="221"/>
      <c r="X7651" s="221"/>
    </row>
    <row r="7652" spans="20:24">
      <c r="T7652" s="221"/>
      <c r="U7652" s="221"/>
      <c r="V7652" s="221"/>
      <c r="W7652" s="221"/>
      <c r="X7652" s="221"/>
    </row>
    <row r="7653" spans="20:24">
      <c r="T7653" s="221"/>
      <c r="U7653" s="221"/>
      <c r="V7653" s="221"/>
      <c r="W7653" s="221"/>
      <c r="X7653" s="221"/>
    </row>
    <row r="7654" spans="20:24">
      <c r="T7654" s="221"/>
      <c r="U7654" s="221"/>
      <c r="V7654" s="221"/>
      <c r="W7654" s="221"/>
      <c r="X7654" s="221"/>
    </row>
    <row r="7655" spans="20:24">
      <c r="T7655" s="221"/>
      <c r="U7655" s="221"/>
      <c r="V7655" s="221"/>
      <c r="W7655" s="221"/>
      <c r="X7655" s="221"/>
    </row>
    <row r="7656" spans="20:24">
      <c r="T7656" s="221"/>
      <c r="U7656" s="221"/>
      <c r="V7656" s="221"/>
      <c r="W7656" s="221"/>
      <c r="X7656" s="221"/>
    </row>
    <row r="7657" spans="20:24">
      <c r="T7657" s="221"/>
      <c r="U7657" s="221"/>
      <c r="V7657" s="221"/>
      <c r="W7657" s="221"/>
      <c r="X7657" s="221"/>
    </row>
    <row r="7658" spans="20:24">
      <c r="T7658" s="221"/>
      <c r="U7658" s="221"/>
      <c r="V7658" s="221"/>
      <c r="W7658" s="221"/>
      <c r="X7658" s="221"/>
    </row>
    <row r="7659" spans="20:24">
      <c r="T7659" s="221"/>
      <c r="U7659" s="221"/>
      <c r="V7659" s="221"/>
      <c r="W7659" s="221"/>
      <c r="X7659" s="221"/>
    </row>
    <row r="7660" spans="20:24">
      <c r="T7660" s="221"/>
      <c r="U7660" s="221"/>
      <c r="V7660" s="221"/>
      <c r="W7660" s="221"/>
      <c r="X7660" s="221"/>
    </row>
    <row r="7661" spans="20:24">
      <c r="T7661" s="221"/>
      <c r="U7661" s="221"/>
      <c r="V7661" s="221"/>
      <c r="W7661" s="221"/>
      <c r="X7661" s="221"/>
    </row>
    <row r="7662" spans="20:24">
      <c r="T7662" s="221"/>
      <c r="U7662" s="221"/>
      <c r="V7662" s="221"/>
      <c r="W7662" s="221"/>
      <c r="X7662" s="221"/>
    </row>
    <row r="7663" spans="20:24">
      <c r="T7663" s="221"/>
      <c r="U7663" s="221"/>
      <c r="V7663" s="221"/>
      <c r="W7663" s="221"/>
      <c r="X7663" s="221"/>
    </row>
    <row r="7664" spans="20:24">
      <c r="T7664" s="221"/>
      <c r="U7664" s="221"/>
      <c r="V7664" s="221"/>
      <c r="W7664" s="221"/>
      <c r="X7664" s="221"/>
    </row>
    <row r="7665" spans="20:24">
      <c r="T7665" s="221"/>
      <c r="U7665" s="221"/>
      <c r="V7665" s="221"/>
      <c r="W7665" s="221"/>
      <c r="X7665" s="221"/>
    </row>
    <row r="7666" spans="20:24">
      <c r="T7666" s="221"/>
      <c r="U7666" s="221"/>
      <c r="V7666" s="221"/>
      <c r="W7666" s="221"/>
      <c r="X7666" s="221"/>
    </row>
    <row r="7667" spans="20:24">
      <c r="T7667" s="221"/>
      <c r="U7667" s="221"/>
      <c r="V7667" s="221"/>
      <c r="W7667" s="221"/>
      <c r="X7667" s="221"/>
    </row>
    <row r="7668" spans="20:24">
      <c r="T7668" s="221"/>
      <c r="U7668" s="221"/>
      <c r="V7668" s="221"/>
      <c r="W7668" s="221"/>
      <c r="X7668" s="221"/>
    </row>
    <row r="7669" spans="20:24">
      <c r="T7669" s="221"/>
      <c r="U7669" s="221"/>
      <c r="V7669" s="221"/>
      <c r="W7669" s="221"/>
      <c r="X7669" s="221"/>
    </row>
    <row r="7670" spans="20:24">
      <c r="T7670" s="221"/>
      <c r="U7670" s="221"/>
      <c r="V7670" s="221"/>
      <c r="W7670" s="221"/>
      <c r="X7670" s="221"/>
    </row>
    <row r="7671" spans="20:24">
      <c r="T7671" s="221"/>
      <c r="U7671" s="221"/>
      <c r="V7671" s="221"/>
      <c r="W7671" s="221"/>
      <c r="X7671" s="221"/>
    </row>
    <row r="7672" spans="20:24">
      <c r="T7672" s="221"/>
      <c r="U7672" s="221"/>
      <c r="V7672" s="221"/>
      <c r="W7672" s="221"/>
      <c r="X7672" s="221"/>
    </row>
    <row r="7673" spans="20:24">
      <c r="T7673" s="221"/>
      <c r="U7673" s="221"/>
      <c r="V7673" s="221"/>
      <c r="W7673" s="221"/>
      <c r="X7673" s="221"/>
    </row>
    <row r="7674" spans="20:24">
      <c r="T7674" s="221"/>
      <c r="U7674" s="221"/>
      <c r="V7674" s="221"/>
      <c r="W7674" s="221"/>
      <c r="X7674" s="221"/>
    </row>
    <row r="7675" spans="20:24">
      <c r="T7675" s="221"/>
      <c r="U7675" s="221"/>
      <c r="V7675" s="221"/>
      <c r="W7675" s="221"/>
      <c r="X7675" s="221"/>
    </row>
    <row r="7676" spans="20:24">
      <c r="T7676" s="221"/>
      <c r="U7676" s="221"/>
      <c r="V7676" s="221"/>
      <c r="W7676" s="221"/>
      <c r="X7676" s="221"/>
    </row>
    <row r="7677" spans="20:24">
      <c r="T7677" s="221"/>
      <c r="U7677" s="221"/>
      <c r="V7677" s="221"/>
      <c r="W7677" s="221"/>
      <c r="X7677" s="221"/>
    </row>
    <row r="7678" spans="20:24">
      <c r="T7678" s="221"/>
      <c r="U7678" s="221"/>
      <c r="V7678" s="221"/>
      <c r="W7678" s="221"/>
      <c r="X7678" s="221"/>
    </row>
    <row r="7679" spans="20:24">
      <c r="T7679" s="221"/>
      <c r="U7679" s="221"/>
      <c r="V7679" s="221"/>
      <c r="W7679" s="221"/>
      <c r="X7679" s="221"/>
    </row>
    <row r="7680" spans="20:24">
      <c r="T7680" s="221"/>
      <c r="U7680" s="221"/>
      <c r="V7680" s="221"/>
      <c r="W7680" s="221"/>
      <c r="X7680" s="221"/>
    </row>
    <row r="7681" spans="20:24">
      <c r="T7681" s="221"/>
      <c r="U7681" s="221"/>
      <c r="V7681" s="221"/>
      <c r="W7681" s="221"/>
      <c r="X7681" s="221"/>
    </row>
    <row r="7682" spans="20:24">
      <c r="T7682" s="221"/>
      <c r="U7682" s="221"/>
      <c r="V7682" s="221"/>
      <c r="W7682" s="221"/>
      <c r="X7682" s="221"/>
    </row>
    <row r="7683" spans="20:24">
      <c r="T7683" s="221"/>
      <c r="U7683" s="221"/>
      <c r="V7683" s="221"/>
      <c r="W7683" s="221"/>
      <c r="X7683" s="221"/>
    </row>
    <row r="7684" spans="20:24">
      <c r="T7684" s="221"/>
      <c r="U7684" s="221"/>
      <c r="V7684" s="221"/>
      <c r="W7684" s="221"/>
      <c r="X7684" s="221"/>
    </row>
    <row r="7685" spans="20:24">
      <c r="T7685" s="221"/>
      <c r="U7685" s="221"/>
      <c r="V7685" s="221"/>
      <c r="W7685" s="221"/>
      <c r="X7685" s="221"/>
    </row>
    <row r="7686" spans="20:24">
      <c r="T7686" s="221"/>
      <c r="U7686" s="221"/>
      <c r="V7686" s="221"/>
      <c r="W7686" s="221"/>
      <c r="X7686" s="221"/>
    </row>
    <row r="7687" spans="20:24">
      <c r="T7687" s="221"/>
      <c r="U7687" s="221"/>
      <c r="V7687" s="221"/>
      <c r="W7687" s="221"/>
      <c r="X7687" s="221"/>
    </row>
    <row r="7688" spans="20:24">
      <c r="T7688" s="221"/>
      <c r="U7688" s="221"/>
      <c r="V7688" s="221"/>
      <c r="W7688" s="221"/>
      <c r="X7688" s="221"/>
    </row>
    <row r="7689" spans="20:24">
      <c r="T7689" s="221"/>
      <c r="U7689" s="221"/>
      <c r="V7689" s="221"/>
      <c r="W7689" s="221"/>
      <c r="X7689" s="221"/>
    </row>
    <row r="7690" spans="20:24">
      <c r="T7690" s="221"/>
      <c r="U7690" s="221"/>
      <c r="V7690" s="221"/>
      <c r="W7690" s="221"/>
      <c r="X7690" s="221"/>
    </row>
    <row r="7691" spans="20:24">
      <c r="T7691" s="221"/>
      <c r="U7691" s="221"/>
      <c r="V7691" s="221"/>
      <c r="W7691" s="221"/>
      <c r="X7691" s="221"/>
    </row>
    <row r="7692" spans="20:24">
      <c r="T7692" s="221"/>
      <c r="U7692" s="221"/>
      <c r="V7692" s="221"/>
      <c r="W7692" s="221"/>
      <c r="X7692" s="221"/>
    </row>
    <row r="7693" spans="20:24">
      <c r="T7693" s="221"/>
      <c r="U7693" s="221"/>
      <c r="V7693" s="221"/>
      <c r="W7693" s="221"/>
      <c r="X7693" s="221"/>
    </row>
    <row r="7694" spans="20:24">
      <c r="T7694" s="221"/>
      <c r="U7694" s="221"/>
      <c r="V7694" s="221"/>
      <c r="W7694" s="221"/>
      <c r="X7694" s="221"/>
    </row>
    <row r="7695" spans="20:24">
      <c r="T7695" s="221"/>
      <c r="U7695" s="221"/>
      <c r="V7695" s="221"/>
      <c r="W7695" s="221"/>
      <c r="X7695" s="221"/>
    </row>
    <row r="7696" spans="20:24">
      <c r="T7696" s="221"/>
      <c r="U7696" s="221"/>
      <c r="V7696" s="221"/>
      <c r="W7696" s="221"/>
      <c r="X7696" s="221"/>
    </row>
    <row r="7697" spans="20:24">
      <c r="T7697" s="221"/>
      <c r="U7697" s="221"/>
      <c r="V7697" s="221"/>
      <c r="W7697" s="221"/>
      <c r="X7697" s="221"/>
    </row>
    <row r="7698" spans="20:24">
      <c r="T7698" s="221"/>
      <c r="U7698" s="221"/>
      <c r="V7698" s="221"/>
      <c r="W7698" s="221"/>
      <c r="X7698" s="221"/>
    </row>
    <row r="7699" spans="20:24">
      <c r="T7699" s="221"/>
      <c r="U7699" s="221"/>
      <c r="V7699" s="221"/>
      <c r="W7699" s="221"/>
      <c r="X7699" s="221"/>
    </row>
    <row r="7700" spans="20:24">
      <c r="T7700" s="221"/>
      <c r="U7700" s="221"/>
      <c r="V7700" s="221"/>
      <c r="W7700" s="221"/>
      <c r="X7700" s="221"/>
    </row>
    <row r="7701" spans="20:24">
      <c r="T7701" s="221"/>
      <c r="U7701" s="221"/>
      <c r="V7701" s="221"/>
      <c r="W7701" s="221"/>
      <c r="X7701" s="221"/>
    </row>
    <row r="7702" spans="20:24">
      <c r="T7702" s="221"/>
      <c r="U7702" s="221"/>
      <c r="V7702" s="221"/>
      <c r="W7702" s="221"/>
      <c r="X7702" s="221"/>
    </row>
    <row r="7703" spans="20:24">
      <c r="T7703" s="221"/>
      <c r="U7703" s="221"/>
      <c r="V7703" s="221"/>
      <c r="W7703" s="221"/>
      <c r="X7703" s="221"/>
    </row>
    <row r="7704" spans="20:24">
      <c r="T7704" s="221"/>
      <c r="U7704" s="221"/>
      <c r="V7704" s="221"/>
      <c r="W7704" s="221"/>
      <c r="X7704" s="221"/>
    </row>
    <row r="7705" spans="20:24">
      <c r="T7705" s="221"/>
      <c r="U7705" s="221"/>
      <c r="V7705" s="221"/>
      <c r="W7705" s="221"/>
      <c r="X7705" s="221"/>
    </row>
    <row r="7706" spans="20:24">
      <c r="T7706" s="221"/>
      <c r="U7706" s="221"/>
      <c r="V7706" s="221"/>
      <c r="W7706" s="221"/>
      <c r="X7706" s="221"/>
    </row>
    <row r="7707" spans="20:24">
      <c r="T7707" s="221"/>
      <c r="U7707" s="221"/>
      <c r="V7707" s="221"/>
      <c r="W7707" s="221"/>
      <c r="X7707" s="221"/>
    </row>
    <row r="7708" spans="20:24">
      <c r="T7708" s="221"/>
      <c r="U7708" s="221"/>
      <c r="V7708" s="221"/>
      <c r="W7708" s="221"/>
      <c r="X7708" s="221"/>
    </row>
    <row r="7709" spans="20:24">
      <c r="T7709" s="221"/>
      <c r="U7709" s="221"/>
      <c r="V7709" s="221"/>
      <c r="W7709" s="221"/>
      <c r="X7709" s="221"/>
    </row>
    <row r="7710" spans="20:24">
      <c r="T7710" s="221"/>
      <c r="U7710" s="221"/>
      <c r="V7710" s="221"/>
      <c r="W7710" s="221"/>
      <c r="X7710" s="221"/>
    </row>
    <row r="7711" spans="20:24">
      <c r="T7711" s="221"/>
      <c r="U7711" s="221"/>
      <c r="V7711" s="221"/>
      <c r="W7711" s="221"/>
      <c r="X7711" s="221"/>
    </row>
    <row r="7712" spans="20:24">
      <c r="T7712" s="221"/>
      <c r="U7712" s="221"/>
      <c r="V7712" s="221"/>
      <c r="W7712" s="221"/>
      <c r="X7712" s="221"/>
    </row>
    <row r="7713" spans="20:24">
      <c r="T7713" s="221"/>
      <c r="U7713" s="221"/>
      <c r="V7713" s="221"/>
      <c r="W7713" s="221"/>
      <c r="X7713" s="221"/>
    </row>
    <row r="7714" spans="20:24">
      <c r="T7714" s="221"/>
      <c r="U7714" s="221"/>
      <c r="V7714" s="221"/>
      <c r="W7714" s="221"/>
      <c r="X7714" s="221"/>
    </row>
    <row r="7715" spans="20:24">
      <c r="T7715" s="221"/>
      <c r="U7715" s="221"/>
      <c r="V7715" s="221"/>
      <c r="W7715" s="221"/>
      <c r="X7715" s="221"/>
    </row>
    <row r="7716" spans="20:24">
      <c r="T7716" s="221"/>
      <c r="U7716" s="221"/>
      <c r="V7716" s="221"/>
      <c r="W7716" s="221"/>
      <c r="X7716" s="221"/>
    </row>
    <row r="7717" spans="20:24">
      <c r="T7717" s="221"/>
      <c r="U7717" s="221"/>
      <c r="V7717" s="221"/>
      <c r="W7717" s="221"/>
      <c r="X7717" s="221"/>
    </row>
    <row r="7718" spans="20:24">
      <c r="T7718" s="221"/>
      <c r="U7718" s="221"/>
      <c r="V7718" s="221"/>
      <c r="W7718" s="221"/>
      <c r="X7718" s="221"/>
    </row>
    <row r="7719" spans="20:24">
      <c r="T7719" s="221"/>
      <c r="U7719" s="221"/>
      <c r="V7719" s="221"/>
      <c r="W7719" s="221"/>
      <c r="X7719" s="221"/>
    </row>
    <row r="7720" spans="20:24">
      <c r="T7720" s="221"/>
      <c r="U7720" s="221"/>
      <c r="V7720" s="221"/>
      <c r="W7720" s="221"/>
      <c r="X7720" s="221"/>
    </row>
    <row r="7721" spans="20:24">
      <c r="T7721" s="221"/>
      <c r="U7721" s="221"/>
      <c r="V7721" s="221"/>
      <c r="W7721" s="221"/>
      <c r="X7721" s="221"/>
    </row>
    <row r="7722" spans="20:24">
      <c r="T7722" s="221"/>
      <c r="U7722" s="221"/>
      <c r="V7722" s="221"/>
      <c r="W7722" s="221"/>
      <c r="X7722" s="221"/>
    </row>
    <row r="7723" spans="20:24">
      <c r="T7723" s="221"/>
      <c r="U7723" s="221"/>
      <c r="V7723" s="221"/>
      <c r="W7723" s="221"/>
      <c r="X7723" s="221"/>
    </row>
    <row r="7724" spans="20:24">
      <c r="T7724" s="221"/>
      <c r="U7724" s="221"/>
      <c r="V7724" s="221"/>
      <c r="W7724" s="221"/>
      <c r="X7724" s="221"/>
    </row>
    <row r="7725" spans="20:24">
      <c r="T7725" s="221"/>
      <c r="U7725" s="221"/>
      <c r="V7725" s="221"/>
      <c r="W7725" s="221"/>
      <c r="X7725" s="221"/>
    </row>
    <row r="7726" spans="20:24">
      <c r="T7726" s="221"/>
      <c r="U7726" s="221"/>
      <c r="V7726" s="221"/>
      <c r="W7726" s="221"/>
      <c r="X7726" s="221"/>
    </row>
    <row r="7727" spans="20:24">
      <c r="T7727" s="221"/>
      <c r="U7727" s="221"/>
      <c r="V7727" s="221"/>
      <c r="W7727" s="221"/>
      <c r="X7727" s="221"/>
    </row>
    <row r="7728" spans="20:24">
      <c r="T7728" s="221"/>
      <c r="U7728" s="221"/>
      <c r="V7728" s="221"/>
      <c r="W7728" s="221"/>
      <c r="X7728" s="221"/>
    </row>
    <row r="7729" spans="20:24">
      <c r="T7729" s="221"/>
      <c r="U7729" s="221"/>
      <c r="V7729" s="221"/>
      <c r="W7729" s="221"/>
      <c r="X7729" s="221"/>
    </row>
    <row r="7730" spans="20:24">
      <c r="T7730" s="221"/>
      <c r="U7730" s="221"/>
      <c r="V7730" s="221"/>
      <c r="W7730" s="221"/>
      <c r="X7730" s="221"/>
    </row>
    <row r="7731" spans="20:24">
      <c r="T7731" s="221"/>
      <c r="U7731" s="221"/>
      <c r="V7731" s="221"/>
      <c r="W7731" s="221"/>
      <c r="X7731" s="221"/>
    </row>
    <row r="7732" spans="20:24">
      <c r="T7732" s="221"/>
      <c r="U7732" s="221"/>
      <c r="V7732" s="221"/>
      <c r="W7732" s="221"/>
      <c r="X7732" s="221"/>
    </row>
    <row r="7733" spans="20:24">
      <c r="T7733" s="221"/>
      <c r="U7733" s="221"/>
      <c r="V7733" s="221"/>
      <c r="W7733" s="221"/>
      <c r="X7733" s="221"/>
    </row>
    <row r="7734" spans="20:24">
      <c r="T7734" s="221"/>
      <c r="U7734" s="221"/>
      <c r="V7734" s="221"/>
      <c r="W7734" s="221"/>
      <c r="X7734" s="221"/>
    </row>
    <row r="7735" spans="20:24">
      <c r="T7735" s="221"/>
      <c r="U7735" s="221"/>
      <c r="V7735" s="221"/>
      <c r="W7735" s="221"/>
      <c r="X7735" s="221"/>
    </row>
    <row r="7736" spans="20:24">
      <c r="T7736" s="221"/>
      <c r="U7736" s="221"/>
      <c r="V7736" s="221"/>
      <c r="W7736" s="221"/>
      <c r="X7736" s="221"/>
    </row>
    <row r="7737" spans="20:24">
      <c r="T7737" s="221"/>
      <c r="U7737" s="221"/>
      <c r="V7737" s="221"/>
      <c r="W7737" s="221"/>
      <c r="X7737" s="221"/>
    </row>
    <row r="7738" spans="20:24">
      <c r="T7738" s="221"/>
      <c r="U7738" s="221"/>
      <c r="V7738" s="221"/>
      <c r="W7738" s="221"/>
      <c r="X7738" s="221"/>
    </row>
    <row r="7739" spans="20:24">
      <c r="T7739" s="221"/>
      <c r="U7739" s="221"/>
      <c r="V7739" s="221"/>
      <c r="W7739" s="221"/>
      <c r="X7739" s="221"/>
    </row>
    <row r="7740" spans="20:24">
      <c r="T7740" s="221"/>
      <c r="U7740" s="221"/>
      <c r="V7740" s="221"/>
      <c r="W7740" s="221"/>
      <c r="X7740" s="221"/>
    </row>
    <row r="7741" spans="20:24">
      <c r="T7741" s="221"/>
      <c r="U7741" s="221"/>
      <c r="V7741" s="221"/>
      <c r="W7741" s="221"/>
      <c r="X7741" s="221"/>
    </row>
    <row r="7742" spans="20:24">
      <c r="T7742" s="221"/>
      <c r="U7742" s="221"/>
      <c r="V7742" s="221"/>
      <c r="W7742" s="221"/>
      <c r="X7742" s="221"/>
    </row>
    <row r="7743" spans="20:24">
      <c r="T7743" s="221"/>
      <c r="U7743" s="221"/>
      <c r="V7743" s="221"/>
      <c r="W7743" s="221"/>
      <c r="X7743" s="221"/>
    </row>
    <row r="7744" spans="20:24">
      <c r="T7744" s="221"/>
      <c r="U7744" s="221"/>
      <c r="V7744" s="221"/>
      <c r="W7744" s="221"/>
      <c r="X7744" s="221"/>
    </row>
    <row r="7745" spans="20:24">
      <c r="T7745" s="221"/>
      <c r="U7745" s="221"/>
      <c r="V7745" s="221"/>
      <c r="W7745" s="221"/>
      <c r="X7745" s="221"/>
    </row>
    <row r="7746" spans="20:24">
      <c r="T7746" s="221"/>
      <c r="U7746" s="221"/>
      <c r="V7746" s="221"/>
      <c r="W7746" s="221"/>
      <c r="X7746" s="221"/>
    </row>
    <row r="7747" spans="20:24">
      <c r="T7747" s="221"/>
      <c r="U7747" s="221"/>
      <c r="V7747" s="221"/>
      <c r="W7747" s="221"/>
      <c r="X7747" s="221"/>
    </row>
    <row r="7748" spans="20:24">
      <c r="T7748" s="221"/>
      <c r="U7748" s="221"/>
      <c r="V7748" s="221"/>
      <c r="W7748" s="221"/>
      <c r="X7748" s="221"/>
    </row>
    <row r="7749" spans="20:24">
      <c r="T7749" s="221"/>
      <c r="U7749" s="221"/>
      <c r="V7749" s="221"/>
      <c r="W7749" s="221"/>
      <c r="X7749" s="221"/>
    </row>
    <row r="7750" spans="20:24">
      <c r="T7750" s="221"/>
      <c r="U7750" s="221"/>
      <c r="V7750" s="221"/>
      <c r="W7750" s="221"/>
      <c r="X7750" s="221"/>
    </row>
    <row r="7751" spans="20:24">
      <c r="T7751" s="221"/>
      <c r="U7751" s="221"/>
      <c r="V7751" s="221"/>
      <c r="W7751" s="221"/>
      <c r="X7751" s="221"/>
    </row>
    <row r="7752" spans="20:24">
      <c r="T7752" s="221"/>
      <c r="U7752" s="221"/>
      <c r="V7752" s="221"/>
      <c r="W7752" s="221"/>
      <c r="X7752" s="221"/>
    </row>
    <row r="7753" spans="20:24">
      <c r="T7753" s="221"/>
      <c r="U7753" s="221"/>
      <c r="V7753" s="221"/>
      <c r="W7753" s="221"/>
      <c r="X7753" s="221"/>
    </row>
    <row r="7754" spans="20:24">
      <c r="T7754" s="221"/>
      <c r="U7754" s="221"/>
      <c r="V7754" s="221"/>
      <c r="W7754" s="221"/>
      <c r="X7754" s="221"/>
    </row>
    <row r="7755" spans="20:24">
      <c r="T7755" s="221"/>
      <c r="U7755" s="221"/>
      <c r="V7755" s="221"/>
      <c r="W7755" s="221"/>
      <c r="X7755" s="221"/>
    </row>
    <row r="7756" spans="20:24">
      <c r="T7756" s="221"/>
      <c r="U7756" s="221"/>
      <c r="V7756" s="221"/>
      <c r="W7756" s="221"/>
      <c r="X7756" s="221"/>
    </row>
    <row r="7757" spans="20:24">
      <c r="T7757" s="221"/>
      <c r="U7757" s="221"/>
      <c r="V7757" s="221"/>
      <c r="W7757" s="221"/>
      <c r="X7757" s="221"/>
    </row>
    <row r="7758" spans="20:24">
      <c r="T7758" s="221"/>
      <c r="U7758" s="221"/>
      <c r="V7758" s="221"/>
      <c r="W7758" s="221"/>
      <c r="X7758" s="221"/>
    </row>
    <row r="7759" spans="20:24">
      <c r="T7759" s="221"/>
      <c r="U7759" s="221"/>
      <c r="V7759" s="221"/>
      <c r="W7759" s="221"/>
      <c r="X7759" s="221"/>
    </row>
    <row r="7760" spans="20:24">
      <c r="T7760" s="221"/>
      <c r="U7760" s="221"/>
      <c r="V7760" s="221"/>
      <c r="W7760" s="221"/>
      <c r="X7760" s="221"/>
    </row>
    <row r="7761" spans="20:24">
      <c r="T7761" s="221"/>
      <c r="U7761" s="221"/>
      <c r="V7761" s="221"/>
      <c r="W7761" s="221"/>
      <c r="X7761" s="221"/>
    </row>
    <row r="7762" spans="20:24">
      <c r="T7762" s="221"/>
      <c r="U7762" s="221"/>
      <c r="V7762" s="221"/>
      <c r="W7762" s="221"/>
      <c r="X7762" s="221"/>
    </row>
    <row r="7763" spans="20:24">
      <c r="T7763" s="221"/>
      <c r="U7763" s="221"/>
      <c r="V7763" s="221"/>
      <c r="W7763" s="221"/>
      <c r="X7763" s="221"/>
    </row>
    <row r="7764" spans="20:24">
      <c r="T7764" s="221"/>
      <c r="U7764" s="221"/>
      <c r="V7764" s="221"/>
      <c r="W7764" s="221"/>
      <c r="X7764" s="221"/>
    </row>
    <row r="7765" spans="20:24">
      <c r="T7765" s="221"/>
      <c r="U7765" s="221"/>
      <c r="V7765" s="221"/>
      <c r="W7765" s="221"/>
      <c r="X7765" s="221"/>
    </row>
    <row r="7766" spans="20:24">
      <c r="T7766" s="221"/>
      <c r="U7766" s="221"/>
      <c r="V7766" s="221"/>
      <c r="W7766" s="221"/>
      <c r="X7766" s="221"/>
    </row>
    <row r="7767" spans="20:24">
      <c r="T7767" s="221"/>
      <c r="U7767" s="221"/>
      <c r="V7767" s="221"/>
      <c r="W7767" s="221"/>
      <c r="X7767" s="221"/>
    </row>
    <row r="7768" spans="20:24">
      <c r="T7768" s="221"/>
      <c r="U7768" s="221"/>
      <c r="V7768" s="221"/>
      <c r="W7768" s="221"/>
      <c r="X7768" s="221"/>
    </row>
    <row r="7769" spans="20:24">
      <c r="T7769" s="221"/>
      <c r="U7769" s="221"/>
      <c r="V7769" s="221"/>
      <c r="W7769" s="221"/>
      <c r="X7769" s="221"/>
    </row>
    <row r="7770" spans="20:24">
      <c r="T7770" s="221"/>
      <c r="U7770" s="221"/>
      <c r="V7770" s="221"/>
      <c r="W7770" s="221"/>
      <c r="X7770" s="221"/>
    </row>
    <row r="7771" spans="20:24">
      <c r="T7771" s="221"/>
      <c r="U7771" s="221"/>
      <c r="V7771" s="221"/>
      <c r="W7771" s="221"/>
      <c r="X7771" s="221"/>
    </row>
    <row r="7772" spans="20:24">
      <c r="T7772" s="221"/>
      <c r="U7772" s="221"/>
      <c r="V7772" s="221"/>
      <c r="W7772" s="221"/>
      <c r="X7772" s="221"/>
    </row>
    <row r="7773" spans="20:24">
      <c r="T7773" s="221"/>
      <c r="U7773" s="221"/>
      <c r="V7773" s="221"/>
      <c r="W7773" s="221"/>
      <c r="X7773" s="221"/>
    </row>
    <row r="7774" spans="20:24">
      <c r="T7774" s="221"/>
      <c r="U7774" s="221"/>
      <c r="V7774" s="221"/>
      <c r="W7774" s="221"/>
      <c r="X7774" s="221"/>
    </row>
    <row r="7775" spans="20:24">
      <c r="T7775" s="221"/>
      <c r="U7775" s="221"/>
      <c r="V7775" s="221"/>
      <c r="W7775" s="221"/>
      <c r="X7775" s="221"/>
    </row>
    <row r="7776" spans="20:24">
      <c r="T7776" s="221"/>
      <c r="U7776" s="221"/>
      <c r="V7776" s="221"/>
      <c r="W7776" s="221"/>
      <c r="X7776" s="221"/>
    </row>
    <row r="7777" spans="20:24">
      <c r="T7777" s="221"/>
      <c r="U7777" s="221"/>
      <c r="V7777" s="221"/>
      <c r="W7777" s="221"/>
      <c r="X7777" s="221"/>
    </row>
    <row r="7778" spans="20:24">
      <c r="T7778" s="221"/>
      <c r="U7778" s="221"/>
      <c r="V7778" s="221"/>
      <c r="W7778" s="221"/>
      <c r="X7778" s="221"/>
    </row>
    <row r="7779" spans="20:24">
      <c r="T7779" s="221"/>
      <c r="U7779" s="221"/>
      <c r="V7779" s="221"/>
      <c r="W7779" s="221"/>
      <c r="X7779" s="221"/>
    </row>
    <row r="7780" spans="20:24">
      <c r="T7780" s="221"/>
      <c r="U7780" s="221"/>
      <c r="V7780" s="221"/>
      <c r="W7780" s="221"/>
      <c r="X7780" s="221"/>
    </row>
    <row r="7781" spans="20:24">
      <c r="T7781" s="221"/>
      <c r="U7781" s="221"/>
      <c r="V7781" s="221"/>
      <c r="W7781" s="221"/>
      <c r="X7781" s="221"/>
    </row>
    <row r="7782" spans="20:24">
      <c r="T7782" s="221"/>
      <c r="U7782" s="221"/>
      <c r="V7782" s="221"/>
      <c r="W7782" s="221"/>
      <c r="X7782" s="221"/>
    </row>
    <row r="7783" spans="20:24">
      <c r="T7783" s="221"/>
      <c r="U7783" s="221"/>
      <c r="V7783" s="221"/>
      <c r="W7783" s="221"/>
      <c r="X7783" s="221"/>
    </row>
    <row r="7784" spans="20:24">
      <c r="T7784" s="221"/>
      <c r="U7784" s="221"/>
      <c r="V7784" s="221"/>
      <c r="W7784" s="221"/>
      <c r="X7784" s="221"/>
    </row>
    <row r="7785" spans="20:24">
      <c r="T7785" s="221"/>
      <c r="U7785" s="221"/>
      <c r="V7785" s="221"/>
      <c r="W7785" s="221"/>
      <c r="X7785" s="221"/>
    </row>
    <row r="7786" spans="20:24">
      <c r="T7786" s="221"/>
      <c r="U7786" s="221"/>
      <c r="V7786" s="221"/>
      <c r="W7786" s="221"/>
      <c r="X7786" s="221"/>
    </row>
    <row r="7787" spans="20:24">
      <c r="T7787" s="221"/>
      <c r="U7787" s="221"/>
      <c r="V7787" s="221"/>
      <c r="W7787" s="221"/>
      <c r="X7787" s="221"/>
    </row>
    <row r="7788" spans="20:24">
      <c r="T7788" s="221"/>
      <c r="U7788" s="221"/>
      <c r="V7788" s="221"/>
      <c r="W7788" s="221"/>
      <c r="X7788" s="221"/>
    </row>
    <row r="7789" spans="20:24">
      <c r="T7789" s="221"/>
      <c r="U7789" s="221"/>
      <c r="V7789" s="221"/>
      <c r="W7789" s="221"/>
      <c r="X7789" s="221"/>
    </row>
    <row r="7790" spans="20:24">
      <c r="T7790" s="221"/>
      <c r="U7790" s="221"/>
      <c r="V7790" s="221"/>
      <c r="W7790" s="221"/>
      <c r="X7790" s="221"/>
    </row>
    <row r="7791" spans="20:24">
      <c r="T7791" s="221"/>
      <c r="U7791" s="221"/>
      <c r="V7791" s="221"/>
      <c r="W7791" s="221"/>
      <c r="X7791" s="221"/>
    </row>
    <row r="7792" spans="20:24">
      <c r="T7792" s="221"/>
      <c r="U7792" s="221"/>
      <c r="V7792" s="221"/>
      <c r="W7792" s="221"/>
      <c r="X7792" s="221"/>
    </row>
    <row r="7793" spans="20:24">
      <c r="T7793" s="221"/>
      <c r="U7793" s="221"/>
      <c r="V7793" s="221"/>
      <c r="W7793" s="221"/>
      <c r="X7793" s="221"/>
    </row>
    <row r="7794" spans="20:24">
      <c r="T7794" s="221"/>
      <c r="U7794" s="221"/>
      <c r="V7794" s="221"/>
      <c r="W7794" s="221"/>
      <c r="X7794" s="221"/>
    </row>
    <row r="7795" spans="20:24">
      <c r="T7795" s="221"/>
      <c r="U7795" s="221"/>
      <c r="V7795" s="221"/>
      <c r="W7795" s="221"/>
      <c r="X7795" s="221"/>
    </row>
    <row r="7796" spans="20:24">
      <c r="T7796" s="221"/>
      <c r="U7796" s="221"/>
      <c r="V7796" s="221"/>
      <c r="W7796" s="221"/>
      <c r="X7796" s="221"/>
    </row>
    <row r="7797" spans="20:24">
      <c r="T7797" s="221"/>
      <c r="U7797" s="221"/>
      <c r="V7797" s="221"/>
      <c r="W7797" s="221"/>
      <c r="X7797" s="221"/>
    </row>
    <row r="7798" spans="20:24">
      <c r="T7798" s="221"/>
      <c r="U7798" s="221"/>
      <c r="V7798" s="221"/>
      <c r="W7798" s="221"/>
      <c r="X7798" s="221"/>
    </row>
    <row r="7799" spans="20:24">
      <c r="T7799" s="221"/>
      <c r="U7799" s="221"/>
      <c r="V7799" s="221"/>
      <c r="W7799" s="221"/>
      <c r="X7799" s="221"/>
    </row>
    <row r="7800" spans="20:24">
      <c r="T7800" s="221"/>
      <c r="U7800" s="221"/>
      <c r="V7800" s="221"/>
      <c r="W7800" s="221"/>
      <c r="X7800" s="221"/>
    </row>
    <row r="7801" spans="20:24">
      <c r="T7801" s="221"/>
      <c r="U7801" s="221"/>
      <c r="V7801" s="221"/>
      <c r="W7801" s="221"/>
      <c r="X7801" s="221"/>
    </row>
    <row r="7802" spans="20:24">
      <c r="T7802" s="221"/>
      <c r="U7802" s="221"/>
      <c r="V7802" s="221"/>
      <c r="W7802" s="221"/>
      <c r="X7802" s="221"/>
    </row>
    <row r="7803" spans="20:24">
      <c r="T7803" s="221"/>
      <c r="U7803" s="221"/>
      <c r="V7803" s="221"/>
      <c r="W7803" s="221"/>
      <c r="X7803" s="221"/>
    </row>
    <row r="7804" spans="20:24">
      <c r="T7804" s="221"/>
      <c r="U7804" s="221"/>
      <c r="V7804" s="221"/>
      <c r="W7804" s="221"/>
      <c r="X7804" s="221"/>
    </row>
    <row r="7805" spans="20:24">
      <c r="T7805" s="221"/>
      <c r="U7805" s="221"/>
      <c r="V7805" s="221"/>
      <c r="W7805" s="221"/>
      <c r="X7805" s="221"/>
    </row>
    <row r="7806" spans="20:24">
      <c r="T7806" s="221"/>
      <c r="U7806" s="221"/>
      <c r="V7806" s="221"/>
      <c r="W7806" s="221"/>
      <c r="X7806" s="221"/>
    </row>
    <row r="7807" spans="20:24">
      <c r="T7807" s="221"/>
      <c r="U7807" s="221"/>
      <c r="V7807" s="221"/>
      <c r="W7807" s="221"/>
      <c r="X7807" s="221"/>
    </row>
    <row r="7808" spans="20:24">
      <c r="T7808" s="221"/>
      <c r="U7808" s="221"/>
      <c r="V7808" s="221"/>
      <c r="W7808" s="221"/>
      <c r="X7808" s="221"/>
    </row>
    <row r="7809" spans="20:24">
      <c r="T7809" s="221"/>
      <c r="U7809" s="221"/>
      <c r="V7809" s="221"/>
      <c r="W7809" s="221"/>
      <c r="X7809" s="221"/>
    </row>
    <row r="7810" spans="20:24">
      <c r="T7810" s="221"/>
      <c r="U7810" s="221"/>
      <c r="V7810" s="221"/>
      <c r="W7810" s="221"/>
      <c r="X7810" s="221"/>
    </row>
    <row r="7811" spans="20:24">
      <c r="T7811" s="221"/>
      <c r="U7811" s="221"/>
      <c r="V7811" s="221"/>
      <c r="W7811" s="221"/>
      <c r="X7811" s="221"/>
    </row>
    <row r="7812" spans="20:24">
      <c r="T7812" s="221"/>
      <c r="U7812" s="221"/>
      <c r="V7812" s="221"/>
      <c r="W7812" s="221"/>
      <c r="X7812" s="221"/>
    </row>
    <row r="7813" spans="20:24">
      <c r="T7813" s="221"/>
      <c r="U7813" s="221"/>
      <c r="V7813" s="221"/>
      <c r="W7813" s="221"/>
      <c r="X7813" s="221"/>
    </row>
    <row r="7814" spans="20:24">
      <c r="T7814" s="221"/>
      <c r="U7814" s="221"/>
      <c r="V7814" s="221"/>
      <c r="W7814" s="221"/>
      <c r="X7814" s="221"/>
    </row>
    <row r="7815" spans="20:24">
      <c r="T7815" s="221"/>
      <c r="U7815" s="221"/>
      <c r="V7815" s="221"/>
      <c r="W7815" s="221"/>
      <c r="X7815" s="221"/>
    </row>
    <row r="7816" spans="20:24">
      <c r="T7816" s="221"/>
      <c r="U7816" s="221"/>
      <c r="V7816" s="221"/>
      <c r="W7816" s="221"/>
      <c r="X7816" s="221"/>
    </row>
    <row r="7817" spans="20:24">
      <c r="T7817" s="221"/>
      <c r="U7817" s="221"/>
      <c r="V7817" s="221"/>
      <c r="W7817" s="221"/>
      <c r="X7817" s="221"/>
    </row>
    <row r="7818" spans="20:24">
      <c r="T7818" s="221"/>
      <c r="U7818" s="221"/>
      <c r="V7818" s="221"/>
      <c r="W7818" s="221"/>
      <c r="X7818" s="221"/>
    </row>
    <row r="7819" spans="20:24">
      <c r="T7819" s="221"/>
      <c r="U7819" s="221"/>
      <c r="V7819" s="221"/>
      <c r="W7819" s="221"/>
      <c r="X7819" s="221"/>
    </row>
    <row r="7820" spans="20:24">
      <c r="T7820" s="221"/>
      <c r="U7820" s="221"/>
      <c r="V7820" s="221"/>
      <c r="W7820" s="221"/>
      <c r="X7820" s="221"/>
    </row>
    <row r="7821" spans="20:24">
      <c r="T7821" s="221"/>
      <c r="U7821" s="221"/>
      <c r="V7821" s="221"/>
      <c r="W7821" s="221"/>
      <c r="X7821" s="221"/>
    </row>
    <row r="7822" spans="20:24">
      <c r="T7822" s="221"/>
      <c r="U7822" s="221"/>
      <c r="V7822" s="221"/>
      <c r="W7822" s="221"/>
      <c r="X7822" s="221"/>
    </row>
    <row r="7823" spans="20:24">
      <c r="T7823" s="221"/>
      <c r="U7823" s="221"/>
      <c r="V7823" s="221"/>
      <c r="W7823" s="221"/>
      <c r="X7823" s="221"/>
    </row>
    <row r="7824" spans="20:24">
      <c r="T7824" s="221"/>
      <c r="U7824" s="221"/>
      <c r="V7824" s="221"/>
      <c r="W7824" s="221"/>
      <c r="X7824" s="221"/>
    </row>
    <row r="7825" spans="20:24">
      <c r="T7825" s="221"/>
      <c r="U7825" s="221"/>
      <c r="V7825" s="221"/>
      <c r="W7825" s="221"/>
      <c r="X7825" s="221"/>
    </row>
    <row r="7826" spans="20:24">
      <c r="T7826" s="221"/>
      <c r="U7826" s="221"/>
      <c r="V7826" s="221"/>
      <c r="W7826" s="221"/>
      <c r="X7826" s="221"/>
    </row>
    <row r="7827" spans="20:24">
      <c r="T7827" s="221"/>
      <c r="U7827" s="221"/>
      <c r="V7827" s="221"/>
      <c r="W7827" s="221"/>
      <c r="X7827" s="221"/>
    </row>
    <row r="7828" spans="20:24">
      <c r="T7828" s="221"/>
      <c r="U7828" s="221"/>
      <c r="V7828" s="221"/>
      <c r="W7828" s="221"/>
      <c r="X7828" s="221"/>
    </row>
    <row r="7829" spans="20:24">
      <c r="T7829" s="221"/>
      <c r="U7829" s="221"/>
      <c r="V7829" s="221"/>
      <c r="W7829" s="221"/>
      <c r="X7829" s="221"/>
    </row>
    <row r="7830" spans="20:24">
      <c r="T7830" s="221"/>
      <c r="U7830" s="221"/>
      <c r="V7830" s="221"/>
      <c r="W7830" s="221"/>
      <c r="X7830" s="221"/>
    </row>
    <row r="7831" spans="20:24">
      <c r="T7831" s="221"/>
      <c r="U7831" s="221"/>
      <c r="V7831" s="221"/>
      <c r="W7831" s="221"/>
      <c r="X7831" s="221"/>
    </row>
    <row r="7832" spans="20:24">
      <c r="T7832" s="221"/>
      <c r="U7832" s="221"/>
      <c r="V7832" s="221"/>
      <c r="W7832" s="221"/>
      <c r="X7832" s="221"/>
    </row>
    <row r="7833" spans="20:24">
      <c r="T7833" s="221"/>
      <c r="U7833" s="221"/>
      <c r="V7833" s="221"/>
      <c r="W7833" s="221"/>
      <c r="X7833" s="221"/>
    </row>
    <row r="7834" spans="20:24">
      <c r="T7834" s="221"/>
      <c r="U7834" s="221"/>
      <c r="V7834" s="221"/>
      <c r="W7834" s="221"/>
      <c r="X7834" s="221"/>
    </row>
    <row r="7835" spans="20:24">
      <c r="T7835" s="221"/>
      <c r="U7835" s="221"/>
      <c r="V7835" s="221"/>
      <c r="W7835" s="221"/>
      <c r="X7835" s="221"/>
    </row>
    <row r="7836" spans="20:24">
      <c r="T7836" s="221"/>
      <c r="U7836" s="221"/>
      <c r="V7836" s="221"/>
      <c r="W7836" s="221"/>
      <c r="X7836" s="221"/>
    </row>
    <row r="7837" spans="20:24">
      <c r="T7837" s="221"/>
      <c r="U7837" s="221"/>
      <c r="V7837" s="221"/>
      <c r="W7837" s="221"/>
      <c r="X7837" s="221"/>
    </row>
    <row r="7838" spans="20:24">
      <c r="T7838" s="221"/>
      <c r="U7838" s="221"/>
      <c r="V7838" s="221"/>
      <c r="W7838" s="221"/>
      <c r="X7838" s="221"/>
    </row>
    <row r="7839" spans="20:24">
      <c r="T7839" s="221"/>
      <c r="U7839" s="221"/>
      <c r="V7839" s="221"/>
      <c r="W7839" s="221"/>
      <c r="X7839" s="221"/>
    </row>
    <row r="7840" spans="20:24">
      <c r="T7840" s="221"/>
      <c r="U7840" s="221"/>
      <c r="V7840" s="221"/>
      <c r="W7840" s="221"/>
      <c r="X7840" s="221"/>
    </row>
    <row r="7841" spans="20:24">
      <c r="T7841" s="221"/>
      <c r="U7841" s="221"/>
      <c r="V7841" s="221"/>
      <c r="W7841" s="221"/>
      <c r="X7841" s="221"/>
    </row>
    <row r="7842" spans="20:24">
      <c r="T7842" s="221"/>
      <c r="U7842" s="221"/>
      <c r="V7842" s="221"/>
      <c r="W7842" s="221"/>
      <c r="X7842" s="221"/>
    </row>
    <row r="7843" spans="20:24">
      <c r="T7843" s="221"/>
      <c r="U7843" s="221"/>
      <c r="V7843" s="221"/>
      <c r="W7843" s="221"/>
      <c r="X7843" s="221"/>
    </row>
    <row r="7844" spans="20:24">
      <c r="T7844" s="221"/>
      <c r="U7844" s="221"/>
      <c r="V7844" s="221"/>
      <c r="W7844" s="221"/>
      <c r="X7844" s="221"/>
    </row>
    <row r="7845" spans="20:24">
      <c r="T7845" s="221"/>
      <c r="U7845" s="221"/>
      <c r="V7845" s="221"/>
      <c r="W7845" s="221"/>
      <c r="X7845" s="221"/>
    </row>
    <row r="7846" spans="20:24">
      <c r="T7846" s="221"/>
      <c r="U7846" s="221"/>
      <c r="V7846" s="221"/>
      <c r="W7846" s="221"/>
      <c r="X7846" s="221"/>
    </row>
    <row r="7847" spans="20:24">
      <c r="T7847" s="221"/>
      <c r="U7847" s="221"/>
      <c r="V7847" s="221"/>
      <c r="W7847" s="221"/>
      <c r="X7847" s="221"/>
    </row>
    <row r="7848" spans="20:24">
      <c r="T7848" s="221"/>
      <c r="U7848" s="221"/>
      <c r="V7848" s="221"/>
      <c r="W7848" s="221"/>
      <c r="X7848" s="221"/>
    </row>
    <row r="7849" spans="20:24">
      <c r="T7849" s="221"/>
      <c r="U7849" s="221"/>
      <c r="V7849" s="221"/>
      <c r="W7849" s="221"/>
      <c r="X7849" s="221"/>
    </row>
    <row r="7850" spans="20:24">
      <c r="T7850" s="221"/>
      <c r="U7850" s="221"/>
      <c r="V7850" s="221"/>
      <c r="W7850" s="221"/>
      <c r="X7850" s="221"/>
    </row>
    <row r="7851" spans="20:24">
      <c r="T7851" s="221"/>
      <c r="U7851" s="221"/>
      <c r="V7851" s="221"/>
      <c r="W7851" s="221"/>
      <c r="X7851" s="221"/>
    </row>
    <row r="7852" spans="20:24">
      <c r="T7852" s="221"/>
      <c r="U7852" s="221"/>
      <c r="V7852" s="221"/>
      <c r="W7852" s="221"/>
      <c r="X7852" s="221"/>
    </row>
    <row r="7853" spans="20:24">
      <c r="T7853" s="221"/>
      <c r="U7853" s="221"/>
      <c r="V7853" s="221"/>
      <c r="W7853" s="221"/>
      <c r="X7853" s="221"/>
    </row>
    <row r="7854" spans="20:24">
      <c r="T7854" s="221"/>
      <c r="U7854" s="221"/>
      <c r="V7854" s="221"/>
      <c r="W7854" s="221"/>
      <c r="X7854" s="221"/>
    </row>
    <row r="7855" spans="20:24">
      <c r="T7855" s="221"/>
      <c r="U7855" s="221"/>
      <c r="V7855" s="221"/>
      <c r="W7855" s="221"/>
      <c r="X7855" s="221"/>
    </row>
    <row r="7856" spans="20:24">
      <c r="T7856" s="221"/>
      <c r="U7856" s="221"/>
      <c r="V7856" s="221"/>
      <c r="W7856" s="221"/>
      <c r="X7856" s="221"/>
    </row>
    <row r="7857" spans="20:24">
      <c r="T7857" s="221"/>
      <c r="U7857" s="221"/>
      <c r="V7857" s="221"/>
      <c r="W7857" s="221"/>
      <c r="X7857" s="221"/>
    </row>
    <row r="7858" spans="20:24">
      <c r="T7858" s="221"/>
      <c r="U7858" s="221"/>
      <c r="V7858" s="221"/>
      <c r="W7858" s="221"/>
      <c r="X7858" s="221"/>
    </row>
    <row r="7859" spans="20:24">
      <c r="T7859" s="221"/>
      <c r="U7859" s="221"/>
      <c r="V7859" s="221"/>
      <c r="W7859" s="221"/>
      <c r="X7859" s="221"/>
    </row>
    <row r="7860" spans="20:24">
      <c r="T7860" s="221"/>
      <c r="U7860" s="221"/>
      <c r="V7860" s="221"/>
      <c r="W7860" s="221"/>
      <c r="X7860" s="221"/>
    </row>
    <row r="7861" spans="20:24">
      <c r="T7861" s="221"/>
      <c r="U7861" s="221"/>
      <c r="V7861" s="221"/>
      <c r="W7861" s="221"/>
      <c r="X7861" s="221"/>
    </row>
    <row r="7862" spans="20:24">
      <c r="T7862" s="221"/>
      <c r="U7862" s="221"/>
      <c r="V7862" s="221"/>
      <c r="W7862" s="221"/>
      <c r="X7862" s="221"/>
    </row>
    <row r="7863" spans="20:24">
      <c r="T7863" s="221"/>
      <c r="U7863" s="221"/>
      <c r="V7863" s="221"/>
      <c r="W7863" s="221"/>
      <c r="X7863" s="221"/>
    </row>
    <row r="7864" spans="20:24">
      <c r="T7864" s="221"/>
      <c r="U7864" s="221"/>
      <c r="V7864" s="221"/>
      <c r="W7864" s="221"/>
      <c r="X7864" s="221"/>
    </row>
    <row r="7865" spans="20:24">
      <c r="T7865" s="221"/>
      <c r="U7865" s="221"/>
      <c r="V7865" s="221"/>
      <c r="W7865" s="221"/>
      <c r="X7865" s="221"/>
    </row>
    <row r="7866" spans="20:24">
      <c r="T7866" s="221"/>
      <c r="U7866" s="221"/>
      <c r="V7866" s="221"/>
      <c r="W7866" s="221"/>
      <c r="X7866" s="221"/>
    </row>
    <row r="7867" spans="20:24">
      <c r="T7867" s="221"/>
      <c r="U7867" s="221"/>
      <c r="V7867" s="221"/>
      <c r="W7867" s="221"/>
      <c r="X7867" s="221"/>
    </row>
    <row r="7868" spans="20:24">
      <c r="T7868" s="221"/>
      <c r="U7868" s="221"/>
      <c r="V7868" s="221"/>
      <c r="W7868" s="221"/>
      <c r="X7868" s="221"/>
    </row>
    <row r="7869" spans="20:24">
      <c r="T7869" s="221"/>
      <c r="U7869" s="221"/>
      <c r="V7869" s="221"/>
      <c r="W7869" s="221"/>
      <c r="X7869" s="221"/>
    </row>
    <row r="7870" spans="20:24">
      <c r="T7870" s="221"/>
      <c r="U7870" s="221"/>
      <c r="V7870" s="221"/>
      <c r="W7870" s="221"/>
      <c r="X7870" s="221"/>
    </row>
    <row r="7871" spans="20:24">
      <c r="T7871" s="221"/>
      <c r="U7871" s="221"/>
      <c r="V7871" s="221"/>
      <c r="W7871" s="221"/>
      <c r="X7871" s="221"/>
    </row>
    <row r="7872" spans="20:24">
      <c r="T7872" s="221"/>
      <c r="U7872" s="221"/>
      <c r="V7872" s="221"/>
      <c r="W7872" s="221"/>
      <c r="X7872" s="221"/>
    </row>
    <row r="7873" spans="20:24">
      <c r="T7873" s="221"/>
      <c r="U7873" s="221"/>
      <c r="V7873" s="221"/>
      <c r="W7873" s="221"/>
      <c r="X7873" s="221"/>
    </row>
    <row r="7874" spans="20:24">
      <c r="T7874" s="221"/>
      <c r="U7874" s="221"/>
      <c r="V7874" s="221"/>
      <c r="W7874" s="221"/>
      <c r="X7874" s="221"/>
    </row>
    <row r="7875" spans="20:24">
      <c r="T7875" s="221"/>
      <c r="U7875" s="221"/>
      <c r="V7875" s="221"/>
      <c r="W7875" s="221"/>
      <c r="X7875" s="221"/>
    </row>
    <row r="7876" spans="20:24">
      <c r="T7876" s="221"/>
      <c r="U7876" s="221"/>
      <c r="V7876" s="221"/>
      <c r="W7876" s="221"/>
      <c r="X7876" s="221"/>
    </row>
    <row r="7877" spans="20:24">
      <c r="T7877" s="221"/>
      <c r="U7877" s="221"/>
      <c r="V7877" s="221"/>
      <c r="W7877" s="221"/>
      <c r="X7877" s="221"/>
    </row>
    <row r="7878" spans="20:24">
      <c r="T7878" s="221"/>
      <c r="U7878" s="221"/>
      <c r="V7878" s="221"/>
      <c r="W7878" s="221"/>
      <c r="X7878" s="221"/>
    </row>
    <row r="7879" spans="20:24">
      <c r="T7879" s="221"/>
      <c r="U7879" s="221"/>
      <c r="V7879" s="221"/>
      <c r="W7879" s="221"/>
      <c r="X7879" s="221"/>
    </row>
    <row r="7880" spans="20:24">
      <c r="T7880" s="221"/>
      <c r="U7880" s="221"/>
      <c r="V7880" s="221"/>
      <c r="W7880" s="221"/>
      <c r="X7880" s="221"/>
    </row>
    <row r="7881" spans="20:24">
      <c r="T7881" s="221"/>
      <c r="U7881" s="221"/>
      <c r="V7881" s="221"/>
      <c r="W7881" s="221"/>
      <c r="X7881" s="221"/>
    </row>
    <row r="7882" spans="20:24">
      <c r="T7882" s="221"/>
      <c r="U7882" s="221"/>
      <c r="V7882" s="221"/>
      <c r="W7882" s="221"/>
      <c r="X7882" s="221"/>
    </row>
    <row r="7883" spans="20:24">
      <c r="T7883" s="221"/>
      <c r="U7883" s="221"/>
      <c r="V7883" s="221"/>
      <c r="W7883" s="221"/>
      <c r="X7883" s="221"/>
    </row>
    <row r="7884" spans="20:24">
      <c r="T7884" s="221"/>
      <c r="U7884" s="221"/>
      <c r="V7884" s="221"/>
      <c r="W7884" s="221"/>
      <c r="X7884" s="221"/>
    </row>
    <row r="7885" spans="20:24">
      <c r="T7885" s="221"/>
      <c r="U7885" s="221"/>
      <c r="V7885" s="221"/>
      <c r="W7885" s="221"/>
      <c r="X7885" s="221"/>
    </row>
    <row r="7886" spans="20:24">
      <c r="T7886" s="221"/>
      <c r="U7886" s="221"/>
      <c r="V7886" s="221"/>
      <c r="W7886" s="221"/>
      <c r="X7886" s="221"/>
    </row>
    <row r="7887" spans="20:24">
      <c r="T7887" s="221"/>
      <c r="U7887" s="221"/>
      <c r="V7887" s="221"/>
      <c r="W7887" s="221"/>
      <c r="X7887" s="221"/>
    </row>
    <row r="7888" spans="20:24">
      <c r="T7888" s="221"/>
      <c r="U7888" s="221"/>
      <c r="V7888" s="221"/>
      <c r="W7888" s="221"/>
      <c r="X7888" s="221"/>
    </row>
    <row r="7889" spans="20:24">
      <c r="T7889" s="221"/>
      <c r="U7889" s="221"/>
      <c r="V7889" s="221"/>
      <c r="W7889" s="221"/>
      <c r="X7889" s="221"/>
    </row>
    <row r="7890" spans="20:24">
      <c r="T7890" s="221"/>
      <c r="U7890" s="221"/>
      <c r="V7890" s="221"/>
      <c r="W7890" s="221"/>
      <c r="X7890" s="221"/>
    </row>
    <row r="7891" spans="20:24">
      <c r="T7891" s="221"/>
      <c r="U7891" s="221"/>
      <c r="V7891" s="221"/>
      <c r="W7891" s="221"/>
      <c r="X7891" s="221"/>
    </row>
    <row r="7892" spans="20:24">
      <c r="T7892" s="221"/>
      <c r="U7892" s="221"/>
      <c r="V7892" s="221"/>
      <c r="W7892" s="221"/>
      <c r="X7892" s="221"/>
    </row>
    <row r="7893" spans="20:24">
      <c r="T7893" s="221"/>
      <c r="U7893" s="221"/>
      <c r="V7893" s="221"/>
      <c r="W7893" s="221"/>
      <c r="X7893" s="221"/>
    </row>
    <row r="7894" spans="20:24">
      <c r="T7894" s="221"/>
      <c r="U7894" s="221"/>
      <c r="V7894" s="221"/>
      <c r="W7894" s="221"/>
      <c r="X7894" s="221"/>
    </row>
    <row r="7895" spans="20:24">
      <c r="T7895" s="221"/>
      <c r="U7895" s="221"/>
      <c r="V7895" s="221"/>
      <c r="W7895" s="221"/>
      <c r="X7895" s="221"/>
    </row>
    <row r="7896" spans="20:24">
      <c r="T7896" s="221"/>
      <c r="U7896" s="221"/>
      <c r="V7896" s="221"/>
      <c r="W7896" s="221"/>
      <c r="X7896" s="221"/>
    </row>
    <row r="7897" spans="20:24">
      <c r="T7897" s="221"/>
      <c r="U7897" s="221"/>
      <c r="V7897" s="221"/>
      <c r="W7897" s="221"/>
      <c r="X7897" s="221"/>
    </row>
    <row r="7898" spans="20:24">
      <c r="T7898" s="221"/>
      <c r="U7898" s="221"/>
      <c r="V7898" s="221"/>
      <c r="W7898" s="221"/>
      <c r="X7898" s="221"/>
    </row>
    <row r="7899" spans="20:24">
      <c r="T7899" s="221"/>
      <c r="U7899" s="221"/>
      <c r="V7899" s="221"/>
      <c r="W7899" s="221"/>
      <c r="X7899" s="221"/>
    </row>
    <row r="7900" spans="20:24">
      <c r="T7900" s="221"/>
      <c r="U7900" s="221"/>
      <c r="V7900" s="221"/>
      <c r="W7900" s="221"/>
      <c r="X7900" s="221"/>
    </row>
    <row r="7901" spans="20:24">
      <c r="T7901" s="221"/>
      <c r="U7901" s="221"/>
      <c r="V7901" s="221"/>
      <c r="W7901" s="221"/>
      <c r="X7901" s="221"/>
    </row>
    <row r="7902" spans="20:24">
      <c r="T7902" s="221"/>
      <c r="U7902" s="221"/>
      <c r="V7902" s="221"/>
      <c r="W7902" s="221"/>
      <c r="X7902" s="221"/>
    </row>
    <row r="7903" spans="20:24">
      <c r="T7903" s="221"/>
      <c r="U7903" s="221"/>
      <c r="V7903" s="221"/>
      <c r="W7903" s="221"/>
      <c r="X7903" s="221"/>
    </row>
    <row r="7904" spans="20:24">
      <c r="T7904" s="221"/>
      <c r="U7904" s="221"/>
      <c r="V7904" s="221"/>
      <c r="W7904" s="221"/>
      <c r="X7904" s="221"/>
    </row>
    <row r="7905" spans="20:24">
      <c r="T7905" s="221"/>
      <c r="U7905" s="221"/>
      <c r="V7905" s="221"/>
      <c r="W7905" s="221"/>
      <c r="X7905" s="221"/>
    </row>
    <row r="7906" spans="20:24">
      <c r="T7906" s="221"/>
      <c r="U7906" s="221"/>
      <c r="V7906" s="221"/>
      <c r="W7906" s="221"/>
      <c r="X7906" s="221"/>
    </row>
    <row r="7907" spans="20:24">
      <c r="T7907" s="221"/>
      <c r="U7907" s="221"/>
      <c r="V7907" s="221"/>
      <c r="W7907" s="221"/>
      <c r="X7907" s="221"/>
    </row>
    <row r="7908" spans="20:24">
      <c r="T7908" s="221"/>
      <c r="U7908" s="221"/>
      <c r="V7908" s="221"/>
      <c r="W7908" s="221"/>
      <c r="X7908" s="221"/>
    </row>
    <row r="7909" spans="20:24">
      <c r="T7909" s="221"/>
      <c r="U7909" s="221"/>
      <c r="V7909" s="221"/>
      <c r="W7909" s="221"/>
      <c r="X7909" s="221"/>
    </row>
    <row r="7910" spans="20:24">
      <c r="T7910" s="221"/>
      <c r="U7910" s="221"/>
      <c r="V7910" s="221"/>
      <c r="W7910" s="221"/>
      <c r="X7910" s="221"/>
    </row>
    <row r="7911" spans="20:24">
      <c r="T7911" s="221"/>
      <c r="U7911" s="221"/>
      <c r="V7911" s="221"/>
      <c r="W7911" s="221"/>
      <c r="X7911" s="221"/>
    </row>
    <row r="7912" spans="20:24">
      <c r="T7912" s="221"/>
      <c r="U7912" s="221"/>
      <c r="V7912" s="221"/>
      <c r="W7912" s="221"/>
      <c r="X7912" s="221"/>
    </row>
    <row r="7913" spans="20:24">
      <c r="T7913" s="221"/>
      <c r="U7913" s="221"/>
      <c r="V7913" s="221"/>
      <c r="W7913" s="221"/>
      <c r="X7913" s="221"/>
    </row>
    <row r="7914" spans="20:24">
      <c r="T7914" s="221"/>
      <c r="U7914" s="221"/>
      <c r="V7914" s="221"/>
      <c r="W7914" s="221"/>
      <c r="X7914" s="221"/>
    </row>
    <row r="7915" spans="20:24">
      <c r="T7915" s="221"/>
      <c r="U7915" s="221"/>
      <c r="V7915" s="221"/>
      <c r="W7915" s="221"/>
      <c r="X7915" s="221"/>
    </row>
    <row r="7916" spans="20:24">
      <c r="T7916" s="221"/>
      <c r="U7916" s="221"/>
      <c r="V7916" s="221"/>
      <c r="W7916" s="221"/>
      <c r="X7916" s="221"/>
    </row>
    <row r="7917" spans="20:24">
      <c r="T7917" s="221"/>
      <c r="U7917" s="221"/>
      <c r="V7917" s="221"/>
      <c r="W7917" s="221"/>
      <c r="X7917" s="221"/>
    </row>
    <row r="7918" spans="20:24">
      <c r="T7918" s="221"/>
      <c r="U7918" s="221"/>
      <c r="V7918" s="221"/>
      <c r="W7918" s="221"/>
      <c r="X7918" s="221"/>
    </row>
    <row r="7919" spans="20:24">
      <c r="T7919" s="221"/>
      <c r="U7919" s="221"/>
      <c r="V7919" s="221"/>
      <c r="W7919" s="221"/>
      <c r="X7919" s="221"/>
    </row>
    <row r="7920" spans="20:24">
      <c r="T7920" s="221"/>
      <c r="U7920" s="221"/>
      <c r="V7920" s="221"/>
      <c r="W7920" s="221"/>
      <c r="X7920" s="221"/>
    </row>
    <row r="7921" spans="20:24">
      <c r="T7921" s="221"/>
      <c r="U7921" s="221"/>
      <c r="V7921" s="221"/>
      <c r="W7921" s="221"/>
      <c r="X7921" s="221"/>
    </row>
    <row r="7922" spans="20:24">
      <c r="T7922" s="221"/>
      <c r="U7922" s="221"/>
      <c r="V7922" s="221"/>
      <c r="W7922" s="221"/>
      <c r="X7922" s="221"/>
    </row>
    <row r="7923" spans="20:24">
      <c r="T7923" s="221"/>
      <c r="U7923" s="221"/>
      <c r="V7923" s="221"/>
      <c r="W7923" s="221"/>
      <c r="X7923" s="221"/>
    </row>
    <row r="7924" spans="20:24">
      <c r="T7924" s="221"/>
      <c r="U7924" s="221"/>
      <c r="V7924" s="221"/>
      <c r="W7924" s="221"/>
      <c r="X7924" s="221"/>
    </row>
    <row r="7925" spans="20:24">
      <c r="T7925" s="221"/>
      <c r="U7925" s="221"/>
      <c r="V7925" s="221"/>
      <c r="W7925" s="221"/>
      <c r="X7925" s="221"/>
    </row>
    <row r="7926" spans="20:24">
      <c r="T7926" s="221"/>
      <c r="U7926" s="221"/>
      <c r="V7926" s="221"/>
      <c r="W7926" s="221"/>
      <c r="X7926" s="221"/>
    </row>
    <row r="7927" spans="20:24">
      <c r="T7927" s="221"/>
      <c r="U7927" s="221"/>
      <c r="V7927" s="221"/>
      <c r="W7927" s="221"/>
      <c r="X7927" s="221"/>
    </row>
    <row r="7928" spans="20:24">
      <c r="T7928" s="221"/>
      <c r="U7928" s="221"/>
      <c r="V7928" s="221"/>
      <c r="W7928" s="221"/>
      <c r="X7928" s="221"/>
    </row>
    <row r="7929" spans="20:24">
      <c r="T7929" s="221"/>
      <c r="U7929" s="221"/>
      <c r="V7929" s="221"/>
      <c r="W7929" s="221"/>
      <c r="X7929" s="221"/>
    </row>
    <row r="7930" spans="20:24">
      <c r="T7930" s="221"/>
      <c r="U7930" s="221"/>
      <c r="V7930" s="221"/>
      <c r="W7930" s="221"/>
      <c r="X7930" s="221"/>
    </row>
    <row r="7931" spans="20:24">
      <c r="T7931" s="221"/>
      <c r="U7931" s="221"/>
      <c r="V7931" s="221"/>
      <c r="W7931" s="221"/>
      <c r="X7931" s="221"/>
    </row>
    <row r="7932" spans="20:24">
      <c r="T7932" s="221"/>
      <c r="U7932" s="221"/>
      <c r="V7932" s="221"/>
      <c r="W7932" s="221"/>
      <c r="X7932" s="221"/>
    </row>
    <row r="7933" spans="20:24">
      <c r="T7933" s="221"/>
      <c r="U7933" s="221"/>
      <c r="V7933" s="221"/>
      <c r="W7933" s="221"/>
      <c r="X7933" s="221"/>
    </row>
    <row r="7934" spans="20:24">
      <c r="T7934" s="221"/>
      <c r="U7934" s="221"/>
      <c r="V7934" s="221"/>
      <c r="W7934" s="221"/>
      <c r="X7934" s="221"/>
    </row>
    <row r="7935" spans="20:24">
      <c r="T7935" s="221"/>
      <c r="U7935" s="221"/>
      <c r="V7935" s="221"/>
      <c r="W7935" s="221"/>
      <c r="X7935" s="221"/>
    </row>
    <row r="7936" spans="20:24">
      <c r="T7936" s="221"/>
      <c r="U7936" s="221"/>
      <c r="V7936" s="221"/>
      <c r="W7936" s="221"/>
      <c r="X7936" s="221"/>
    </row>
    <row r="7937" spans="20:24">
      <c r="T7937" s="221"/>
      <c r="U7937" s="221"/>
      <c r="V7937" s="221"/>
      <c r="W7937" s="221"/>
      <c r="X7937" s="221"/>
    </row>
    <row r="7938" spans="20:24">
      <c r="T7938" s="221"/>
      <c r="U7938" s="221"/>
      <c r="V7938" s="221"/>
      <c r="W7938" s="221"/>
      <c r="X7938" s="221"/>
    </row>
    <row r="7939" spans="20:24">
      <c r="T7939" s="221"/>
      <c r="U7939" s="221"/>
      <c r="V7939" s="221"/>
      <c r="W7939" s="221"/>
      <c r="X7939" s="221"/>
    </row>
    <row r="7940" spans="20:24">
      <c r="T7940" s="221"/>
      <c r="U7940" s="221"/>
      <c r="V7940" s="221"/>
      <c r="W7940" s="221"/>
      <c r="X7940" s="221"/>
    </row>
    <row r="7941" spans="20:24">
      <c r="T7941" s="221"/>
      <c r="U7941" s="221"/>
      <c r="V7941" s="221"/>
      <c r="W7941" s="221"/>
      <c r="X7941" s="221"/>
    </row>
    <row r="7942" spans="20:24">
      <c r="T7942" s="221"/>
      <c r="U7942" s="221"/>
      <c r="V7942" s="221"/>
      <c r="W7942" s="221"/>
      <c r="X7942" s="221"/>
    </row>
    <row r="7943" spans="20:24">
      <c r="T7943" s="221"/>
      <c r="U7943" s="221"/>
      <c r="V7943" s="221"/>
      <c r="W7943" s="221"/>
      <c r="X7943" s="221"/>
    </row>
    <row r="7944" spans="20:24">
      <c r="T7944" s="221"/>
      <c r="U7944" s="221"/>
      <c r="V7944" s="221"/>
      <c r="W7944" s="221"/>
      <c r="X7944" s="221"/>
    </row>
    <row r="7945" spans="20:24">
      <c r="T7945" s="221"/>
      <c r="U7945" s="221"/>
      <c r="V7945" s="221"/>
      <c r="W7945" s="221"/>
      <c r="X7945" s="221"/>
    </row>
    <row r="7946" spans="20:24">
      <c r="T7946" s="221"/>
      <c r="U7946" s="221"/>
      <c r="V7946" s="221"/>
      <c r="W7946" s="221"/>
      <c r="X7946" s="221"/>
    </row>
    <row r="7947" spans="20:24">
      <c r="T7947" s="221"/>
      <c r="U7947" s="221"/>
      <c r="V7947" s="221"/>
      <c r="W7947" s="221"/>
      <c r="X7947" s="221"/>
    </row>
    <row r="7948" spans="20:24">
      <c r="T7948" s="221"/>
      <c r="U7948" s="221"/>
      <c r="V7948" s="221"/>
      <c r="W7948" s="221"/>
      <c r="X7948" s="221"/>
    </row>
    <row r="7949" spans="20:24">
      <c r="T7949" s="221"/>
      <c r="U7949" s="221"/>
      <c r="V7949" s="221"/>
      <c r="W7949" s="221"/>
      <c r="X7949" s="221"/>
    </row>
    <row r="7950" spans="20:24">
      <c r="T7950" s="221"/>
      <c r="U7950" s="221"/>
      <c r="V7950" s="221"/>
      <c r="W7950" s="221"/>
      <c r="X7950" s="221"/>
    </row>
    <row r="7951" spans="20:24">
      <c r="T7951" s="221"/>
      <c r="U7951" s="221"/>
      <c r="V7951" s="221"/>
      <c r="W7951" s="221"/>
      <c r="X7951" s="221"/>
    </row>
    <row r="7952" spans="20:24">
      <c r="T7952" s="221"/>
      <c r="U7952" s="221"/>
      <c r="V7952" s="221"/>
      <c r="W7952" s="221"/>
      <c r="X7952" s="221"/>
    </row>
    <row r="7953" spans="20:24">
      <c r="T7953" s="221"/>
      <c r="U7953" s="221"/>
      <c r="V7953" s="221"/>
      <c r="W7953" s="221"/>
      <c r="X7953" s="221"/>
    </row>
    <row r="7954" spans="20:24">
      <c r="T7954" s="221"/>
      <c r="U7954" s="221"/>
      <c r="V7954" s="221"/>
      <c r="W7954" s="221"/>
      <c r="X7954" s="221"/>
    </row>
    <row r="7955" spans="20:24">
      <c r="T7955" s="221"/>
      <c r="U7955" s="221"/>
      <c r="V7955" s="221"/>
      <c r="W7955" s="221"/>
      <c r="X7955" s="221"/>
    </row>
    <row r="7956" spans="20:24">
      <c r="T7956" s="221"/>
      <c r="U7956" s="221"/>
      <c r="V7956" s="221"/>
      <c r="W7956" s="221"/>
      <c r="X7956" s="221"/>
    </row>
    <row r="7957" spans="20:24">
      <c r="T7957" s="221"/>
      <c r="U7957" s="221"/>
      <c r="V7957" s="221"/>
      <c r="W7957" s="221"/>
      <c r="X7957" s="221"/>
    </row>
    <row r="7958" spans="20:24">
      <c r="T7958" s="221"/>
      <c r="U7958" s="221"/>
      <c r="V7958" s="221"/>
      <c r="W7958" s="221"/>
      <c r="X7958" s="221"/>
    </row>
    <row r="7959" spans="20:24">
      <c r="T7959" s="221"/>
      <c r="U7959" s="221"/>
      <c r="V7959" s="221"/>
      <c r="W7959" s="221"/>
      <c r="X7959" s="221"/>
    </row>
    <row r="7960" spans="20:24">
      <c r="T7960" s="221"/>
      <c r="U7960" s="221"/>
      <c r="V7960" s="221"/>
      <c r="W7960" s="221"/>
      <c r="X7960" s="221"/>
    </row>
    <row r="7961" spans="20:24">
      <c r="T7961" s="221"/>
      <c r="U7961" s="221"/>
      <c r="V7961" s="221"/>
      <c r="W7961" s="221"/>
      <c r="X7961" s="221"/>
    </row>
    <row r="7962" spans="20:24">
      <c r="T7962" s="221"/>
      <c r="U7962" s="221"/>
      <c r="V7962" s="221"/>
      <c r="W7962" s="221"/>
      <c r="X7962" s="221"/>
    </row>
    <row r="7963" spans="20:24">
      <c r="T7963" s="221"/>
      <c r="U7963" s="221"/>
      <c r="V7963" s="221"/>
      <c r="W7963" s="221"/>
      <c r="X7963" s="221"/>
    </row>
    <row r="7964" spans="20:24">
      <c r="T7964" s="221"/>
      <c r="U7964" s="221"/>
      <c r="V7964" s="221"/>
      <c r="W7964" s="221"/>
      <c r="X7964" s="221"/>
    </row>
    <row r="7965" spans="20:24">
      <c r="T7965" s="221"/>
      <c r="U7965" s="221"/>
      <c r="V7965" s="221"/>
      <c r="W7965" s="221"/>
      <c r="X7965" s="221"/>
    </row>
    <row r="7966" spans="20:24">
      <c r="T7966" s="221"/>
      <c r="U7966" s="221"/>
      <c r="V7966" s="221"/>
      <c r="W7966" s="221"/>
      <c r="X7966" s="221"/>
    </row>
    <row r="7967" spans="20:24">
      <c r="T7967" s="221"/>
      <c r="U7967" s="221"/>
      <c r="V7967" s="221"/>
      <c r="W7967" s="221"/>
      <c r="X7967" s="221"/>
    </row>
    <row r="7968" spans="20:24">
      <c r="T7968" s="221"/>
      <c r="U7968" s="221"/>
      <c r="V7968" s="221"/>
      <c r="W7968" s="221"/>
      <c r="X7968" s="221"/>
    </row>
    <row r="7969" spans="20:24">
      <c r="T7969" s="221"/>
      <c r="U7969" s="221"/>
      <c r="V7969" s="221"/>
      <c r="W7969" s="221"/>
      <c r="X7969" s="221"/>
    </row>
    <row r="7970" spans="20:24">
      <c r="T7970" s="221"/>
      <c r="U7970" s="221"/>
      <c r="V7970" s="221"/>
      <c r="W7970" s="221"/>
      <c r="X7970" s="221"/>
    </row>
    <row r="7971" spans="20:24">
      <c r="T7971" s="221"/>
      <c r="U7971" s="221"/>
      <c r="V7971" s="221"/>
      <c r="W7971" s="221"/>
      <c r="X7971" s="221"/>
    </row>
    <row r="7972" spans="20:24">
      <c r="T7972" s="221"/>
      <c r="U7972" s="221"/>
      <c r="V7972" s="221"/>
      <c r="W7972" s="221"/>
      <c r="X7972" s="221"/>
    </row>
    <row r="7973" spans="20:24">
      <c r="T7973" s="221"/>
      <c r="U7973" s="221"/>
      <c r="V7973" s="221"/>
      <c r="W7973" s="221"/>
      <c r="X7973" s="221"/>
    </row>
    <row r="7974" spans="20:24">
      <c r="T7974" s="221"/>
      <c r="U7974" s="221"/>
      <c r="V7974" s="221"/>
      <c r="W7974" s="221"/>
      <c r="X7974" s="221"/>
    </row>
    <row r="7975" spans="20:24">
      <c r="T7975" s="221"/>
      <c r="U7975" s="221"/>
      <c r="V7975" s="221"/>
      <c r="W7975" s="221"/>
      <c r="X7975" s="221"/>
    </row>
    <row r="7976" spans="20:24">
      <c r="T7976" s="221"/>
      <c r="U7976" s="221"/>
      <c r="V7976" s="221"/>
      <c r="W7976" s="221"/>
      <c r="X7976" s="221"/>
    </row>
    <row r="7977" spans="20:24">
      <c r="T7977" s="221"/>
      <c r="U7977" s="221"/>
      <c r="V7977" s="221"/>
      <c r="W7977" s="221"/>
      <c r="X7977" s="221"/>
    </row>
    <row r="7978" spans="20:24">
      <c r="T7978" s="221"/>
      <c r="U7978" s="221"/>
      <c r="V7978" s="221"/>
      <c r="W7978" s="221"/>
      <c r="X7978" s="221"/>
    </row>
    <row r="7979" spans="20:24">
      <c r="T7979" s="221"/>
      <c r="U7979" s="221"/>
      <c r="V7979" s="221"/>
      <c r="W7979" s="221"/>
      <c r="X7979" s="221"/>
    </row>
    <row r="7980" spans="20:24">
      <c r="T7980" s="221"/>
      <c r="U7980" s="221"/>
      <c r="V7980" s="221"/>
      <c r="W7980" s="221"/>
      <c r="X7980" s="221"/>
    </row>
    <row r="7981" spans="20:24">
      <c r="T7981" s="221"/>
      <c r="U7981" s="221"/>
      <c r="V7981" s="221"/>
      <c r="W7981" s="221"/>
      <c r="X7981" s="221"/>
    </row>
    <row r="7982" spans="20:24">
      <c r="T7982" s="221"/>
      <c r="U7982" s="221"/>
      <c r="V7982" s="221"/>
      <c r="W7982" s="221"/>
      <c r="X7982" s="221"/>
    </row>
    <row r="7983" spans="20:24">
      <c r="T7983" s="221"/>
      <c r="U7983" s="221"/>
      <c r="V7983" s="221"/>
      <c r="W7983" s="221"/>
      <c r="X7983" s="221"/>
    </row>
    <row r="7984" spans="20:24">
      <c r="T7984" s="221"/>
      <c r="U7984" s="221"/>
      <c r="V7984" s="221"/>
      <c r="W7984" s="221"/>
      <c r="X7984" s="221"/>
    </row>
    <row r="7985" spans="20:24">
      <c r="T7985" s="221"/>
      <c r="U7985" s="221"/>
      <c r="V7985" s="221"/>
      <c r="W7985" s="221"/>
      <c r="X7985" s="221"/>
    </row>
    <row r="7986" spans="20:24">
      <c r="T7986" s="221"/>
      <c r="U7986" s="221"/>
      <c r="V7986" s="221"/>
      <c r="W7986" s="221"/>
      <c r="X7986" s="221"/>
    </row>
    <row r="7987" spans="20:24">
      <c r="T7987" s="221"/>
      <c r="U7987" s="221"/>
      <c r="V7987" s="221"/>
      <c r="W7987" s="221"/>
      <c r="X7987" s="221"/>
    </row>
    <row r="7988" spans="20:24">
      <c r="T7988" s="221"/>
      <c r="U7988" s="221"/>
      <c r="V7988" s="221"/>
      <c r="W7988" s="221"/>
      <c r="X7988" s="221"/>
    </row>
    <row r="7989" spans="20:24">
      <c r="T7989" s="221"/>
      <c r="U7989" s="221"/>
      <c r="V7989" s="221"/>
      <c r="W7989" s="221"/>
      <c r="X7989" s="221"/>
    </row>
    <row r="7990" spans="20:24">
      <c r="T7990" s="221"/>
      <c r="U7990" s="221"/>
      <c r="V7990" s="221"/>
      <c r="W7990" s="221"/>
      <c r="X7990" s="221"/>
    </row>
    <row r="7991" spans="20:24">
      <c r="T7991" s="221"/>
      <c r="U7991" s="221"/>
      <c r="V7991" s="221"/>
      <c r="W7991" s="221"/>
      <c r="X7991" s="221"/>
    </row>
    <row r="7992" spans="20:24">
      <c r="T7992" s="221"/>
      <c r="U7992" s="221"/>
      <c r="V7992" s="221"/>
      <c r="W7992" s="221"/>
      <c r="X7992" s="221"/>
    </row>
    <row r="7993" spans="20:24">
      <c r="T7993" s="221"/>
      <c r="U7993" s="221"/>
      <c r="V7993" s="221"/>
      <c r="W7993" s="221"/>
      <c r="X7993" s="221"/>
    </row>
    <row r="7994" spans="20:24">
      <c r="T7994" s="221"/>
      <c r="U7994" s="221"/>
      <c r="V7994" s="221"/>
      <c r="W7994" s="221"/>
      <c r="X7994" s="221"/>
    </row>
    <row r="7995" spans="20:24">
      <c r="T7995" s="221"/>
      <c r="U7995" s="221"/>
      <c r="V7995" s="221"/>
      <c r="W7995" s="221"/>
      <c r="X7995" s="221"/>
    </row>
    <row r="7996" spans="20:24">
      <c r="T7996" s="221"/>
      <c r="U7996" s="221"/>
      <c r="V7996" s="221"/>
      <c r="W7996" s="221"/>
      <c r="X7996" s="221"/>
    </row>
    <row r="7997" spans="20:24">
      <c r="T7997" s="221"/>
      <c r="U7997" s="221"/>
      <c r="V7997" s="221"/>
      <c r="W7997" s="221"/>
      <c r="X7997" s="221"/>
    </row>
    <row r="7998" spans="20:24">
      <c r="T7998" s="221"/>
      <c r="U7998" s="221"/>
      <c r="V7998" s="221"/>
      <c r="W7998" s="221"/>
      <c r="X7998" s="221"/>
    </row>
    <row r="7999" spans="20:24">
      <c r="T7999" s="221"/>
      <c r="U7999" s="221"/>
      <c r="V7999" s="221"/>
      <c r="W7999" s="221"/>
      <c r="X7999" s="221"/>
    </row>
    <row r="8000" spans="20:24">
      <c r="T8000" s="221"/>
      <c r="U8000" s="221"/>
      <c r="V8000" s="221"/>
      <c r="W8000" s="221"/>
      <c r="X8000" s="221"/>
    </row>
    <row r="8001" spans="20:24">
      <c r="T8001" s="221"/>
      <c r="U8001" s="221"/>
      <c r="V8001" s="221"/>
      <c r="W8001" s="221"/>
      <c r="X8001" s="221"/>
    </row>
    <row r="8002" spans="20:24">
      <c r="T8002" s="221"/>
      <c r="U8002" s="221"/>
      <c r="V8002" s="221"/>
      <c r="W8002" s="221"/>
      <c r="X8002" s="221"/>
    </row>
    <row r="8003" spans="20:24">
      <c r="T8003" s="221"/>
      <c r="U8003" s="221"/>
      <c r="V8003" s="221"/>
      <c r="W8003" s="221"/>
      <c r="X8003" s="221"/>
    </row>
    <row r="8004" spans="20:24">
      <c r="T8004" s="221"/>
      <c r="U8004" s="221"/>
      <c r="V8004" s="221"/>
      <c r="W8004" s="221"/>
      <c r="X8004" s="221"/>
    </row>
    <row r="8005" spans="20:24">
      <c r="T8005" s="221"/>
      <c r="U8005" s="221"/>
      <c r="V8005" s="221"/>
      <c r="W8005" s="221"/>
      <c r="X8005" s="221"/>
    </row>
    <row r="8006" spans="20:24">
      <c r="T8006" s="221"/>
      <c r="U8006" s="221"/>
      <c r="V8006" s="221"/>
      <c r="W8006" s="221"/>
      <c r="X8006" s="221"/>
    </row>
    <row r="8007" spans="20:24">
      <c r="T8007" s="221"/>
      <c r="U8007" s="221"/>
      <c r="V8007" s="221"/>
      <c r="W8007" s="221"/>
      <c r="X8007" s="221"/>
    </row>
    <row r="8008" spans="20:24">
      <c r="T8008" s="221"/>
      <c r="U8008" s="221"/>
      <c r="V8008" s="221"/>
      <c r="W8008" s="221"/>
      <c r="X8008" s="221"/>
    </row>
    <row r="8009" spans="20:24">
      <c r="T8009" s="221"/>
      <c r="U8009" s="221"/>
      <c r="V8009" s="221"/>
      <c r="W8009" s="221"/>
      <c r="X8009" s="221"/>
    </row>
    <row r="8010" spans="20:24">
      <c r="T8010" s="221"/>
      <c r="U8010" s="221"/>
      <c r="V8010" s="221"/>
      <c r="W8010" s="221"/>
      <c r="X8010" s="221"/>
    </row>
    <row r="8011" spans="20:24">
      <c r="T8011" s="221"/>
      <c r="U8011" s="221"/>
      <c r="V8011" s="221"/>
      <c r="W8011" s="221"/>
      <c r="X8011" s="221"/>
    </row>
    <row r="8012" spans="20:24">
      <c r="T8012" s="221"/>
      <c r="U8012" s="221"/>
      <c r="V8012" s="221"/>
      <c r="W8012" s="221"/>
      <c r="X8012" s="221"/>
    </row>
    <row r="8013" spans="20:24">
      <c r="T8013" s="221"/>
      <c r="U8013" s="221"/>
      <c r="V8013" s="221"/>
      <c r="W8013" s="221"/>
      <c r="X8013" s="221"/>
    </row>
    <row r="8014" spans="20:24">
      <c r="T8014" s="221"/>
      <c r="U8014" s="221"/>
      <c r="V8014" s="221"/>
      <c r="W8014" s="221"/>
      <c r="X8014" s="221"/>
    </row>
    <row r="8015" spans="20:24">
      <c r="T8015" s="221"/>
      <c r="U8015" s="221"/>
      <c r="V8015" s="221"/>
      <c r="W8015" s="221"/>
      <c r="X8015" s="221"/>
    </row>
    <row r="8016" spans="20:24">
      <c r="T8016" s="221"/>
      <c r="U8016" s="221"/>
      <c r="V8016" s="221"/>
      <c r="W8016" s="221"/>
      <c r="X8016" s="221"/>
    </row>
    <row r="8017" spans="20:24">
      <c r="T8017" s="221"/>
      <c r="U8017" s="221"/>
      <c r="V8017" s="221"/>
      <c r="W8017" s="221"/>
      <c r="X8017" s="221"/>
    </row>
    <row r="8018" spans="20:24">
      <c r="T8018" s="221"/>
      <c r="U8018" s="221"/>
      <c r="V8018" s="221"/>
      <c r="W8018" s="221"/>
      <c r="X8018" s="221"/>
    </row>
    <row r="8019" spans="20:24">
      <c r="T8019" s="221"/>
      <c r="U8019" s="221"/>
      <c r="V8019" s="221"/>
      <c r="W8019" s="221"/>
      <c r="X8019" s="221"/>
    </row>
    <row r="8020" spans="20:24">
      <c r="T8020" s="221"/>
      <c r="U8020" s="221"/>
      <c r="V8020" s="221"/>
      <c r="W8020" s="221"/>
      <c r="X8020" s="221"/>
    </row>
    <row r="8021" spans="20:24">
      <c r="T8021" s="221"/>
      <c r="U8021" s="221"/>
      <c r="V8021" s="221"/>
      <c r="W8021" s="221"/>
      <c r="X8021" s="221"/>
    </row>
    <row r="8022" spans="20:24">
      <c r="T8022" s="221"/>
      <c r="U8022" s="221"/>
      <c r="V8022" s="221"/>
      <c r="W8022" s="221"/>
      <c r="X8022" s="221"/>
    </row>
    <row r="8023" spans="20:24">
      <c r="T8023" s="221"/>
      <c r="U8023" s="221"/>
      <c r="V8023" s="221"/>
      <c r="W8023" s="221"/>
      <c r="X8023" s="221"/>
    </row>
    <row r="8024" spans="20:24">
      <c r="T8024" s="221"/>
      <c r="U8024" s="221"/>
      <c r="V8024" s="221"/>
      <c r="W8024" s="221"/>
      <c r="X8024" s="221"/>
    </row>
    <row r="8025" spans="20:24">
      <c r="T8025" s="221"/>
      <c r="U8025" s="221"/>
      <c r="V8025" s="221"/>
      <c r="W8025" s="221"/>
      <c r="X8025" s="221"/>
    </row>
    <row r="8026" spans="20:24">
      <c r="T8026" s="221"/>
      <c r="U8026" s="221"/>
      <c r="V8026" s="221"/>
      <c r="W8026" s="221"/>
      <c r="X8026" s="221"/>
    </row>
    <row r="8027" spans="20:24">
      <c r="T8027" s="221"/>
      <c r="U8027" s="221"/>
      <c r="V8027" s="221"/>
      <c r="W8027" s="221"/>
      <c r="X8027" s="221"/>
    </row>
    <row r="8028" spans="20:24">
      <c r="T8028" s="221"/>
      <c r="U8028" s="221"/>
      <c r="V8028" s="221"/>
      <c r="W8028" s="221"/>
      <c r="X8028" s="221"/>
    </row>
    <row r="8029" spans="20:24">
      <c r="T8029" s="221"/>
      <c r="U8029" s="221"/>
      <c r="V8029" s="221"/>
      <c r="W8029" s="221"/>
      <c r="X8029" s="221"/>
    </row>
    <row r="8030" spans="20:24">
      <c r="T8030" s="221"/>
      <c r="U8030" s="221"/>
      <c r="V8030" s="221"/>
      <c r="W8030" s="221"/>
      <c r="X8030" s="221"/>
    </row>
    <row r="8031" spans="20:24">
      <c r="T8031" s="221"/>
      <c r="U8031" s="221"/>
      <c r="V8031" s="221"/>
      <c r="W8031" s="221"/>
      <c r="X8031" s="221"/>
    </row>
    <row r="8032" spans="20:24">
      <c r="T8032" s="221"/>
      <c r="U8032" s="221"/>
      <c r="V8032" s="221"/>
      <c r="W8032" s="221"/>
      <c r="X8032" s="221"/>
    </row>
    <row r="8033" spans="20:24">
      <c r="T8033" s="221"/>
      <c r="U8033" s="221"/>
      <c r="V8033" s="221"/>
      <c r="W8033" s="221"/>
      <c r="X8033" s="221"/>
    </row>
    <row r="8034" spans="20:24">
      <c r="T8034" s="221"/>
      <c r="U8034" s="221"/>
      <c r="V8034" s="221"/>
      <c r="W8034" s="221"/>
      <c r="X8034" s="221"/>
    </row>
    <row r="8035" spans="20:24">
      <c r="T8035" s="221"/>
      <c r="U8035" s="221"/>
      <c r="V8035" s="221"/>
      <c r="W8035" s="221"/>
      <c r="X8035" s="221"/>
    </row>
    <row r="8036" spans="20:24">
      <c r="T8036" s="221"/>
      <c r="U8036" s="221"/>
      <c r="V8036" s="221"/>
      <c r="W8036" s="221"/>
      <c r="X8036" s="221"/>
    </row>
    <row r="8037" spans="20:24">
      <c r="T8037" s="221"/>
      <c r="U8037" s="221"/>
      <c r="V8037" s="221"/>
      <c r="W8037" s="221"/>
      <c r="X8037" s="221"/>
    </row>
    <row r="8038" spans="20:24">
      <c r="T8038" s="221"/>
      <c r="U8038" s="221"/>
      <c r="V8038" s="221"/>
      <c r="W8038" s="221"/>
      <c r="X8038" s="221"/>
    </row>
    <row r="8039" spans="20:24">
      <c r="T8039" s="221"/>
      <c r="U8039" s="221"/>
      <c r="V8039" s="221"/>
      <c r="W8039" s="221"/>
      <c r="X8039" s="221"/>
    </row>
    <row r="8040" spans="20:24">
      <c r="T8040" s="221"/>
      <c r="U8040" s="221"/>
      <c r="V8040" s="221"/>
      <c r="W8040" s="221"/>
      <c r="X8040" s="221"/>
    </row>
    <row r="8041" spans="20:24">
      <c r="T8041" s="221"/>
      <c r="U8041" s="221"/>
      <c r="V8041" s="221"/>
      <c r="W8041" s="221"/>
      <c r="X8041" s="221"/>
    </row>
    <row r="8042" spans="20:24">
      <c r="T8042" s="221"/>
      <c r="U8042" s="221"/>
      <c r="V8042" s="221"/>
      <c r="W8042" s="221"/>
      <c r="X8042" s="221"/>
    </row>
    <row r="8043" spans="20:24">
      <c r="T8043" s="221"/>
      <c r="U8043" s="221"/>
      <c r="V8043" s="221"/>
      <c r="W8043" s="221"/>
      <c r="X8043" s="221"/>
    </row>
    <row r="8044" spans="20:24">
      <c r="T8044" s="221"/>
      <c r="U8044" s="221"/>
      <c r="V8044" s="221"/>
      <c r="W8044" s="221"/>
      <c r="X8044" s="221"/>
    </row>
    <row r="8045" spans="20:24">
      <c r="T8045" s="221"/>
      <c r="U8045" s="221"/>
      <c r="V8045" s="221"/>
      <c r="W8045" s="221"/>
      <c r="X8045" s="221"/>
    </row>
    <row r="8046" spans="20:24">
      <c r="T8046" s="221"/>
      <c r="U8046" s="221"/>
      <c r="V8046" s="221"/>
      <c r="W8046" s="221"/>
      <c r="X8046" s="221"/>
    </row>
    <row r="8047" spans="20:24">
      <c r="T8047" s="221"/>
      <c r="U8047" s="221"/>
      <c r="V8047" s="221"/>
      <c r="W8047" s="221"/>
      <c r="X8047" s="221"/>
    </row>
    <row r="8048" spans="20:24">
      <c r="T8048" s="221"/>
      <c r="U8048" s="221"/>
      <c r="V8048" s="221"/>
      <c r="W8048" s="221"/>
      <c r="X8048" s="221"/>
    </row>
    <row r="8049" spans="20:24">
      <c r="T8049" s="221"/>
      <c r="U8049" s="221"/>
      <c r="V8049" s="221"/>
      <c r="W8049" s="221"/>
      <c r="X8049" s="221"/>
    </row>
    <row r="8050" spans="20:24">
      <c r="T8050" s="221"/>
      <c r="U8050" s="221"/>
      <c r="V8050" s="221"/>
      <c r="W8050" s="221"/>
      <c r="X8050" s="221"/>
    </row>
    <row r="8051" spans="20:24">
      <c r="T8051" s="221"/>
      <c r="U8051" s="221"/>
      <c r="V8051" s="221"/>
      <c r="W8051" s="221"/>
      <c r="X8051" s="221"/>
    </row>
    <row r="8052" spans="20:24">
      <c r="T8052" s="221"/>
      <c r="U8052" s="221"/>
      <c r="V8052" s="221"/>
      <c r="W8052" s="221"/>
      <c r="X8052" s="221"/>
    </row>
    <row r="8053" spans="20:24">
      <c r="T8053" s="221"/>
      <c r="U8053" s="221"/>
      <c r="V8053" s="221"/>
      <c r="W8053" s="221"/>
      <c r="X8053" s="221"/>
    </row>
    <row r="8054" spans="20:24">
      <c r="T8054" s="221"/>
      <c r="U8054" s="221"/>
      <c r="V8054" s="221"/>
      <c r="W8054" s="221"/>
      <c r="X8054" s="221"/>
    </row>
    <row r="8055" spans="20:24">
      <c r="T8055" s="221"/>
      <c r="U8055" s="221"/>
      <c r="V8055" s="221"/>
      <c r="W8055" s="221"/>
      <c r="X8055" s="221"/>
    </row>
    <row r="8056" spans="20:24">
      <c r="T8056" s="221"/>
      <c r="U8056" s="221"/>
      <c r="V8056" s="221"/>
      <c r="W8056" s="221"/>
      <c r="X8056" s="221"/>
    </row>
    <row r="8057" spans="20:24">
      <c r="T8057" s="221"/>
      <c r="U8057" s="221"/>
      <c r="V8057" s="221"/>
      <c r="W8057" s="221"/>
      <c r="X8057" s="221"/>
    </row>
    <row r="8058" spans="20:24">
      <c r="T8058" s="221"/>
      <c r="U8058" s="221"/>
      <c r="V8058" s="221"/>
      <c r="W8058" s="221"/>
      <c r="X8058" s="221"/>
    </row>
    <row r="8059" spans="20:24">
      <c r="T8059" s="221"/>
      <c r="U8059" s="221"/>
      <c r="V8059" s="221"/>
      <c r="W8059" s="221"/>
      <c r="X8059" s="221"/>
    </row>
    <row r="8060" spans="20:24">
      <c r="T8060" s="221"/>
      <c r="U8060" s="221"/>
      <c r="V8060" s="221"/>
      <c r="W8060" s="221"/>
      <c r="X8060" s="221"/>
    </row>
    <row r="8061" spans="20:24">
      <c r="T8061" s="221"/>
      <c r="U8061" s="221"/>
      <c r="V8061" s="221"/>
      <c r="W8061" s="221"/>
      <c r="X8061" s="221"/>
    </row>
    <row r="8062" spans="20:24">
      <c r="T8062" s="221"/>
      <c r="U8062" s="221"/>
      <c r="V8062" s="221"/>
      <c r="W8062" s="221"/>
      <c r="X8062" s="221"/>
    </row>
    <row r="8063" spans="20:24">
      <c r="T8063" s="221"/>
      <c r="U8063" s="221"/>
      <c r="V8063" s="221"/>
      <c r="W8063" s="221"/>
      <c r="X8063" s="221"/>
    </row>
    <row r="8064" spans="20:24">
      <c r="T8064" s="221"/>
      <c r="U8064" s="221"/>
      <c r="V8064" s="221"/>
      <c r="W8064" s="221"/>
      <c r="X8064" s="221"/>
    </row>
    <row r="8065" spans="20:24">
      <c r="T8065" s="221"/>
      <c r="U8065" s="221"/>
      <c r="V8065" s="221"/>
      <c r="W8065" s="221"/>
      <c r="X8065" s="221"/>
    </row>
    <row r="8066" spans="20:24">
      <c r="T8066" s="221"/>
      <c r="U8066" s="221"/>
      <c r="V8066" s="221"/>
      <c r="W8066" s="221"/>
      <c r="X8066" s="221"/>
    </row>
    <row r="8067" spans="20:24">
      <c r="T8067" s="221"/>
      <c r="U8067" s="221"/>
      <c r="V8067" s="221"/>
      <c r="W8067" s="221"/>
      <c r="X8067" s="221"/>
    </row>
    <row r="8068" spans="20:24">
      <c r="T8068" s="221"/>
      <c r="U8068" s="221"/>
      <c r="V8068" s="221"/>
      <c r="W8068" s="221"/>
      <c r="X8068" s="221"/>
    </row>
    <row r="8069" spans="20:24">
      <c r="T8069" s="221"/>
      <c r="U8069" s="221"/>
      <c r="V8069" s="221"/>
      <c r="W8069" s="221"/>
      <c r="X8069" s="221"/>
    </row>
    <row r="8070" spans="20:24">
      <c r="T8070" s="221"/>
      <c r="U8070" s="221"/>
      <c r="V8070" s="221"/>
      <c r="W8070" s="221"/>
      <c r="X8070" s="221"/>
    </row>
    <row r="8071" spans="20:24">
      <c r="T8071" s="221"/>
      <c r="U8071" s="221"/>
      <c r="V8071" s="221"/>
      <c r="W8071" s="221"/>
      <c r="X8071" s="221"/>
    </row>
    <row r="8072" spans="20:24">
      <c r="T8072" s="221"/>
      <c r="U8072" s="221"/>
      <c r="V8072" s="221"/>
      <c r="W8072" s="221"/>
      <c r="X8072" s="221"/>
    </row>
    <row r="8073" spans="20:24">
      <c r="T8073" s="221"/>
      <c r="U8073" s="221"/>
      <c r="V8073" s="221"/>
      <c r="W8073" s="221"/>
      <c r="X8073" s="221"/>
    </row>
    <row r="8074" spans="20:24">
      <c r="T8074" s="221"/>
      <c r="U8074" s="221"/>
      <c r="V8074" s="221"/>
      <c r="W8074" s="221"/>
      <c r="X8074" s="221"/>
    </row>
    <row r="8075" spans="20:24">
      <c r="T8075" s="221"/>
      <c r="U8075" s="221"/>
      <c r="V8075" s="221"/>
      <c r="W8075" s="221"/>
      <c r="X8075" s="221"/>
    </row>
    <row r="8076" spans="20:24">
      <c r="T8076" s="221"/>
      <c r="U8076" s="221"/>
      <c r="V8076" s="221"/>
      <c r="W8076" s="221"/>
      <c r="X8076" s="221"/>
    </row>
    <row r="8077" spans="20:24">
      <c r="T8077" s="221"/>
      <c r="U8077" s="221"/>
      <c r="V8077" s="221"/>
      <c r="W8077" s="221"/>
      <c r="X8077" s="221"/>
    </row>
    <row r="8078" spans="20:24">
      <c r="T8078" s="221"/>
      <c r="U8078" s="221"/>
      <c r="V8078" s="221"/>
      <c r="W8078" s="221"/>
      <c r="X8078" s="221"/>
    </row>
    <row r="8079" spans="20:24">
      <c r="T8079" s="221"/>
      <c r="U8079" s="221"/>
      <c r="V8079" s="221"/>
      <c r="W8079" s="221"/>
      <c r="X8079" s="221"/>
    </row>
    <row r="8080" spans="20:24">
      <c r="T8080" s="221"/>
      <c r="U8080" s="221"/>
      <c r="V8080" s="221"/>
      <c r="W8080" s="221"/>
      <c r="X8080" s="221"/>
    </row>
    <row r="8081" spans="20:24">
      <c r="T8081" s="221"/>
      <c r="U8081" s="221"/>
      <c r="V8081" s="221"/>
      <c r="W8081" s="221"/>
      <c r="X8081" s="221"/>
    </row>
    <row r="8082" spans="20:24">
      <c r="T8082" s="221"/>
      <c r="U8082" s="221"/>
      <c r="V8082" s="221"/>
      <c r="W8082" s="221"/>
      <c r="X8082" s="221"/>
    </row>
    <row r="8083" spans="20:24">
      <c r="T8083" s="221"/>
      <c r="U8083" s="221"/>
      <c r="V8083" s="221"/>
      <c r="W8083" s="221"/>
      <c r="X8083" s="221"/>
    </row>
    <row r="8084" spans="20:24">
      <c r="T8084" s="221"/>
      <c r="U8084" s="221"/>
      <c r="V8084" s="221"/>
      <c r="W8084" s="221"/>
      <c r="X8084" s="221"/>
    </row>
    <row r="8085" spans="20:24">
      <c r="T8085" s="221"/>
      <c r="U8085" s="221"/>
      <c r="V8085" s="221"/>
      <c r="W8085" s="221"/>
      <c r="X8085" s="221"/>
    </row>
    <row r="8086" spans="20:24">
      <c r="T8086" s="221"/>
      <c r="U8086" s="221"/>
      <c r="V8086" s="221"/>
      <c r="W8086" s="221"/>
      <c r="X8086" s="221"/>
    </row>
    <row r="8087" spans="20:24">
      <c r="T8087" s="221"/>
      <c r="U8087" s="221"/>
      <c r="V8087" s="221"/>
      <c r="W8087" s="221"/>
      <c r="X8087" s="221"/>
    </row>
    <row r="8088" spans="20:24">
      <c r="T8088" s="221"/>
      <c r="U8088" s="221"/>
      <c r="V8088" s="221"/>
      <c r="W8088" s="221"/>
      <c r="X8088" s="221"/>
    </row>
    <row r="8089" spans="20:24">
      <c r="T8089" s="221"/>
      <c r="U8089" s="221"/>
      <c r="V8089" s="221"/>
      <c r="W8089" s="221"/>
      <c r="X8089" s="221"/>
    </row>
    <row r="8090" spans="20:24">
      <c r="T8090" s="221"/>
      <c r="U8090" s="221"/>
      <c r="V8090" s="221"/>
      <c r="W8090" s="221"/>
      <c r="X8090" s="221"/>
    </row>
    <row r="8091" spans="20:24">
      <c r="T8091" s="221"/>
      <c r="U8091" s="221"/>
      <c r="V8091" s="221"/>
      <c r="W8091" s="221"/>
      <c r="X8091" s="221"/>
    </row>
    <row r="8092" spans="20:24">
      <c r="T8092" s="221"/>
      <c r="U8092" s="221"/>
      <c r="V8092" s="221"/>
      <c r="W8092" s="221"/>
      <c r="X8092" s="221"/>
    </row>
    <row r="8093" spans="20:24">
      <c r="T8093" s="221"/>
      <c r="U8093" s="221"/>
      <c r="V8093" s="221"/>
      <c r="W8093" s="221"/>
      <c r="X8093" s="221"/>
    </row>
    <row r="8094" spans="20:24">
      <c r="T8094" s="221"/>
      <c r="U8094" s="221"/>
      <c r="V8094" s="221"/>
      <c r="W8094" s="221"/>
      <c r="X8094" s="221"/>
    </row>
    <row r="8095" spans="20:24">
      <c r="T8095" s="221"/>
      <c r="U8095" s="221"/>
      <c r="V8095" s="221"/>
      <c r="W8095" s="221"/>
      <c r="X8095" s="221"/>
    </row>
    <row r="8096" spans="20:24">
      <c r="T8096" s="221"/>
      <c r="U8096" s="221"/>
      <c r="V8096" s="221"/>
      <c r="W8096" s="221"/>
      <c r="X8096" s="221"/>
    </row>
    <row r="8097" spans="20:24">
      <c r="T8097" s="221"/>
      <c r="U8097" s="221"/>
      <c r="V8097" s="221"/>
      <c r="W8097" s="221"/>
      <c r="X8097" s="221"/>
    </row>
    <row r="8098" spans="20:24">
      <c r="T8098" s="221"/>
      <c r="U8098" s="221"/>
      <c r="V8098" s="221"/>
      <c r="W8098" s="221"/>
      <c r="X8098" s="221"/>
    </row>
    <row r="8099" spans="20:24">
      <c r="T8099" s="221"/>
      <c r="U8099" s="221"/>
      <c r="V8099" s="221"/>
      <c r="W8099" s="221"/>
      <c r="X8099" s="221"/>
    </row>
    <row r="8100" spans="20:24">
      <c r="T8100" s="221"/>
      <c r="U8100" s="221"/>
      <c r="V8100" s="221"/>
      <c r="W8100" s="221"/>
      <c r="X8100" s="221"/>
    </row>
    <row r="8101" spans="20:24">
      <c r="T8101" s="221"/>
      <c r="U8101" s="221"/>
      <c r="V8101" s="221"/>
      <c r="W8101" s="221"/>
      <c r="X8101" s="221"/>
    </row>
    <row r="8102" spans="20:24">
      <c r="T8102" s="221"/>
      <c r="U8102" s="221"/>
      <c r="V8102" s="221"/>
      <c r="W8102" s="221"/>
      <c r="X8102" s="221"/>
    </row>
    <row r="8103" spans="20:24">
      <c r="T8103" s="221"/>
      <c r="U8103" s="221"/>
      <c r="V8103" s="221"/>
      <c r="W8103" s="221"/>
      <c r="X8103" s="221"/>
    </row>
    <row r="8104" spans="20:24">
      <c r="T8104" s="221"/>
      <c r="U8104" s="221"/>
      <c r="V8104" s="221"/>
      <c r="W8104" s="221"/>
      <c r="X8104" s="221"/>
    </row>
    <row r="8105" spans="20:24">
      <c r="T8105" s="221"/>
      <c r="U8105" s="221"/>
      <c r="V8105" s="221"/>
      <c r="W8105" s="221"/>
      <c r="X8105" s="221"/>
    </row>
    <row r="8106" spans="20:24">
      <c r="T8106" s="221"/>
      <c r="U8106" s="221"/>
      <c r="V8106" s="221"/>
      <c r="W8106" s="221"/>
      <c r="X8106" s="221"/>
    </row>
    <row r="8107" spans="20:24">
      <c r="T8107" s="221"/>
      <c r="U8107" s="221"/>
      <c r="V8107" s="221"/>
      <c r="W8107" s="221"/>
      <c r="X8107" s="221"/>
    </row>
    <row r="8108" spans="20:24">
      <c r="T8108" s="221"/>
      <c r="U8108" s="221"/>
      <c r="V8108" s="221"/>
      <c r="W8108" s="221"/>
      <c r="X8108" s="221"/>
    </row>
    <row r="8109" spans="20:24">
      <c r="T8109" s="221"/>
      <c r="U8109" s="221"/>
      <c r="V8109" s="221"/>
      <c r="W8109" s="221"/>
      <c r="X8109" s="221"/>
    </row>
    <row r="8110" spans="20:24">
      <c r="T8110" s="221"/>
      <c r="U8110" s="221"/>
      <c r="V8110" s="221"/>
      <c r="W8110" s="221"/>
      <c r="X8110" s="221"/>
    </row>
    <row r="8111" spans="20:24">
      <c r="T8111" s="221"/>
      <c r="U8111" s="221"/>
      <c r="V8111" s="221"/>
      <c r="W8111" s="221"/>
      <c r="X8111" s="221"/>
    </row>
    <row r="8112" spans="20:24">
      <c r="T8112" s="221"/>
      <c r="U8112" s="221"/>
      <c r="V8112" s="221"/>
      <c r="W8112" s="221"/>
      <c r="X8112" s="221"/>
    </row>
    <row r="8113" spans="20:24">
      <c r="T8113" s="221"/>
      <c r="U8113" s="221"/>
      <c r="V8113" s="221"/>
      <c r="W8113" s="221"/>
      <c r="X8113" s="221"/>
    </row>
    <row r="8114" spans="20:24">
      <c r="T8114" s="221"/>
      <c r="U8114" s="221"/>
      <c r="V8114" s="221"/>
      <c r="W8114" s="221"/>
      <c r="X8114" s="221"/>
    </row>
    <row r="8115" spans="20:24">
      <c r="T8115" s="221"/>
      <c r="U8115" s="221"/>
      <c r="V8115" s="221"/>
      <c r="W8115" s="221"/>
      <c r="X8115" s="221"/>
    </row>
    <row r="8116" spans="20:24">
      <c r="T8116" s="221"/>
      <c r="U8116" s="221"/>
      <c r="V8116" s="221"/>
      <c r="W8116" s="221"/>
      <c r="X8116" s="221"/>
    </row>
    <row r="8117" spans="20:24">
      <c r="T8117" s="221"/>
      <c r="U8117" s="221"/>
      <c r="V8117" s="221"/>
      <c r="W8117" s="221"/>
      <c r="X8117" s="221"/>
    </row>
    <row r="8118" spans="20:24">
      <c r="T8118" s="221"/>
      <c r="U8118" s="221"/>
      <c r="V8118" s="221"/>
      <c r="W8118" s="221"/>
      <c r="X8118" s="221"/>
    </row>
    <row r="8119" spans="20:24">
      <c r="T8119" s="221"/>
      <c r="U8119" s="221"/>
      <c r="V8119" s="221"/>
      <c r="W8119" s="221"/>
      <c r="X8119" s="221"/>
    </row>
    <row r="8120" spans="20:24">
      <c r="T8120" s="221"/>
      <c r="U8120" s="221"/>
      <c r="V8120" s="221"/>
      <c r="W8120" s="221"/>
      <c r="X8120" s="221"/>
    </row>
    <row r="8121" spans="20:24">
      <c r="T8121" s="221"/>
      <c r="U8121" s="221"/>
      <c r="V8121" s="221"/>
      <c r="W8121" s="221"/>
      <c r="X8121" s="221"/>
    </row>
    <row r="8122" spans="20:24">
      <c r="T8122" s="221"/>
      <c r="U8122" s="221"/>
      <c r="V8122" s="221"/>
      <c r="W8122" s="221"/>
      <c r="X8122" s="221"/>
    </row>
    <row r="8123" spans="20:24">
      <c r="T8123" s="221"/>
      <c r="U8123" s="221"/>
      <c r="V8123" s="221"/>
      <c r="W8123" s="221"/>
      <c r="X8123" s="221"/>
    </row>
    <row r="8124" spans="20:24">
      <c r="T8124" s="221"/>
      <c r="U8124" s="221"/>
      <c r="V8124" s="221"/>
      <c r="W8124" s="221"/>
      <c r="X8124" s="221"/>
    </row>
    <row r="8125" spans="20:24">
      <c r="T8125" s="221"/>
      <c r="U8125" s="221"/>
      <c r="V8125" s="221"/>
      <c r="W8125" s="221"/>
      <c r="X8125" s="221"/>
    </row>
    <row r="8126" spans="20:24">
      <c r="T8126" s="221"/>
      <c r="U8126" s="221"/>
      <c r="V8126" s="221"/>
      <c r="W8126" s="221"/>
      <c r="X8126" s="221"/>
    </row>
    <row r="8127" spans="20:24">
      <c r="T8127" s="221"/>
      <c r="U8127" s="221"/>
      <c r="V8127" s="221"/>
      <c r="W8127" s="221"/>
      <c r="X8127" s="221"/>
    </row>
    <row r="8128" spans="20:24">
      <c r="T8128" s="221"/>
      <c r="U8128" s="221"/>
      <c r="V8128" s="221"/>
      <c r="W8128" s="221"/>
      <c r="X8128" s="221"/>
    </row>
    <row r="8129" spans="20:24">
      <c r="T8129" s="221"/>
      <c r="U8129" s="221"/>
      <c r="V8129" s="221"/>
      <c r="W8129" s="221"/>
      <c r="X8129" s="221"/>
    </row>
    <row r="8130" spans="20:24">
      <c r="T8130" s="221"/>
      <c r="U8130" s="221"/>
      <c r="V8130" s="221"/>
      <c r="W8130" s="221"/>
      <c r="X8130" s="221"/>
    </row>
    <row r="8131" spans="20:24">
      <c r="T8131" s="221"/>
      <c r="U8131" s="221"/>
      <c r="V8131" s="221"/>
      <c r="W8131" s="221"/>
      <c r="X8131" s="221"/>
    </row>
    <row r="8132" spans="20:24">
      <c r="T8132" s="221"/>
      <c r="U8132" s="221"/>
      <c r="V8132" s="221"/>
      <c r="W8132" s="221"/>
      <c r="X8132" s="221"/>
    </row>
    <row r="8133" spans="20:24">
      <c r="T8133" s="221"/>
      <c r="U8133" s="221"/>
      <c r="V8133" s="221"/>
      <c r="W8133" s="221"/>
      <c r="X8133" s="221"/>
    </row>
    <row r="8134" spans="20:24">
      <c r="T8134" s="221"/>
      <c r="U8134" s="221"/>
      <c r="V8134" s="221"/>
      <c r="W8134" s="221"/>
      <c r="X8134" s="221"/>
    </row>
    <row r="8135" spans="20:24">
      <c r="T8135" s="221"/>
      <c r="U8135" s="221"/>
      <c r="V8135" s="221"/>
      <c r="W8135" s="221"/>
      <c r="X8135" s="221"/>
    </row>
    <row r="8136" spans="20:24">
      <c r="T8136" s="221"/>
      <c r="U8136" s="221"/>
      <c r="V8136" s="221"/>
      <c r="W8136" s="221"/>
      <c r="X8136" s="221"/>
    </row>
    <row r="8137" spans="20:24">
      <c r="T8137" s="221"/>
      <c r="U8137" s="221"/>
      <c r="V8137" s="221"/>
      <c r="W8137" s="221"/>
      <c r="X8137" s="221"/>
    </row>
    <row r="8138" spans="20:24">
      <c r="T8138" s="221"/>
      <c r="U8138" s="221"/>
      <c r="V8138" s="221"/>
      <c r="W8138" s="221"/>
      <c r="X8138" s="221"/>
    </row>
    <row r="8139" spans="20:24">
      <c r="T8139" s="221"/>
      <c r="U8139" s="221"/>
      <c r="V8139" s="221"/>
      <c r="W8139" s="221"/>
      <c r="X8139" s="221"/>
    </row>
    <row r="8140" spans="20:24">
      <c r="T8140" s="221"/>
      <c r="U8140" s="221"/>
      <c r="V8140" s="221"/>
      <c r="W8140" s="221"/>
      <c r="X8140" s="221"/>
    </row>
    <row r="8141" spans="20:24">
      <c r="T8141" s="221"/>
      <c r="U8141" s="221"/>
      <c r="V8141" s="221"/>
      <c r="W8141" s="221"/>
      <c r="X8141" s="221"/>
    </row>
    <row r="8142" spans="20:24">
      <c r="T8142" s="221"/>
      <c r="U8142" s="221"/>
      <c r="V8142" s="221"/>
      <c r="W8142" s="221"/>
      <c r="X8142" s="221"/>
    </row>
    <row r="8143" spans="20:24">
      <c r="T8143" s="221"/>
      <c r="U8143" s="221"/>
      <c r="V8143" s="221"/>
      <c r="W8143" s="221"/>
      <c r="X8143" s="221"/>
    </row>
    <row r="8144" spans="20:24">
      <c r="T8144" s="221"/>
      <c r="U8144" s="221"/>
      <c r="V8144" s="221"/>
      <c r="W8144" s="221"/>
      <c r="X8144" s="221"/>
    </row>
    <row r="8145" spans="20:24">
      <c r="T8145" s="221"/>
      <c r="U8145" s="221"/>
      <c r="V8145" s="221"/>
      <c r="W8145" s="221"/>
      <c r="X8145" s="221"/>
    </row>
    <row r="8146" spans="20:24">
      <c r="T8146" s="221"/>
      <c r="U8146" s="221"/>
      <c r="V8146" s="221"/>
      <c r="W8146" s="221"/>
      <c r="X8146" s="221"/>
    </row>
    <row r="8147" spans="20:24">
      <c r="T8147" s="221"/>
      <c r="U8147" s="221"/>
      <c r="V8147" s="221"/>
      <c r="W8147" s="221"/>
      <c r="X8147" s="221"/>
    </row>
    <row r="8148" spans="20:24">
      <c r="T8148" s="221"/>
      <c r="U8148" s="221"/>
      <c r="V8148" s="221"/>
      <c r="W8148" s="221"/>
      <c r="X8148" s="221"/>
    </row>
    <row r="8149" spans="20:24">
      <c r="T8149" s="221"/>
      <c r="U8149" s="221"/>
      <c r="V8149" s="221"/>
      <c r="W8149" s="221"/>
      <c r="X8149" s="221"/>
    </row>
    <row r="8150" spans="20:24">
      <c r="T8150" s="221"/>
      <c r="U8150" s="221"/>
      <c r="V8150" s="221"/>
      <c r="W8150" s="221"/>
      <c r="X8150" s="221"/>
    </row>
    <row r="8151" spans="20:24">
      <c r="T8151" s="221"/>
      <c r="U8151" s="221"/>
      <c r="V8151" s="221"/>
      <c r="W8151" s="221"/>
      <c r="X8151" s="221"/>
    </row>
    <row r="8152" spans="20:24">
      <c r="T8152" s="221"/>
      <c r="U8152" s="221"/>
      <c r="V8152" s="221"/>
      <c r="W8152" s="221"/>
      <c r="X8152" s="221"/>
    </row>
    <row r="8153" spans="20:24">
      <c r="T8153" s="221"/>
      <c r="U8153" s="221"/>
      <c r="V8153" s="221"/>
      <c r="W8153" s="221"/>
      <c r="X8153" s="221"/>
    </row>
    <row r="8154" spans="20:24">
      <c r="T8154" s="221"/>
      <c r="U8154" s="221"/>
      <c r="V8154" s="221"/>
      <c r="W8154" s="221"/>
      <c r="X8154" s="221"/>
    </row>
    <row r="8155" spans="20:24">
      <c r="T8155" s="221"/>
      <c r="U8155" s="221"/>
      <c r="V8155" s="221"/>
      <c r="W8155" s="221"/>
      <c r="X8155" s="221"/>
    </row>
    <row r="8156" spans="20:24">
      <c r="T8156" s="221"/>
      <c r="U8156" s="221"/>
      <c r="V8156" s="221"/>
      <c r="W8156" s="221"/>
      <c r="X8156" s="221"/>
    </row>
    <row r="8157" spans="20:24">
      <c r="T8157" s="221"/>
      <c r="U8157" s="221"/>
      <c r="V8157" s="221"/>
      <c r="W8157" s="221"/>
      <c r="X8157" s="221"/>
    </row>
    <row r="8158" spans="20:24">
      <c r="T8158" s="221"/>
      <c r="U8158" s="221"/>
      <c r="V8158" s="221"/>
      <c r="W8158" s="221"/>
      <c r="X8158" s="221"/>
    </row>
    <row r="8159" spans="20:24">
      <c r="T8159" s="221"/>
      <c r="U8159" s="221"/>
      <c r="V8159" s="221"/>
      <c r="W8159" s="221"/>
      <c r="X8159" s="221"/>
    </row>
    <row r="8160" spans="20:24">
      <c r="T8160" s="221"/>
      <c r="U8160" s="221"/>
      <c r="V8160" s="221"/>
      <c r="W8160" s="221"/>
      <c r="X8160" s="221"/>
    </row>
    <row r="8161" spans="20:24">
      <c r="T8161" s="221"/>
      <c r="U8161" s="221"/>
      <c r="V8161" s="221"/>
      <c r="W8161" s="221"/>
      <c r="X8161" s="221"/>
    </row>
    <row r="8162" spans="20:24">
      <c r="T8162" s="221"/>
      <c r="U8162" s="221"/>
      <c r="V8162" s="221"/>
      <c r="W8162" s="221"/>
      <c r="X8162" s="221"/>
    </row>
    <row r="8163" spans="20:24">
      <c r="T8163" s="221"/>
      <c r="U8163" s="221"/>
      <c r="V8163" s="221"/>
      <c r="W8163" s="221"/>
      <c r="X8163" s="221"/>
    </row>
    <row r="8164" spans="20:24">
      <c r="T8164" s="221"/>
      <c r="U8164" s="221"/>
      <c r="V8164" s="221"/>
      <c r="W8164" s="221"/>
      <c r="X8164" s="221"/>
    </row>
    <row r="8165" spans="20:24">
      <c r="T8165" s="221"/>
      <c r="U8165" s="221"/>
      <c r="V8165" s="221"/>
      <c r="W8165" s="221"/>
      <c r="X8165" s="221"/>
    </row>
    <row r="8166" spans="20:24">
      <c r="T8166" s="221"/>
      <c r="U8166" s="221"/>
      <c r="V8166" s="221"/>
      <c r="W8166" s="221"/>
      <c r="X8166" s="221"/>
    </row>
    <row r="8167" spans="20:24">
      <c r="T8167" s="221"/>
      <c r="U8167" s="221"/>
      <c r="V8167" s="221"/>
      <c r="W8167" s="221"/>
      <c r="X8167" s="221"/>
    </row>
    <row r="8168" spans="20:24">
      <c r="T8168" s="221"/>
      <c r="U8168" s="221"/>
      <c r="V8168" s="221"/>
      <c r="W8168" s="221"/>
      <c r="X8168" s="221"/>
    </row>
    <row r="8169" spans="20:24">
      <c r="T8169" s="221"/>
      <c r="U8169" s="221"/>
      <c r="V8169" s="221"/>
      <c r="W8169" s="221"/>
      <c r="X8169" s="221"/>
    </row>
    <row r="8170" spans="20:24">
      <c r="T8170" s="221"/>
      <c r="U8170" s="221"/>
      <c r="V8170" s="221"/>
      <c r="W8170" s="221"/>
      <c r="X8170" s="221"/>
    </row>
    <row r="8171" spans="20:24">
      <c r="T8171" s="221"/>
      <c r="U8171" s="221"/>
      <c r="V8171" s="221"/>
      <c r="W8171" s="221"/>
      <c r="X8171" s="221"/>
    </row>
    <row r="8172" spans="20:24">
      <c r="T8172" s="221"/>
      <c r="U8172" s="221"/>
      <c r="V8172" s="221"/>
      <c r="W8172" s="221"/>
      <c r="X8172" s="221"/>
    </row>
    <row r="8173" spans="20:24">
      <c r="T8173" s="221"/>
      <c r="U8173" s="221"/>
      <c r="V8173" s="221"/>
      <c r="W8173" s="221"/>
      <c r="X8173" s="221"/>
    </row>
    <row r="8174" spans="20:24">
      <c r="T8174" s="221"/>
      <c r="U8174" s="221"/>
      <c r="V8174" s="221"/>
      <c r="W8174" s="221"/>
      <c r="X8174" s="221"/>
    </row>
    <row r="8175" spans="20:24">
      <c r="T8175" s="221"/>
      <c r="U8175" s="221"/>
      <c r="V8175" s="221"/>
      <c r="W8175" s="221"/>
      <c r="X8175" s="221"/>
    </row>
    <row r="8176" spans="20:24">
      <c r="T8176" s="221"/>
      <c r="U8176" s="221"/>
      <c r="V8176" s="221"/>
      <c r="W8176" s="221"/>
      <c r="X8176" s="221"/>
    </row>
    <row r="8177" spans="20:24">
      <c r="T8177" s="221"/>
      <c r="U8177" s="221"/>
      <c r="V8177" s="221"/>
      <c r="W8177" s="221"/>
      <c r="X8177" s="221"/>
    </row>
    <row r="8178" spans="20:24">
      <c r="T8178" s="221"/>
      <c r="U8178" s="221"/>
      <c r="V8178" s="221"/>
      <c r="W8178" s="221"/>
      <c r="X8178" s="221"/>
    </row>
    <row r="8179" spans="20:24">
      <c r="T8179" s="221"/>
      <c r="U8179" s="221"/>
      <c r="V8179" s="221"/>
      <c r="W8179" s="221"/>
      <c r="X8179" s="221"/>
    </row>
    <row r="8180" spans="20:24">
      <c r="T8180" s="221"/>
      <c r="U8180" s="221"/>
      <c r="V8180" s="221"/>
      <c r="W8180" s="221"/>
      <c r="X8180" s="221"/>
    </row>
    <row r="8181" spans="20:24">
      <c r="T8181" s="221"/>
      <c r="U8181" s="221"/>
      <c r="V8181" s="221"/>
      <c r="W8181" s="221"/>
      <c r="X8181" s="221"/>
    </row>
    <row r="8182" spans="20:24">
      <c r="T8182" s="221"/>
      <c r="U8182" s="221"/>
      <c r="V8182" s="221"/>
      <c r="W8182" s="221"/>
      <c r="X8182" s="221"/>
    </row>
    <row r="8183" spans="20:24">
      <c r="T8183" s="221"/>
      <c r="U8183" s="221"/>
      <c r="V8183" s="221"/>
      <c r="W8183" s="221"/>
      <c r="X8183" s="221"/>
    </row>
    <row r="8184" spans="20:24">
      <c r="T8184" s="221"/>
      <c r="U8184" s="221"/>
      <c r="V8184" s="221"/>
      <c r="W8184" s="221"/>
      <c r="X8184" s="221"/>
    </row>
    <row r="8185" spans="20:24">
      <c r="T8185" s="221"/>
      <c r="U8185" s="221"/>
      <c r="V8185" s="221"/>
      <c r="W8185" s="221"/>
      <c r="X8185" s="221"/>
    </row>
    <row r="8186" spans="20:24">
      <c r="T8186" s="221"/>
      <c r="U8186" s="221"/>
      <c r="V8186" s="221"/>
      <c r="W8186" s="221"/>
      <c r="X8186" s="221"/>
    </row>
    <row r="8187" spans="20:24">
      <c r="T8187" s="221"/>
      <c r="U8187" s="221"/>
      <c r="V8187" s="221"/>
      <c r="W8187" s="221"/>
      <c r="X8187" s="221"/>
    </row>
    <row r="8188" spans="20:24">
      <c r="T8188" s="221"/>
      <c r="U8188" s="221"/>
      <c r="V8188" s="221"/>
      <c r="W8188" s="221"/>
      <c r="X8188" s="221"/>
    </row>
    <row r="8189" spans="20:24">
      <c r="T8189" s="221"/>
      <c r="U8189" s="221"/>
      <c r="V8189" s="221"/>
      <c r="W8189" s="221"/>
      <c r="X8189" s="221"/>
    </row>
    <row r="8190" spans="20:24">
      <c r="T8190" s="221"/>
      <c r="U8190" s="221"/>
      <c r="V8190" s="221"/>
      <c r="W8190" s="221"/>
      <c r="X8190" s="221"/>
    </row>
    <row r="8191" spans="20:24">
      <c r="T8191" s="221"/>
      <c r="U8191" s="221"/>
      <c r="V8191" s="221"/>
      <c r="W8191" s="221"/>
      <c r="X8191" s="221"/>
    </row>
    <row r="8192" spans="20:24">
      <c r="T8192" s="221"/>
      <c r="U8192" s="221"/>
      <c r="V8192" s="221"/>
      <c r="W8192" s="221"/>
      <c r="X8192" s="221"/>
    </row>
    <row r="8193" spans="20:24">
      <c r="T8193" s="221"/>
      <c r="U8193" s="221"/>
      <c r="V8193" s="221"/>
      <c r="W8193" s="221"/>
      <c r="X8193" s="221"/>
    </row>
    <row r="8194" spans="20:24">
      <c r="T8194" s="221"/>
      <c r="U8194" s="221"/>
      <c r="V8194" s="221"/>
      <c r="W8194" s="221"/>
      <c r="X8194" s="221"/>
    </row>
    <row r="8195" spans="20:24">
      <c r="T8195" s="221"/>
      <c r="U8195" s="221"/>
      <c r="V8195" s="221"/>
      <c r="W8195" s="221"/>
      <c r="X8195" s="221"/>
    </row>
    <row r="8196" spans="20:24">
      <c r="T8196" s="221"/>
      <c r="U8196" s="221"/>
      <c r="V8196" s="221"/>
      <c r="W8196" s="221"/>
      <c r="X8196" s="221"/>
    </row>
    <row r="8197" spans="20:24">
      <c r="T8197" s="221"/>
      <c r="U8197" s="221"/>
      <c r="V8197" s="221"/>
      <c r="W8197" s="221"/>
      <c r="X8197" s="221"/>
    </row>
    <row r="8198" spans="20:24">
      <c r="T8198" s="221"/>
      <c r="U8198" s="221"/>
      <c r="V8198" s="221"/>
      <c r="W8198" s="221"/>
      <c r="X8198" s="221"/>
    </row>
    <row r="8199" spans="20:24">
      <c r="T8199" s="221"/>
      <c r="U8199" s="221"/>
      <c r="V8199" s="221"/>
      <c r="W8199" s="221"/>
      <c r="X8199" s="221"/>
    </row>
    <row r="8200" spans="20:24">
      <c r="T8200" s="221"/>
      <c r="U8200" s="221"/>
      <c r="V8200" s="221"/>
      <c r="W8200" s="221"/>
      <c r="X8200" s="221"/>
    </row>
    <row r="8201" spans="20:24">
      <c r="T8201" s="221"/>
      <c r="U8201" s="221"/>
      <c r="V8201" s="221"/>
      <c r="W8201" s="221"/>
      <c r="X8201" s="221"/>
    </row>
    <row r="8202" spans="20:24">
      <c r="T8202" s="221"/>
      <c r="U8202" s="221"/>
      <c r="V8202" s="221"/>
      <c r="W8202" s="221"/>
      <c r="X8202" s="221"/>
    </row>
    <row r="8203" spans="20:24">
      <c r="T8203" s="221"/>
      <c r="U8203" s="221"/>
      <c r="V8203" s="221"/>
      <c r="W8203" s="221"/>
      <c r="X8203" s="221"/>
    </row>
    <row r="8204" spans="20:24">
      <c r="T8204" s="221"/>
      <c r="U8204" s="221"/>
      <c r="V8204" s="221"/>
      <c r="W8204" s="221"/>
      <c r="X8204" s="221"/>
    </row>
    <row r="8205" spans="20:24">
      <c r="T8205" s="221"/>
      <c r="U8205" s="221"/>
      <c r="V8205" s="221"/>
      <c r="W8205" s="221"/>
      <c r="X8205" s="221"/>
    </row>
    <row r="8206" spans="20:24">
      <c r="T8206" s="221"/>
      <c r="U8206" s="221"/>
      <c r="V8206" s="221"/>
      <c r="W8206" s="221"/>
      <c r="X8206" s="221"/>
    </row>
    <row r="8207" spans="20:24">
      <c r="T8207" s="221"/>
      <c r="U8207" s="221"/>
      <c r="V8207" s="221"/>
      <c r="W8207" s="221"/>
      <c r="X8207" s="221"/>
    </row>
    <row r="8208" spans="20:24">
      <c r="T8208" s="221"/>
      <c r="U8208" s="221"/>
      <c r="V8208" s="221"/>
      <c r="W8208" s="221"/>
      <c r="X8208" s="221"/>
    </row>
    <row r="8209" spans="20:24">
      <c r="T8209" s="221"/>
      <c r="U8209" s="221"/>
      <c r="V8209" s="221"/>
      <c r="W8209" s="221"/>
      <c r="X8209" s="221"/>
    </row>
    <row r="8210" spans="20:24">
      <c r="T8210" s="221"/>
      <c r="U8210" s="221"/>
      <c r="V8210" s="221"/>
      <c r="W8210" s="221"/>
      <c r="X8210" s="221"/>
    </row>
    <row r="8211" spans="20:24">
      <c r="T8211" s="221"/>
      <c r="U8211" s="221"/>
      <c r="V8211" s="221"/>
      <c r="W8211" s="221"/>
      <c r="X8211" s="221"/>
    </row>
    <row r="8212" spans="20:24">
      <c r="T8212" s="221"/>
      <c r="U8212" s="221"/>
      <c r="V8212" s="221"/>
      <c r="W8212" s="221"/>
      <c r="X8212" s="221"/>
    </row>
    <row r="8213" spans="20:24">
      <c r="T8213" s="221"/>
      <c r="U8213" s="221"/>
      <c r="V8213" s="221"/>
      <c r="W8213" s="221"/>
      <c r="X8213" s="221"/>
    </row>
    <row r="8214" spans="20:24">
      <c r="T8214" s="221"/>
      <c r="U8214" s="221"/>
      <c r="V8214" s="221"/>
      <c r="W8214" s="221"/>
      <c r="X8214" s="221"/>
    </row>
    <row r="8215" spans="20:24">
      <c r="T8215" s="221"/>
      <c r="U8215" s="221"/>
      <c r="V8215" s="221"/>
      <c r="W8215" s="221"/>
      <c r="X8215" s="221"/>
    </row>
    <row r="8216" spans="20:24">
      <c r="T8216" s="221"/>
      <c r="U8216" s="221"/>
      <c r="V8216" s="221"/>
      <c r="W8216" s="221"/>
      <c r="X8216" s="221"/>
    </row>
    <row r="8217" spans="20:24">
      <c r="T8217" s="221"/>
      <c r="U8217" s="221"/>
      <c r="V8217" s="221"/>
      <c r="W8217" s="221"/>
      <c r="X8217" s="221"/>
    </row>
    <row r="8218" spans="20:24">
      <c r="T8218" s="221"/>
      <c r="U8218" s="221"/>
      <c r="V8218" s="221"/>
      <c r="W8218" s="221"/>
      <c r="X8218" s="221"/>
    </row>
    <row r="8219" spans="20:24">
      <c r="T8219" s="221"/>
      <c r="U8219" s="221"/>
      <c r="V8219" s="221"/>
      <c r="W8219" s="221"/>
      <c r="X8219" s="221"/>
    </row>
    <row r="8220" spans="20:24">
      <c r="T8220" s="221"/>
      <c r="U8220" s="221"/>
      <c r="V8220" s="221"/>
      <c r="W8220" s="221"/>
      <c r="X8220" s="221"/>
    </row>
    <row r="8221" spans="20:24">
      <c r="T8221" s="221"/>
      <c r="U8221" s="221"/>
      <c r="V8221" s="221"/>
      <c r="W8221" s="221"/>
      <c r="X8221" s="221"/>
    </row>
    <row r="8222" spans="20:24">
      <c r="T8222" s="221"/>
      <c r="U8222" s="221"/>
      <c r="V8222" s="221"/>
      <c r="W8222" s="221"/>
      <c r="X8222" s="221"/>
    </row>
    <row r="8223" spans="20:24">
      <c r="T8223" s="221"/>
      <c r="U8223" s="221"/>
      <c r="V8223" s="221"/>
      <c r="W8223" s="221"/>
      <c r="X8223" s="221"/>
    </row>
    <row r="8224" spans="20:24">
      <c r="T8224" s="221"/>
      <c r="U8224" s="221"/>
      <c r="V8224" s="221"/>
      <c r="W8224" s="221"/>
      <c r="X8224" s="221"/>
    </row>
    <row r="8225" spans="20:24">
      <c r="T8225" s="221"/>
      <c r="U8225" s="221"/>
      <c r="V8225" s="221"/>
      <c r="W8225" s="221"/>
      <c r="X8225" s="221"/>
    </row>
    <row r="8226" spans="20:24">
      <c r="T8226" s="221"/>
      <c r="U8226" s="221"/>
      <c r="V8226" s="221"/>
      <c r="W8226" s="221"/>
      <c r="X8226" s="221"/>
    </row>
    <row r="8227" spans="20:24">
      <c r="T8227" s="221"/>
      <c r="U8227" s="221"/>
      <c r="V8227" s="221"/>
      <c r="W8227" s="221"/>
      <c r="X8227" s="221"/>
    </row>
    <row r="8228" spans="20:24">
      <c r="T8228" s="221"/>
      <c r="U8228" s="221"/>
      <c r="V8228" s="221"/>
      <c r="W8228" s="221"/>
      <c r="X8228" s="221"/>
    </row>
    <row r="8229" spans="20:24">
      <c r="T8229" s="221"/>
      <c r="U8229" s="221"/>
      <c r="V8229" s="221"/>
      <c r="W8229" s="221"/>
      <c r="X8229" s="221"/>
    </row>
    <row r="8230" spans="20:24">
      <c r="T8230" s="221"/>
      <c r="U8230" s="221"/>
      <c r="V8230" s="221"/>
      <c r="W8230" s="221"/>
      <c r="X8230" s="221"/>
    </row>
    <row r="8231" spans="20:24">
      <c r="T8231" s="221"/>
      <c r="U8231" s="221"/>
      <c r="V8231" s="221"/>
      <c r="W8231" s="221"/>
      <c r="X8231" s="221"/>
    </row>
    <row r="8232" spans="20:24">
      <c r="T8232" s="221"/>
      <c r="U8232" s="221"/>
      <c r="V8232" s="221"/>
      <c r="W8232" s="221"/>
      <c r="X8232" s="221"/>
    </row>
    <row r="8233" spans="20:24">
      <c r="T8233" s="221"/>
      <c r="U8233" s="221"/>
      <c r="V8233" s="221"/>
      <c r="W8233" s="221"/>
      <c r="X8233" s="221"/>
    </row>
    <row r="8234" spans="20:24">
      <c r="T8234" s="221"/>
      <c r="U8234" s="221"/>
      <c r="V8234" s="221"/>
      <c r="W8234" s="221"/>
      <c r="X8234" s="221"/>
    </row>
    <row r="8235" spans="20:24">
      <c r="T8235" s="221"/>
      <c r="U8235" s="221"/>
      <c r="V8235" s="221"/>
      <c r="W8235" s="221"/>
      <c r="X8235" s="221"/>
    </row>
    <row r="8236" spans="20:24">
      <c r="T8236" s="221"/>
      <c r="U8236" s="221"/>
      <c r="V8236" s="221"/>
      <c r="W8236" s="221"/>
      <c r="X8236" s="221"/>
    </row>
    <row r="8237" spans="20:24">
      <c r="T8237" s="221"/>
      <c r="U8237" s="221"/>
      <c r="V8237" s="221"/>
      <c r="W8237" s="221"/>
      <c r="X8237" s="221"/>
    </row>
    <row r="8238" spans="20:24">
      <c r="T8238" s="221"/>
      <c r="U8238" s="221"/>
      <c r="V8238" s="221"/>
      <c r="W8238" s="221"/>
      <c r="X8238" s="221"/>
    </row>
    <row r="8239" spans="20:24">
      <c r="T8239" s="221"/>
      <c r="U8239" s="221"/>
      <c r="V8239" s="221"/>
      <c r="W8239" s="221"/>
      <c r="X8239" s="221"/>
    </row>
    <row r="8240" spans="20:24">
      <c r="T8240" s="221"/>
      <c r="U8240" s="221"/>
      <c r="V8240" s="221"/>
      <c r="W8240" s="221"/>
      <c r="X8240" s="221"/>
    </row>
    <row r="8241" spans="20:24">
      <c r="T8241" s="221"/>
      <c r="U8241" s="221"/>
      <c r="V8241" s="221"/>
      <c r="W8241" s="221"/>
      <c r="X8241" s="221"/>
    </row>
    <row r="8242" spans="20:24">
      <c r="T8242" s="221"/>
      <c r="U8242" s="221"/>
      <c r="V8242" s="221"/>
      <c r="W8242" s="221"/>
      <c r="X8242" s="221"/>
    </row>
    <row r="8243" spans="20:24">
      <c r="T8243" s="221"/>
      <c r="U8243" s="221"/>
      <c r="V8243" s="221"/>
      <c r="W8243" s="221"/>
      <c r="X8243" s="221"/>
    </row>
    <row r="8244" spans="20:24">
      <c r="T8244" s="221"/>
      <c r="U8244" s="221"/>
      <c r="V8244" s="221"/>
      <c r="W8244" s="221"/>
      <c r="X8244" s="221"/>
    </row>
    <row r="8245" spans="20:24">
      <c r="T8245" s="221"/>
      <c r="U8245" s="221"/>
      <c r="V8245" s="221"/>
      <c r="W8245" s="221"/>
      <c r="X8245" s="221"/>
    </row>
    <row r="8246" spans="20:24">
      <c r="T8246" s="221"/>
      <c r="U8246" s="221"/>
      <c r="V8246" s="221"/>
      <c r="W8246" s="221"/>
      <c r="X8246" s="221"/>
    </row>
    <row r="8247" spans="20:24">
      <c r="T8247" s="221"/>
      <c r="U8247" s="221"/>
      <c r="V8247" s="221"/>
      <c r="W8247" s="221"/>
      <c r="X8247" s="221"/>
    </row>
    <row r="8248" spans="20:24">
      <c r="T8248" s="221"/>
      <c r="U8248" s="221"/>
      <c r="V8248" s="221"/>
      <c r="W8248" s="221"/>
      <c r="X8248" s="221"/>
    </row>
    <row r="8249" spans="20:24">
      <c r="T8249" s="221"/>
      <c r="U8249" s="221"/>
      <c r="V8249" s="221"/>
      <c r="W8249" s="221"/>
      <c r="X8249" s="221"/>
    </row>
    <row r="8250" spans="20:24">
      <c r="T8250" s="221"/>
      <c r="U8250" s="221"/>
      <c r="V8250" s="221"/>
      <c r="W8250" s="221"/>
      <c r="X8250" s="221"/>
    </row>
    <row r="8251" spans="20:24">
      <c r="T8251" s="221"/>
      <c r="U8251" s="221"/>
      <c r="V8251" s="221"/>
      <c r="W8251" s="221"/>
      <c r="X8251" s="221"/>
    </row>
    <row r="8252" spans="20:24">
      <c r="T8252" s="221"/>
      <c r="U8252" s="221"/>
      <c r="V8252" s="221"/>
      <c r="W8252" s="221"/>
      <c r="X8252" s="221"/>
    </row>
    <row r="8253" spans="20:24">
      <c r="T8253" s="221"/>
      <c r="U8253" s="221"/>
      <c r="V8253" s="221"/>
      <c r="W8253" s="221"/>
      <c r="X8253" s="221"/>
    </row>
    <row r="8254" spans="20:24">
      <c r="T8254" s="221"/>
      <c r="U8254" s="221"/>
      <c r="V8254" s="221"/>
      <c r="W8254" s="221"/>
      <c r="X8254" s="221"/>
    </row>
    <row r="8255" spans="20:24">
      <c r="T8255" s="221"/>
      <c r="U8255" s="221"/>
      <c r="V8255" s="221"/>
      <c r="W8255" s="221"/>
      <c r="X8255" s="221"/>
    </row>
    <row r="8256" spans="20:24">
      <c r="T8256" s="221"/>
      <c r="U8256" s="221"/>
      <c r="V8256" s="221"/>
      <c r="W8256" s="221"/>
      <c r="X8256" s="221"/>
    </row>
    <row r="8257" spans="20:24">
      <c r="T8257" s="221"/>
      <c r="U8257" s="221"/>
      <c r="V8257" s="221"/>
      <c r="W8257" s="221"/>
      <c r="X8257" s="221"/>
    </row>
    <row r="8258" spans="20:24">
      <c r="T8258" s="221"/>
      <c r="U8258" s="221"/>
      <c r="V8258" s="221"/>
      <c r="W8258" s="221"/>
      <c r="X8258" s="221"/>
    </row>
    <row r="8259" spans="20:24">
      <c r="T8259" s="221"/>
      <c r="U8259" s="221"/>
      <c r="V8259" s="221"/>
      <c r="W8259" s="221"/>
      <c r="X8259" s="221"/>
    </row>
    <row r="8260" spans="20:24">
      <c r="T8260" s="221"/>
      <c r="U8260" s="221"/>
      <c r="V8260" s="221"/>
      <c r="W8260" s="221"/>
      <c r="X8260" s="221"/>
    </row>
    <row r="8261" spans="20:24">
      <c r="T8261" s="221"/>
      <c r="U8261" s="221"/>
      <c r="V8261" s="221"/>
      <c r="W8261" s="221"/>
      <c r="X8261" s="221"/>
    </row>
    <row r="8262" spans="20:24">
      <c r="T8262" s="221"/>
      <c r="U8262" s="221"/>
      <c r="V8262" s="221"/>
      <c r="W8262" s="221"/>
      <c r="X8262" s="221"/>
    </row>
    <row r="8263" spans="20:24">
      <c r="T8263" s="221"/>
      <c r="U8263" s="221"/>
      <c r="V8263" s="221"/>
      <c r="W8263" s="221"/>
      <c r="X8263" s="221"/>
    </row>
    <row r="8264" spans="20:24">
      <c r="T8264" s="221"/>
      <c r="U8264" s="221"/>
      <c r="V8264" s="221"/>
      <c r="W8264" s="221"/>
      <c r="X8264" s="221"/>
    </row>
    <row r="8265" spans="20:24">
      <c r="T8265" s="221"/>
      <c r="U8265" s="221"/>
      <c r="V8265" s="221"/>
      <c r="W8265" s="221"/>
      <c r="X8265" s="221"/>
    </row>
    <row r="8266" spans="20:24">
      <c r="T8266" s="221"/>
      <c r="U8266" s="221"/>
      <c r="V8266" s="221"/>
      <c r="W8266" s="221"/>
      <c r="X8266" s="221"/>
    </row>
    <row r="8267" spans="20:24">
      <c r="T8267" s="221"/>
      <c r="U8267" s="221"/>
      <c r="V8267" s="221"/>
      <c r="W8267" s="221"/>
      <c r="X8267" s="221"/>
    </row>
    <row r="8268" spans="20:24">
      <c r="T8268" s="221"/>
      <c r="U8268" s="221"/>
      <c r="V8268" s="221"/>
      <c r="W8268" s="221"/>
      <c r="X8268" s="221"/>
    </row>
    <row r="8269" spans="20:24">
      <c r="T8269" s="221"/>
      <c r="U8269" s="221"/>
      <c r="V8269" s="221"/>
      <c r="W8269" s="221"/>
      <c r="X8269" s="221"/>
    </row>
    <row r="8270" spans="20:24">
      <c r="T8270" s="221"/>
      <c r="U8270" s="221"/>
      <c r="V8270" s="221"/>
      <c r="W8270" s="221"/>
      <c r="X8270" s="221"/>
    </row>
    <row r="8271" spans="20:24">
      <c r="T8271" s="221"/>
      <c r="U8271" s="221"/>
      <c r="V8271" s="221"/>
      <c r="W8271" s="221"/>
      <c r="X8271" s="221"/>
    </row>
    <row r="8272" spans="20:24">
      <c r="T8272" s="221"/>
      <c r="U8272" s="221"/>
      <c r="V8272" s="221"/>
      <c r="W8272" s="221"/>
      <c r="X8272" s="221"/>
    </row>
    <row r="8273" spans="20:24">
      <c r="T8273" s="221"/>
      <c r="U8273" s="221"/>
      <c r="V8273" s="221"/>
      <c r="W8273" s="221"/>
      <c r="X8273" s="221"/>
    </row>
    <row r="8274" spans="20:24">
      <c r="T8274" s="221"/>
      <c r="U8274" s="221"/>
      <c r="V8274" s="221"/>
      <c r="W8274" s="221"/>
      <c r="X8274" s="221"/>
    </row>
    <row r="8275" spans="20:24">
      <c r="T8275" s="221"/>
      <c r="U8275" s="221"/>
      <c r="V8275" s="221"/>
      <c r="W8275" s="221"/>
      <c r="X8275" s="221"/>
    </row>
    <row r="8276" spans="20:24">
      <c r="T8276" s="221"/>
      <c r="U8276" s="221"/>
      <c r="V8276" s="221"/>
      <c r="W8276" s="221"/>
      <c r="X8276" s="221"/>
    </row>
    <row r="8277" spans="20:24">
      <c r="T8277" s="221"/>
      <c r="U8277" s="221"/>
      <c r="V8277" s="221"/>
      <c r="W8277" s="221"/>
      <c r="X8277" s="221"/>
    </row>
    <row r="8278" spans="20:24">
      <c r="T8278" s="221"/>
      <c r="U8278" s="221"/>
      <c r="V8278" s="221"/>
      <c r="W8278" s="221"/>
      <c r="X8278" s="221"/>
    </row>
    <row r="8279" spans="20:24">
      <c r="T8279" s="221"/>
      <c r="U8279" s="221"/>
      <c r="V8279" s="221"/>
      <c r="W8279" s="221"/>
      <c r="X8279" s="221"/>
    </row>
    <row r="8280" spans="20:24">
      <c r="T8280" s="221"/>
      <c r="U8280" s="221"/>
      <c r="V8280" s="221"/>
      <c r="W8280" s="221"/>
      <c r="X8280" s="221"/>
    </row>
    <row r="8281" spans="20:24">
      <c r="T8281" s="221"/>
      <c r="U8281" s="221"/>
      <c r="V8281" s="221"/>
      <c r="W8281" s="221"/>
      <c r="X8281" s="221"/>
    </row>
    <row r="8282" spans="20:24">
      <c r="T8282" s="221"/>
      <c r="U8282" s="221"/>
      <c r="V8282" s="221"/>
      <c r="W8282" s="221"/>
      <c r="X8282" s="221"/>
    </row>
    <row r="8283" spans="20:24">
      <c r="T8283" s="221"/>
      <c r="U8283" s="221"/>
      <c r="V8283" s="221"/>
      <c r="W8283" s="221"/>
      <c r="X8283" s="221"/>
    </row>
    <row r="8284" spans="20:24">
      <c r="T8284" s="221"/>
      <c r="U8284" s="221"/>
      <c r="V8284" s="221"/>
      <c r="W8284" s="221"/>
      <c r="X8284" s="221"/>
    </row>
    <row r="8285" spans="20:24">
      <c r="T8285" s="221"/>
      <c r="U8285" s="221"/>
      <c r="V8285" s="221"/>
      <c r="W8285" s="221"/>
      <c r="X8285" s="221"/>
    </row>
    <row r="8286" spans="20:24">
      <c r="T8286" s="221"/>
      <c r="U8286" s="221"/>
      <c r="V8286" s="221"/>
      <c r="W8286" s="221"/>
      <c r="X8286" s="221"/>
    </row>
    <row r="8287" spans="20:24">
      <c r="T8287" s="221"/>
      <c r="U8287" s="221"/>
      <c r="V8287" s="221"/>
      <c r="W8287" s="221"/>
      <c r="X8287" s="221"/>
    </row>
    <row r="8288" spans="20:24">
      <c r="T8288" s="221"/>
      <c r="U8288" s="221"/>
      <c r="V8288" s="221"/>
      <c r="W8288" s="221"/>
      <c r="X8288" s="221"/>
    </row>
    <row r="8289" spans="20:24">
      <c r="T8289" s="221"/>
      <c r="U8289" s="221"/>
      <c r="V8289" s="221"/>
      <c r="W8289" s="221"/>
      <c r="X8289" s="221"/>
    </row>
    <row r="8290" spans="20:24">
      <c r="T8290" s="221"/>
      <c r="U8290" s="221"/>
      <c r="V8290" s="221"/>
      <c r="W8290" s="221"/>
      <c r="X8290" s="221"/>
    </row>
    <row r="8291" spans="20:24">
      <c r="T8291" s="221"/>
      <c r="U8291" s="221"/>
      <c r="V8291" s="221"/>
      <c r="W8291" s="221"/>
      <c r="X8291" s="221"/>
    </row>
    <row r="8292" spans="20:24">
      <c r="T8292" s="221"/>
      <c r="U8292" s="221"/>
      <c r="V8292" s="221"/>
      <c r="W8292" s="221"/>
      <c r="X8292" s="221"/>
    </row>
    <row r="8293" spans="20:24">
      <c r="T8293" s="221"/>
      <c r="U8293" s="221"/>
      <c r="V8293" s="221"/>
      <c r="W8293" s="221"/>
      <c r="X8293" s="221"/>
    </row>
    <row r="8294" spans="20:24">
      <c r="T8294" s="221"/>
      <c r="U8294" s="221"/>
      <c r="V8294" s="221"/>
      <c r="W8294" s="221"/>
      <c r="X8294" s="221"/>
    </row>
    <row r="8295" spans="20:24">
      <c r="T8295" s="221"/>
      <c r="U8295" s="221"/>
      <c r="V8295" s="221"/>
      <c r="W8295" s="221"/>
      <c r="X8295" s="221"/>
    </row>
    <row r="8296" spans="20:24">
      <c r="T8296" s="221"/>
      <c r="U8296" s="221"/>
      <c r="V8296" s="221"/>
      <c r="W8296" s="221"/>
      <c r="X8296" s="221"/>
    </row>
    <row r="8297" spans="20:24">
      <c r="T8297" s="221"/>
      <c r="U8297" s="221"/>
      <c r="V8297" s="221"/>
      <c r="W8297" s="221"/>
      <c r="X8297" s="221"/>
    </row>
    <row r="8298" spans="20:24">
      <c r="T8298" s="221"/>
      <c r="U8298" s="221"/>
      <c r="V8298" s="221"/>
      <c r="W8298" s="221"/>
      <c r="X8298" s="221"/>
    </row>
    <row r="8299" spans="20:24">
      <c r="T8299" s="221"/>
      <c r="U8299" s="221"/>
      <c r="V8299" s="221"/>
      <c r="W8299" s="221"/>
      <c r="X8299" s="221"/>
    </row>
    <row r="8300" spans="20:24">
      <c r="T8300" s="221"/>
      <c r="U8300" s="221"/>
      <c r="V8300" s="221"/>
      <c r="W8300" s="221"/>
      <c r="X8300" s="221"/>
    </row>
    <row r="8301" spans="20:24">
      <c r="T8301" s="221"/>
      <c r="U8301" s="221"/>
      <c r="V8301" s="221"/>
      <c r="W8301" s="221"/>
      <c r="X8301" s="221"/>
    </row>
    <row r="8302" spans="20:24">
      <c r="T8302" s="221"/>
      <c r="U8302" s="221"/>
      <c r="V8302" s="221"/>
      <c r="W8302" s="221"/>
      <c r="X8302" s="221"/>
    </row>
    <row r="8303" spans="20:24">
      <c r="T8303" s="221"/>
      <c r="U8303" s="221"/>
      <c r="V8303" s="221"/>
      <c r="W8303" s="221"/>
      <c r="X8303" s="221"/>
    </row>
    <row r="8304" spans="20:24">
      <c r="T8304" s="221"/>
      <c r="U8304" s="221"/>
      <c r="V8304" s="221"/>
      <c r="W8304" s="221"/>
      <c r="X8304" s="221"/>
    </row>
    <row r="8305" spans="20:24">
      <c r="T8305" s="221"/>
      <c r="U8305" s="221"/>
      <c r="V8305" s="221"/>
      <c r="W8305" s="221"/>
      <c r="X8305" s="221"/>
    </row>
    <row r="8306" spans="20:24">
      <c r="T8306" s="221"/>
      <c r="U8306" s="221"/>
      <c r="V8306" s="221"/>
      <c r="W8306" s="221"/>
      <c r="X8306" s="221"/>
    </row>
    <row r="8307" spans="20:24">
      <c r="T8307" s="221"/>
      <c r="U8307" s="221"/>
      <c r="V8307" s="221"/>
      <c r="W8307" s="221"/>
      <c r="X8307" s="221"/>
    </row>
    <row r="8308" spans="20:24">
      <c r="T8308" s="221"/>
      <c r="U8308" s="221"/>
      <c r="V8308" s="221"/>
      <c r="W8308" s="221"/>
      <c r="X8308" s="221"/>
    </row>
    <row r="8309" spans="20:24">
      <c r="T8309" s="221"/>
      <c r="U8309" s="221"/>
      <c r="V8309" s="221"/>
      <c r="W8309" s="221"/>
      <c r="X8309" s="221"/>
    </row>
    <row r="8310" spans="20:24">
      <c r="T8310" s="221"/>
      <c r="U8310" s="221"/>
      <c r="V8310" s="221"/>
      <c r="W8310" s="221"/>
      <c r="X8310" s="221"/>
    </row>
    <row r="8311" spans="20:24">
      <c r="T8311" s="221"/>
      <c r="U8311" s="221"/>
      <c r="V8311" s="221"/>
      <c r="W8311" s="221"/>
      <c r="X8311" s="221"/>
    </row>
    <row r="8312" spans="20:24">
      <c r="T8312" s="221"/>
      <c r="U8312" s="221"/>
      <c r="V8312" s="221"/>
      <c r="W8312" s="221"/>
      <c r="X8312" s="221"/>
    </row>
    <row r="8313" spans="20:24">
      <c r="T8313" s="221"/>
      <c r="U8313" s="221"/>
      <c r="V8313" s="221"/>
      <c r="W8313" s="221"/>
      <c r="X8313" s="221"/>
    </row>
    <row r="8314" spans="20:24">
      <c r="T8314" s="221"/>
      <c r="U8314" s="221"/>
      <c r="V8314" s="221"/>
      <c r="W8314" s="221"/>
      <c r="X8314" s="221"/>
    </row>
    <row r="8315" spans="20:24">
      <c r="T8315" s="221"/>
      <c r="U8315" s="221"/>
      <c r="V8315" s="221"/>
      <c r="W8315" s="221"/>
      <c r="X8315" s="221"/>
    </row>
    <row r="8316" spans="20:24">
      <c r="T8316" s="221"/>
      <c r="U8316" s="221"/>
      <c r="V8316" s="221"/>
      <c r="W8316" s="221"/>
      <c r="X8316" s="221"/>
    </row>
    <row r="8317" spans="20:24">
      <c r="T8317" s="221"/>
      <c r="U8317" s="221"/>
      <c r="V8317" s="221"/>
      <c r="W8317" s="221"/>
      <c r="X8317" s="221"/>
    </row>
    <row r="8318" spans="20:24">
      <c r="T8318" s="221"/>
      <c r="U8318" s="221"/>
      <c r="V8318" s="221"/>
      <c r="W8318" s="221"/>
      <c r="X8318" s="221"/>
    </row>
    <row r="8319" spans="20:24">
      <c r="T8319" s="221"/>
      <c r="U8319" s="221"/>
      <c r="V8319" s="221"/>
      <c r="W8319" s="221"/>
      <c r="X8319" s="221"/>
    </row>
    <row r="8320" spans="20:24">
      <c r="T8320" s="221"/>
      <c r="U8320" s="221"/>
      <c r="V8320" s="221"/>
      <c r="W8320" s="221"/>
      <c r="X8320" s="221"/>
    </row>
    <row r="8321" spans="20:24">
      <c r="T8321" s="221"/>
      <c r="U8321" s="221"/>
      <c r="V8321" s="221"/>
      <c r="W8321" s="221"/>
      <c r="X8321" s="221"/>
    </row>
    <row r="8322" spans="20:24">
      <c r="T8322" s="221"/>
      <c r="U8322" s="221"/>
      <c r="V8322" s="221"/>
      <c r="W8322" s="221"/>
      <c r="X8322" s="221"/>
    </row>
    <row r="8323" spans="20:24">
      <c r="T8323" s="221"/>
      <c r="U8323" s="221"/>
      <c r="V8323" s="221"/>
      <c r="W8323" s="221"/>
      <c r="X8323" s="221"/>
    </row>
    <row r="8324" spans="20:24">
      <c r="T8324" s="221"/>
      <c r="U8324" s="221"/>
      <c r="V8324" s="221"/>
      <c r="W8324" s="221"/>
      <c r="X8324" s="221"/>
    </row>
    <row r="8325" spans="20:24">
      <c r="T8325" s="221"/>
      <c r="U8325" s="221"/>
      <c r="V8325" s="221"/>
      <c r="W8325" s="221"/>
      <c r="X8325" s="221"/>
    </row>
    <row r="8326" spans="20:24">
      <c r="T8326" s="221"/>
      <c r="U8326" s="221"/>
      <c r="V8326" s="221"/>
      <c r="W8326" s="221"/>
      <c r="X8326" s="221"/>
    </row>
    <row r="8327" spans="20:24">
      <c r="T8327" s="221"/>
      <c r="U8327" s="221"/>
      <c r="V8327" s="221"/>
      <c r="W8327" s="221"/>
      <c r="X8327" s="221"/>
    </row>
    <row r="8328" spans="20:24">
      <c r="T8328" s="221"/>
      <c r="U8328" s="221"/>
      <c r="V8328" s="221"/>
      <c r="W8328" s="221"/>
      <c r="X8328" s="221"/>
    </row>
    <row r="8329" spans="20:24">
      <c r="T8329" s="221"/>
      <c r="U8329" s="221"/>
      <c r="V8329" s="221"/>
      <c r="W8329" s="221"/>
      <c r="X8329" s="221"/>
    </row>
    <row r="8330" spans="20:24">
      <c r="T8330" s="221"/>
      <c r="U8330" s="221"/>
      <c r="V8330" s="221"/>
      <c r="W8330" s="221"/>
      <c r="X8330" s="221"/>
    </row>
    <row r="8331" spans="20:24">
      <c r="T8331" s="221"/>
      <c r="U8331" s="221"/>
      <c r="V8331" s="221"/>
      <c r="W8331" s="221"/>
      <c r="X8331" s="221"/>
    </row>
    <row r="8332" spans="20:24">
      <c r="T8332" s="221"/>
      <c r="U8332" s="221"/>
      <c r="V8332" s="221"/>
      <c r="W8332" s="221"/>
      <c r="X8332" s="221"/>
    </row>
    <row r="8333" spans="20:24">
      <c r="T8333" s="221"/>
      <c r="U8333" s="221"/>
      <c r="V8333" s="221"/>
      <c r="W8333" s="221"/>
      <c r="X8333" s="221"/>
    </row>
    <row r="8334" spans="20:24">
      <c r="T8334" s="221"/>
      <c r="U8334" s="221"/>
      <c r="V8334" s="221"/>
      <c r="W8334" s="221"/>
      <c r="X8334" s="221"/>
    </row>
    <row r="8335" spans="20:24">
      <c r="T8335" s="221"/>
      <c r="U8335" s="221"/>
      <c r="V8335" s="221"/>
      <c r="W8335" s="221"/>
      <c r="X8335" s="221"/>
    </row>
    <row r="8336" spans="20:24">
      <c r="T8336" s="221"/>
      <c r="U8336" s="221"/>
      <c r="V8336" s="221"/>
      <c r="W8336" s="221"/>
      <c r="X8336" s="221"/>
    </row>
    <row r="8337" spans="20:24">
      <c r="T8337" s="221"/>
      <c r="U8337" s="221"/>
      <c r="V8337" s="221"/>
      <c r="W8337" s="221"/>
      <c r="X8337" s="221"/>
    </row>
    <row r="8338" spans="20:24">
      <c r="T8338" s="221"/>
      <c r="U8338" s="221"/>
      <c r="V8338" s="221"/>
      <c r="W8338" s="221"/>
      <c r="X8338" s="221"/>
    </row>
    <row r="8339" spans="20:24">
      <c r="T8339" s="221"/>
      <c r="U8339" s="221"/>
      <c r="V8339" s="221"/>
      <c r="W8339" s="221"/>
      <c r="X8339" s="221"/>
    </row>
    <row r="8340" spans="20:24">
      <c r="T8340" s="221"/>
      <c r="U8340" s="221"/>
      <c r="V8340" s="221"/>
      <c r="W8340" s="221"/>
      <c r="X8340" s="221"/>
    </row>
    <row r="8341" spans="20:24">
      <c r="T8341" s="221"/>
      <c r="U8341" s="221"/>
      <c r="V8341" s="221"/>
      <c r="W8341" s="221"/>
      <c r="X8341" s="221"/>
    </row>
    <row r="8342" spans="20:24">
      <c r="T8342" s="221"/>
      <c r="U8342" s="221"/>
      <c r="V8342" s="221"/>
      <c r="W8342" s="221"/>
      <c r="X8342" s="221"/>
    </row>
    <row r="8343" spans="20:24">
      <c r="T8343" s="221"/>
      <c r="U8343" s="221"/>
      <c r="V8343" s="221"/>
      <c r="W8343" s="221"/>
      <c r="X8343" s="221"/>
    </row>
    <row r="8344" spans="20:24">
      <c r="T8344" s="221"/>
      <c r="U8344" s="221"/>
      <c r="V8344" s="221"/>
      <c r="W8344" s="221"/>
      <c r="X8344" s="221"/>
    </row>
    <row r="8345" spans="20:24">
      <c r="T8345" s="221"/>
      <c r="U8345" s="221"/>
      <c r="V8345" s="221"/>
      <c r="W8345" s="221"/>
      <c r="X8345" s="221"/>
    </row>
    <row r="8346" spans="20:24">
      <c r="T8346" s="221"/>
      <c r="U8346" s="221"/>
      <c r="V8346" s="221"/>
      <c r="W8346" s="221"/>
      <c r="X8346" s="221"/>
    </row>
    <row r="8347" spans="20:24">
      <c r="T8347" s="221"/>
      <c r="U8347" s="221"/>
      <c r="V8347" s="221"/>
      <c r="W8347" s="221"/>
      <c r="X8347" s="221"/>
    </row>
    <row r="8348" spans="20:24">
      <c r="T8348" s="221"/>
      <c r="U8348" s="221"/>
      <c r="V8348" s="221"/>
      <c r="W8348" s="221"/>
      <c r="X8348" s="221"/>
    </row>
    <row r="8349" spans="20:24">
      <c r="T8349" s="221"/>
      <c r="U8349" s="221"/>
      <c r="V8349" s="221"/>
      <c r="W8349" s="221"/>
      <c r="X8349" s="221"/>
    </row>
    <row r="8350" spans="20:24">
      <c r="T8350" s="221"/>
      <c r="U8350" s="221"/>
      <c r="V8350" s="221"/>
      <c r="W8350" s="221"/>
      <c r="X8350" s="221"/>
    </row>
    <row r="8351" spans="20:24">
      <c r="T8351" s="221"/>
      <c r="U8351" s="221"/>
      <c r="V8351" s="221"/>
      <c r="W8351" s="221"/>
      <c r="X8351" s="221"/>
    </row>
    <row r="8352" spans="20:24">
      <c r="T8352" s="221"/>
      <c r="U8352" s="221"/>
      <c r="V8352" s="221"/>
      <c r="W8352" s="221"/>
      <c r="X8352" s="221"/>
    </row>
    <row r="8353" spans="20:24">
      <c r="T8353" s="221"/>
      <c r="U8353" s="221"/>
      <c r="V8353" s="221"/>
      <c r="W8353" s="221"/>
      <c r="X8353" s="221"/>
    </row>
    <row r="8354" spans="20:24">
      <c r="T8354" s="221"/>
      <c r="U8354" s="221"/>
      <c r="V8354" s="221"/>
      <c r="W8354" s="221"/>
      <c r="X8354" s="221"/>
    </row>
    <row r="8355" spans="20:24">
      <c r="T8355" s="221"/>
      <c r="U8355" s="221"/>
      <c r="V8355" s="221"/>
      <c r="W8355" s="221"/>
      <c r="X8355" s="221"/>
    </row>
    <row r="8356" spans="20:24">
      <c r="T8356" s="221"/>
      <c r="U8356" s="221"/>
      <c r="V8356" s="221"/>
      <c r="W8356" s="221"/>
      <c r="X8356" s="221"/>
    </row>
    <row r="8357" spans="20:24">
      <c r="T8357" s="221"/>
      <c r="U8357" s="221"/>
      <c r="V8357" s="221"/>
      <c r="W8357" s="221"/>
      <c r="X8357" s="221"/>
    </row>
    <row r="8358" spans="20:24">
      <c r="T8358" s="221"/>
      <c r="U8358" s="221"/>
      <c r="V8358" s="221"/>
      <c r="W8358" s="221"/>
      <c r="X8358" s="221"/>
    </row>
    <row r="8359" spans="20:24">
      <c r="T8359" s="221"/>
      <c r="U8359" s="221"/>
      <c r="V8359" s="221"/>
      <c r="W8359" s="221"/>
      <c r="X8359" s="221"/>
    </row>
    <row r="8360" spans="20:24">
      <c r="T8360" s="221"/>
      <c r="U8360" s="221"/>
      <c r="V8360" s="221"/>
      <c r="W8360" s="221"/>
      <c r="X8360" s="221"/>
    </row>
    <row r="8361" spans="20:24">
      <c r="T8361" s="221"/>
      <c r="U8361" s="221"/>
      <c r="V8361" s="221"/>
      <c r="W8361" s="221"/>
      <c r="X8361" s="221"/>
    </row>
    <row r="8362" spans="20:24">
      <c r="T8362" s="221"/>
      <c r="U8362" s="221"/>
      <c r="V8362" s="221"/>
      <c r="W8362" s="221"/>
      <c r="X8362" s="221"/>
    </row>
    <row r="8363" spans="20:24">
      <c r="T8363" s="221"/>
      <c r="U8363" s="221"/>
      <c r="V8363" s="221"/>
      <c r="W8363" s="221"/>
      <c r="X8363" s="221"/>
    </row>
    <row r="8364" spans="20:24">
      <c r="T8364" s="221"/>
      <c r="U8364" s="221"/>
      <c r="V8364" s="221"/>
      <c r="W8364" s="221"/>
      <c r="X8364" s="221"/>
    </row>
    <row r="8365" spans="20:24">
      <c r="T8365" s="221"/>
      <c r="U8365" s="221"/>
      <c r="V8365" s="221"/>
      <c r="W8365" s="221"/>
      <c r="X8365" s="221"/>
    </row>
    <row r="8366" spans="20:24">
      <c r="T8366" s="221"/>
      <c r="U8366" s="221"/>
      <c r="V8366" s="221"/>
      <c r="W8366" s="221"/>
      <c r="X8366" s="221"/>
    </row>
    <row r="8367" spans="20:24">
      <c r="T8367" s="221"/>
      <c r="U8367" s="221"/>
      <c r="V8367" s="221"/>
      <c r="W8367" s="221"/>
      <c r="X8367" s="221"/>
    </row>
    <row r="8368" spans="20:24">
      <c r="T8368" s="221"/>
      <c r="U8368" s="221"/>
      <c r="V8368" s="221"/>
      <c r="W8368" s="221"/>
      <c r="X8368" s="221"/>
    </row>
    <row r="8369" spans="20:24">
      <c r="T8369" s="221"/>
      <c r="U8369" s="221"/>
      <c r="V8369" s="221"/>
      <c r="W8369" s="221"/>
      <c r="X8369" s="221"/>
    </row>
    <row r="8370" spans="20:24">
      <c r="T8370" s="221"/>
      <c r="U8370" s="221"/>
      <c r="V8370" s="221"/>
      <c r="W8370" s="221"/>
      <c r="X8370" s="221"/>
    </row>
    <row r="8371" spans="20:24">
      <c r="T8371" s="221"/>
      <c r="U8371" s="221"/>
      <c r="V8371" s="221"/>
      <c r="W8371" s="221"/>
      <c r="X8371" s="221"/>
    </row>
    <row r="8372" spans="20:24">
      <c r="T8372" s="221"/>
      <c r="U8372" s="221"/>
      <c r="V8372" s="221"/>
      <c r="W8372" s="221"/>
      <c r="X8372" s="221"/>
    </row>
    <row r="8373" spans="20:24">
      <c r="T8373" s="221"/>
      <c r="U8373" s="221"/>
      <c r="V8373" s="221"/>
      <c r="W8373" s="221"/>
      <c r="X8373" s="221"/>
    </row>
    <row r="8374" spans="20:24">
      <c r="T8374" s="221"/>
      <c r="U8374" s="221"/>
      <c r="V8374" s="221"/>
      <c r="W8374" s="221"/>
      <c r="X8374" s="221"/>
    </row>
    <row r="8375" spans="20:24">
      <c r="T8375" s="221"/>
      <c r="U8375" s="221"/>
      <c r="V8375" s="221"/>
      <c r="W8375" s="221"/>
      <c r="X8375" s="221"/>
    </row>
    <row r="8376" spans="20:24">
      <c r="T8376" s="221"/>
      <c r="U8376" s="221"/>
      <c r="V8376" s="221"/>
      <c r="W8376" s="221"/>
      <c r="X8376" s="221"/>
    </row>
    <row r="8377" spans="20:24">
      <c r="T8377" s="221"/>
      <c r="U8377" s="221"/>
      <c r="V8377" s="221"/>
      <c r="W8377" s="221"/>
      <c r="X8377" s="221"/>
    </row>
    <row r="8378" spans="20:24">
      <c r="T8378" s="221"/>
      <c r="U8378" s="221"/>
      <c r="V8378" s="221"/>
      <c r="W8378" s="221"/>
      <c r="X8378" s="221"/>
    </row>
    <row r="8379" spans="20:24">
      <c r="T8379" s="221"/>
      <c r="U8379" s="221"/>
      <c r="V8379" s="221"/>
      <c r="W8379" s="221"/>
      <c r="X8379" s="221"/>
    </row>
    <row r="8380" spans="20:24">
      <c r="T8380" s="221"/>
      <c r="U8380" s="221"/>
      <c r="V8380" s="221"/>
      <c r="W8380" s="221"/>
      <c r="X8380" s="221"/>
    </row>
    <row r="8381" spans="20:24">
      <c r="T8381" s="221"/>
      <c r="U8381" s="221"/>
      <c r="V8381" s="221"/>
      <c r="W8381" s="221"/>
      <c r="X8381" s="221"/>
    </row>
    <row r="8382" spans="20:24">
      <c r="T8382" s="221"/>
      <c r="U8382" s="221"/>
      <c r="V8382" s="221"/>
      <c r="W8382" s="221"/>
      <c r="X8382" s="221"/>
    </row>
    <row r="8383" spans="20:24">
      <c r="T8383" s="221"/>
      <c r="U8383" s="221"/>
      <c r="V8383" s="221"/>
      <c r="W8383" s="221"/>
      <c r="X8383" s="221"/>
    </row>
    <row r="8384" spans="20:24">
      <c r="T8384" s="221"/>
      <c r="U8384" s="221"/>
      <c r="V8384" s="221"/>
      <c r="W8384" s="221"/>
      <c r="X8384" s="221"/>
    </row>
    <row r="8385" spans="20:24">
      <c r="T8385" s="221"/>
      <c r="U8385" s="221"/>
      <c r="V8385" s="221"/>
      <c r="W8385" s="221"/>
      <c r="X8385" s="221"/>
    </row>
    <row r="8386" spans="20:24">
      <c r="T8386" s="221"/>
      <c r="U8386" s="221"/>
      <c r="V8386" s="221"/>
      <c r="W8386" s="221"/>
      <c r="X8386" s="221"/>
    </row>
    <row r="8387" spans="20:24">
      <c r="T8387" s="221"/>
      <c r="U8387" s="221"/>
      <c r="V8387" s="221"/>
      <c r="W8387" s="221"/>
      <c r="X8387" s="221"/>
    </row>
    <row r="8388" spans="20:24">
      <c r="T8388" s="221"/>
      <c r="U8388" s="221"/>
      <c r="V8388" s="221"/>
      <c r="W8388" s="221"/>
      <c r="X8388" s="221"/>
    </row>
    <row r="8389" spans="20:24">
      <c r="T8389" s="221"/>
      <c r="U8389" s="221"/>
      <c r="V8389" s="221"/>
      <c r="W8389" s="221"/>
      <c r="X8389" s="221"/>
    </row>
    <row r="8390" spans="20:24">
      <c r="T8390" s="221"/>
      <c r="U8390" s="221"/>
      <c r="V8390" s="221"/>
      <c r="W8390" s="221"/>
      <c r="X8390" s="221"/>
    </row>
    <row r="8391" spans="20:24">
      <c r="T8391" s="221"/>
      <c r="U8391" s="221"/>
      <c r="V8391" s="221"/>
      <c r="W8391" s="221"/>
      <c r="X8391" s="221"/>
    </row>
    <row r="8392" spans="20:24">
      <c r="T8392" s="221"/>
      <c r="U8392" s="221"/>
      <c r="V8392" s="221"/>
      <c r="W8392" s="221"/>
      <c r="X8392" s="221"/>
    </row>
    <row r="8393" spans="20:24">
      <c r="T8393" s="221"/>
      <c r="U8393" s="221"/>
      <c r="V8393" s="221"/>
      <c r="W8393" s="221"/>
      <c r="X8393" s="221"/>
    </row>
    <row r="8394" spans="20:24">
      <c r="T8394" s="221"/>
      <c r="U8394" s="221"/>
      <c r="V8394" s="221"/>
      <c r="W8394" s="221"/>
      <c r="X8394" s="221"/>
    </row>
    <row r="8395" spans="20:24">
      <c r="T8395" s="221"/>
      <c r="U8395" s="221"/>
      <c r="V8395" s="221"/>
      <c r="W8395" s="221"/>
      <c r="X8395" s="221"/>
    </row>
    <row r="8396" spans="20:24">
      <c r="T8396" s="221"/>
      <c r="U8396" s="221"/>
      <c r="V8396" s="221"/>
      <c r="W8396" s="221"/>
      <c r="X8396" s="221"/>
    </row>
    <row r="8397" spans="20:24">
      <c r="T8397" s="221"/>
      <c r="U8397" s="221"/>
      <c r="V8397" s="221"/>
      <c r="W8397" s="221"/>
      <c r="X8397" s="221"/>
    </row>
    <row r="8398" spans="20:24">
      <c r="T8398" s="221"/>
      <c r="U8398" s="221"/>
      <c r="V8398" s="221"/>
      <c r="W8398" s="221"/>
      <c r="X8398" s="221"/>
    </row>
    <row r="8399" spans="20:24">
      <c r="T8399" s="221"/>
      <c r="U8399" s="221"/>
      <c r="V8399" s="221"/>
      <c r="W8399" s="221"/>
      <c r="X8399" s="221"/>
    </row>
    <row r="8400" spans="20:24">
      <c r="T8400" s="221"/>
      <c r="U8400" s="221"/>
      <c r="V8400" s="221"/>
      <c r="W8400" s="221"/>
      <c r="X8400" s="221"/>
    </row>
    <row r="8401" spans="20:24">
      <c r="T8401" s="221"/>
      <c r="U8401" s="221"/>
      <c r="V8401" s="221"/>
      <c r="W8401" s="221"/>
      <c r="X8401" s="221"/>
    </row>
    <row r="8402" spans="20:24">
      <c r="T8402" s="221"/>
      <c r="U8402" s="221"/>
      <c r="V8402" s="221"/>
      <c r="W8402" s="221"/>
      <c r="X8402" s="221"/>
    </row>
    <row r="8403" spans="20:24">
      <c r="T8403" s="221"/>
      <c r="U8403" s="221"/>
      <c r="V8403" s="221"/>
      <c r="W8403" s="221"/>
      <c r="X8403" s="221"/>
    </row>
    <row r="8404" spans="20:24">
      <c r="T8404" s="221"/>
      <c r="U8404" s="221"/>
      <c r="V8404" s="221"/>
      <c r="W8404" s="221"/>
      <c r="X8404" s="221"/>
    </row>
    <row r="8405" spans="20:24">
      <c r="T8405" s="221"/>
      <c r="U8405" s="221"/>
      <c r="V8405" s="221"/>
      <c r="W8405" s="221"/>
      <c r="X8405" s="221"/>
    </row>
    <row r="8406" spans="20:24">
      <c r="T8406" s="221"/>
      <c r="U8406" s="221"/>
      <c r="V8406" s="221"/>
      <c r="W8406" s="221"/>
      <c r="X8406" s="221"/>
    </row>
    <row r="8407" spans="20:24">
      <c r="T8407" s="221"/>
      <c r="U8407" s="221"/>
      <c r="V8407" s="221"/>
      <c r="W8407" s="221"/>
      <c r="X8407" s="221"/>
    </row>
    <row r="8408" spans="20:24">
      <c r="T8408" s="221"/>
      <c r="U8408" s="221"/>
      <c r="V8408" s="221"/>
      <c r="W8408" s="221"/>
      <c r="X8408" s="221"/>
    </row>
    <row r="8409" spans="20:24">
      <c r="T8409" s="221"/>
      <c r="U8409" s="221"/>
      <c r="V8409" s="221"/>
      <c r="W8409" s="221"/>
      <c r="X8409" s="221"/>
    </row>
    <row r="8410" spans="20:24">
      <c r="T8410" s="221"/>
      <c r="U8410" s="221"/>
      <c r="V8410" s="221"/>
      <c r="W8410" s="221"/>
      <c r="X8410" s="221"/>
    </row>
    <row r="8411" spans="20:24">
      <c r="T8411" s="221"/>
      <c r="U8411" s="221"/>
      <c r="V8411" s="221"/>
      <c r="W8411" s="221"/>
      <c r="X8411" s="221"/>
    </row>
    <row r="8412" spans="20:24">
      <c r="T8412" s="221"/>
      <c r="U8412" s="221"/>
      <c r="V8412" s="221"/>
      <c r="W8412" s="221"/>
      <c r="X8412" s="221"/>
    </row>
    <row r="8413" spans="20:24">
      <c r="T8413" s="221"/>
      <c r="U8413" s="221"/>
      <c r="V8413" s="221"/>
      <c r="W8413" s="221"/>
      <c r="X8413" s="221"/>
    </row>
    <row r="8414" spans="20:24">
      <c r="T8414" s="221"/>
      <c r="U8414" s="221"/>
      <c r="V8414" s="221"/>
      <c r="W8414" s="221"/>
      <c r="X8414" s="221"/>
    </row>
    <row r="8415" spans="20:24">
      <c r="T8415" s="221"/>
      <c r="U8415" s="221"/>
      <c r="V8415" s="221"/>
      <c r="W8415" s="221"/>
      <c r="X8415" s="221"/>
    </row>
    <row r="8416" spans="20:24">
      <c r="T8416" s="221"/>
      <c r="U8416" s="221"/>
      <c r="V8416" s="221"/>
      <c r="W8416" s="221"/>
      <c r="X8416" s="221"/>
    </row>
    <row r="8417" spans="20:24">
      <c r="T8417" s="221"/>
      <c r="U8417" s="221"/>
      <c r="V8417" s="221"/>
      <c r="W8417" s="221"/>
      <c r="X8417" s="221"/>
    </row>
    <row r="8418" spans="20:24">
      <c r="T8418" s="221"/>
      <c r="U8418" s="221"/>
      <c r="V8418" s="221"/>
      <c r="W8418" s="221"/>
      <c r="X8418" s="221"/>
    </row>
    <row r="8419" spans="20:24">
      <c r="T8419" s="221"/>
      <c r="U8419" s="221"/>
      <c r="V8419" s="221"/>
      <c r="W8419" s="221"/>
      <c r="X8419" s="221"/>
    </row>
    <row r="8420" spans="20:24">
      <c r="T8420" s="221"/>
      <c r="U8420" s="221"/>
      <c r="V8420" s="221"/>
      <c r="W8420" s="221"/>
      <c r="X8420" s="221"/>
    </row>
    <row r="8421" spans="20:24">
      <c r="T8421" s="221"/>
      <c r="U8421" s="221"/>
      <c r="V8421" s="221"/>
      <c r="W8421" s="221"/>
      <c r="X8421" s="221"/>
    </row>
    <row r="8422" spans="20:24">
      <c r="T8422" s="221"/>
      <c r="U8422" s="221"/>
      <c r="V8422" s="221"/>
      <c r="W8422" s="221"/>
      <c r="X8422" s="221"/>
    </row>
    <row r="8423" spans="20:24">
      <c r="T8423" s="221"/>
      <c r="U8423" s="221"/>
      <c r="V8423" s="221"/>
      <c r="W8423" s="221"/>
      <c r="X8423" s="221"/>
    </row>
    <row r="8424" spans="20:24">
      <c r="T8424" s="221"/>
      <c r="U8424" s="221"/>
      <c r="V8424" s="221"/>
      <c r="W8424" s="221"/>
      <c r="X8424" s="221"/>
    </row>
    <row r="8425" spans="20:24">
      <c r="T8425" s="221"/>
      <c r="U8425" s="221"/>
      <c r="V8425" s="221"/>
      <c r="W8425" s="221"/>
      <c r="X8425" s="221"/>
    </row>
    <row r="8426" spans="20:24">
      <c r="T8426" s="221"/>
      <c r="U8426" s="221"/>
      <c r="V8426" s="221"/>
      <c r="W8426" s="221"/>
      <c r="X8426" s="221"/>
    </row>
    <row r="8427" spans="20:24">
      <c r="T8427" s="221"/>
      <c r="U8427" s="221"/>
      <c r="V8427" s="221"/>
      <c r="W8427" s="221"/>
      <c r="X8427" s="221"/>
    </row>
    <row r="8428" spans="20:24">
      <c r="T8428" s="221"/>
      <c r="U8428" s="221"/>
      <c r="V8428" s="221"/>
      <c r="W8428" s="221"/>
      <c r="X8428" s="221"/>
    </row>
    <row r="8429" spans="20:24">
      <c r="T8429" s="221"/>
      <c r="U8429" s="221"/>
      <c r="V8429" s="221"/>
      <c r="W8429" s="221"/>
      <c r="X8429" s="221"/>
    </row>
    <row r="8430" spans="20:24">
      <c r="T8430" s="221"/>
      <c r="U8430" s="221"/>
      <c r="V8430" s="221"/>
      <c r="W8430" s="221"/>
      <c r="X8430" s="221"/>
    </row>
    <row r="8431" spans="20:24">
      <c r="T8431" s="221"/>
      <c r="U8431" s="221"/>
      <c r="V8431" s="221"/>
      <c r="W8431" s="221"/>
      <c r="X8431" s="221"/>
    </row>
    <row r="8432" spans="20:24">
      <c r="T8432" s="221"/>
      <c r="U8432" s="221"/>
      <c r="V8432" s="221"/>
      <c r="W8432" s="221"/>
      <c r="X8432" s="221"/>
    </row>
    <row r="8433" spans="20:24">
      <c r="T8433" s="221"/>
      <c r="U8433" s="221"/>
      <c r="V8433" s="221"/>
      <c r="W8433" s="221"/>
      <c r="X8433" s="221"/>
    </row>
    <row r="8434" spans="20:24">
      <c r="T8434" s="221"/>
      <c r="U8434" s="221"/>
      <c r="V8434" s="221"/>
      <c r="W8434" s="221"/>
      <c r="X8434" s="221"/>
    </row>
    <row r="8435" spans="20:24">
      <c r="T8435" s="221"/>
      <c r="U8435" s="221"/>
      <c r="V8435" s="221"/>
      <c r="W8435" s="221"/>
      <c r="X8435" s="221"/>
    </row>
    <row r="8436" spans="20:24">
      <c r="T8436" s="221"/>
      <c r="U8436" s="221"/>
      <c r="V8436" s="221"/>
      <c r="W8436" s="221"/>
      <c r="X8436" s="221"/>
    </row>
    <row r="8437" spans="20:24">
      <c r="T8437" s="221"/>
      <c r="U8437" s="221"/>
      <c r="V8437" s="221"/>
      <c r="W8437" s="221"/>
      <c r="X8437" s="221"/>
    </row>
    <row r="8438" spans="20:24">
      <c r="T8438" s="221"/>
      <c r="U8438" s="221"/>
      <c r="V8438" s="221"/>
      <c r="W8438" s="221"/>
      <c r="X8438" s="221"/>
    </row>
    <row r="8439" spans="20:24">
      <c r="T8439" s="221"/>
      <c r="U8439" s="221"/>
      <c r="V8439" s="221"/>
      <c r="W8439" s="221"/>
      <c r="X8439" s="221"/>
    </row>
    <row r="8440" spans="20:24">
      <c r="T8440" s="221"/>
      <c r="U8440" s="221"/>
      <c r="V8440" s="221"/>
      <c r="W8440" s="221"/>
      <c r="X8440" s="221"/>
    </row>
    <row r="8441" spans="20:24">
      <c r="T8441" s="221"/>
      <c r="U8441" s="221"/>
      <c r="V8441" s="221"/>
      <c r="W8441" s="221"/>
      <c r="X8441" s="221"/>
    </row>
    <row r="8442" spans="20:24">
      <c r="T8442" s="221"/>
      <c r="U8442" s="221"/>
      <c r="V8442" s="221"/>
      <c r="W8442" s="221"/>
      <c r="X8442" s="221"/>
    </row>
    <row r="8443" spans="20:24">
      <c r="T8443" s="221"/>
      <c r="U8443" s="221"/>
      <c r="V8443" s="221"/>
      <c r="W8443" s="221"/>
      <c r="X8443" s="221"/>
    </row>
    <row r="8444" spans="20:24">
      <c r="T8444" s="221"/>
      <c r="U8444" s="221"/>
      <c r="V8444" s="221"/>
      <c r="W8444" s="221"/>
      <c r="X8444" s="221"/>
    </row>
    <row r="8445" spans="20:24">
      <c r="T8445" s="221"/>
      <c r="U8445" s="221"/>
      <c r="V8445" s="221"/>
      <c r="W8445" s="221"/>
      <c r="X8445" s="221"/>
    </row>
    <row r="8446" spans="20:24">
      <c r="T8446" s="221"/>
      <c r="U8446" s="221"/>
      <c r="V8446" s="221"/>
      <c r="W8446" s="221"/>
      <c r="X8446" s="221"/>
    </row>
    <row r="8447" spans="20:24">
      <c r="T8447" s="221"/>
      <c r="U8447" s="221"/>
      <c r="V8447" s="221"/>
      <c r="W8447" s="221"/>
      <c r="X8447" s="221"/>
    </row>
    <row r="8448" spans="20:24">
      <c r="T8448" s="221"/>
      <c r="U8448" s="221"/>
      <c r="V8448" s="221"/>
      <c r="W8448" s="221"/>
      <c r="X8448" s="221"/>
    </row>
    <row r="8449" spans="20:24">
      <c r="T8449" s="221"/>
      <c r="U8449" s="221"/>
      <c r="V8449" s="221"/>
      <c r="W8449" s="221"/>
      <c r="X8449" s="221"/>
    </row>
    <row r="8450" spans="20:24">
      <c r="T8450" s="221"/>
      <c r="U8450" s="221"/>
      <c r="V8450" s="221"/>
      <c r="W8450" s="221"/>
      <c r="X8450" s="221"/>
    </row>
    <row r="8451" spans="20:24">
      <c r="T8451" s="221"/>
      <c r="U8451" s="221"/>
      <c r="V8451" s="221"/>
      <c r="W8451" s="221"/>
      <c r="X8451" s="221"/>
    </row>
    <row r="8452" spans="20:24">
      <c r="T8452" s="221"/>
      <c r="U8452" s="221"/>
      <c r="V8452" s="221"/>
      <c r="W8452" s="221"/>
      <c r="X8452" s="221"/>
    </row>
    <row r="8453" spans="20:24">
      <c r="T8453" s="221"/>
      <c r="U8453" s="221"/>
      <c r="V8453" s="221"/>
      <c r="W8453" s="221"/>
      <c r="X8453" s="221"/>
    </row>
    <row r="8454" spans="20:24">
      <c r="T8454" s="221"/>
      <c r="U8454" s="221"/>
      <c r="V8454" s="221"/>
      <c r="W8454" s="221"/>
      <c r="X8454" s="221"/>
    </row>
    <row r="8455" spans="20:24">
      <c r="T8455" s="221"/>
      <c r="U8455" s="221"/>
      <c r="V8455" s="221"/>
      <c r="W8455" s="221"/>
      <c r="X8455" s="221"/>
    </row>
    <row r="8456" spans="20:24">
      <c r="T8456" s="221"/>
      <c r="U8456" s="221"/>
      <c r="V8456" s="221"/>
      <c r="W8456" s="221"/>
      <c r="X8456" s="221"/>
    </row>
    <row r="8457" spans="20:24">
      <c r="T8457" s="221"/>
      <c r="U8457" s="221"/>
      <c r="V8457" s="221"/>
      <c r="W8457" s="221"/>
      <c r="X8457" s="221"/>
    </row>
    <row r="8458" spans="20:24">
      <c r="T8458" s="221"/>
      <c r="U8458" s="221"/>
      <c r="V8458" s="221"/>
      <c r="W8458" s="221"/>
      <c r="X8458" s="221"/>
    </row>
    <row r="8459" spans="20:24">
      <c r="T8459" s="221"/>
      <c r="U8459" s="221"/>
      <c r="V8459" s="221"/>
      <c r="W8459" s="221"/>
      <c r="X8459" s="221"/>
    </row>
    <row r="8460" spans="20:24">
      <c r="T8460" s="221"/>
      <c r="U8460" s="221"/>
      <c r="V8460" s="221"/>
      <c r="W8460" s="221"/>
      <c r="X8460" s="221"/>
    </row>
    <row r="8461" spans="20:24">
      <c r="T8461" s="221"/>
      <c r="U8461" s="221"/>
      <c r="V8461" s="221"/>
      <c r="W8461" s="221"/>
      <c r="X8461" s="221"/>
    </row>
    <row r="8462" spans="20:24">
      <c r="T8462" s="221"/>
      <c r="U8462" s="221"/>
      <c r="V8462" s="221"/>
      <c r="W8462" s="221"/>
      <c r="X8462" s="221"/>
    </row>
    <row r="8463" spans="20:24">
      <c r="T8463" s="221"/>
      <c r="U8463" s="221"/>
      <c r="V8463" s="221"/>
      <c r="W8463" s="221"/>
      <c r="X8463" s="221"/>
    </row>
    <row r="8464" spans="20:24">
      <c r="T8464" s="221"/>
      <c r="U8464" s="221"/>
      <c r="V8464" s="221"/>
      <c r="W8464" s="221"/>
      <c r="X8464" s="221"/>
    </row>
    <row r="8465" spans="20:24">
      <c r="T8465" s="221"/>
      <c r="U8465" s="221"/>
      <c r="V8465" s="221"/>
      <c r="W8465" s="221"/>
      <c r="X8465" s="221"/>
    </row>
    <row r="8466" spans="20:24">
      <c r="T8466" s="221"/>
      <c r="U8466" s="221"/>
      <c r="V8466" s="221"/>
      <c r="W8466" s="221"/>
      <c r="X8466" s="221"/>
    </row>
    <row r="8467" spans="20:24">
      <c r="T8467" s="221"/>
      <c r="U8467" s="221"/>
      <c r="V8467" s="221"/>
      <c r="W8467" s="221"/>
      <c r="X8467" s="221"/>
    </row>
    <row r="8468" spans="20:24">
      <c r="T8468" s="221"/>
      <c r="U8468" s="221"/>
      <c r="V8468" s="221"/>
      <c r="W8468" s="221"/>
      <c r="X8468" s="221"/>
    </row>
    <row r="8469" spans="20:24">
      <c r="T8469" s="221"/>
      <c r="U8469" s="221"/>
      <c r="V8469" s="221"/>
      <c r="W8469" s="221"/>
      <c r="X8469" s="221"/>
    </row>
    <row r="8470" spans="20:24">
      <c r="T8470" s="221"/>
      <c r="U8470" s="221"/>
      <c r="V8470" s="221"/>
      <c r="W8470" s="221"/>
      <c r="X8470" s="221"/>
    </row>
    <row r="8471" spans="20:24">
      <c r="T8471" s="221"/>
      <c r="U8471" s="221"/>
      <c r="V8471" s="221"/>
      <c r="W8471" s="221"/>
      <c r="X8471" s="221"/>
    </row>
    <row r="8472" spans="20:24">
      <c r="T8472" s="221"/>
      <c r="U8472" s="221"/>
      <c r="V8472" s="221"/>
      <c r="W8472" s="221"/>
      <c r="X8472" s="221"/>
    </row>
    <row r="8473" spans="20:24">
      <c r="T8473" s="221"/>
      <c r="U8473" s="221"/>
      <c r="V8473" s="221"/>
      <c r="W8473" s="221"/>
      <c r="X8473" s="221"/>
    </row>
    <row r="8474" spans="20:24">
      <c r="T8474" s="221"/>
      <c r="U8474" s="221"/>
      <c r="V8474" s="221"/>
      <c r="W8474" s="221"/>
      <c r="X8474" s="221"/>
    </row>
    <row r="8475" spans="20:24">
      <c r="T8475" s="221"/>
      <c r="U8475" s="221"/>
      <c r="V8475" s="221"/>
      <c r="W8475" s="221"/>
      <c r="X8475" s="221"/>
    </row>
    <row r="8476" spans="20:24">
      <c r="T8476" s="221"/>
      <c r="U8476" s="221"/>
      <c r="V8476" s="221"/>
      <c r="W8476" s="221"/>
      <c r="X8476" s="221"/>
    </row>
    <row r="8477" spans="20:24">
      <c r="T8477" s="221"/>
      <c r="U8477" s="221"/>
      <c r="V8477" s="221"/>
      <c r="W8477" s="221"/>
      <c r="X8477" s="221"/>
    </row>
    <row r="8478" spans="20:24">
      <c r="T8478" s="221"/>
      <c r="U8478" s="221"/>
      <c r="V8478" s="221"/>
      <c r="W8478" s="221"/>
      <c r="X8478" s="221"/>
    </row>
    <row r="8479" spans="20:24">
      <c r="T8479" s="221"/>
      <c r="U8479" s="221"/>
      <c r="V8479" s="221"/>
      <c r="W8479" s="221"/>
      <c r="X8479" s="221"/>
    </row>
    <row r="8480" spans="20:24">
      <c r="T8480" s="221"/>
      <c r="U8480" s="221"/>
      <c r="V8480" s="221"/>
      <c r="W8480" s="221"/>
      <c r="X8480" s="221"/>
    </row>
    <row r="8481" spans="20:24">
      <c r="T8481" s="221"/>
      <c r="U8481" s="221"/>
      <c r="V8481" s="221"/>
      <c r="W8481" s="221"/>
      <c r="X8481" s="221"/>
    </row>
    <row r="8482" spans="20:24">
      <c r="T8482" s="221"/>
      <c r="U8482" s="221"/>
      <c r="V8482" s="221"/>
      <c r="W8482" s="221"/>
      <c r="X8482" s="221"/>
    </row>
    <row r="8483" spans="20:24">
      <c r="T8483" s="221"/>
      <c r="U8483" s="221"/>
      <c r="V8483" s="221"/>
      <c r="W8483" s="221"/>
      <c r="X8483" s="221"/>
    </row>
    <row r="8484" spans="20:24">
      <c r="T8484" s="221"/>
      <c r="U8484" s="221"/>
      <c r="V8484" s="221"/>
      <c r="W8484" s="221"/>
      <c r="X8484" s="221"/>
    </row>
    <row r="8485" spans="20:24">
      <c r="T8485" s="221"/>
      <c r="U8485" s="221"/>
      <c r="V8485" s="221"/>
      <c r="W8485" s="221"/>
      <c r="X8485" s="221"/>
    </row>
    <row r="8486" spans="20:24">
      <c r="T8486" s="221"/>
      <c r="U8486" s="221"/>
      <c r="V8486" s="221"/>
      <c r="W8486" s="221"/>
      <c r="X8486" s="221"/>
    </row>
    <row r="8487" spans="20:24">
      <c r="T8487" s="221"/>
      <c r="U8487" s="221"/>
      <c r="V8487" s="221"/>
      <c r="W8487" s="221"/>
      <c r="X8487" s="221"/>
    </row>
    <row r="8488" spans="20:24">
      <c r="T8488" s="221"/>
      <c r="U8488" s="221"/>
      <c r="V8488" s="221"/>
      <c r="W8488" s="221"/>
      <c r="X8488" s="221"/>
    </row>
    <row r="8489" spans="20:24">
      <c r="T8489" s="221"/>
      <c r="U8489" s="221"/>
      <c r="V8489" s="221"/>
      <c r="W8489" s="221"/>
      <c r="X8489" s="221"/>
    </row>
    <row r="8490" spans="20:24">
      <c r="T8490" s="221"/>
      <c r="U8490" s="221"/>
      <c r="V8490" s="221"/>
      <c r="W8490" s="221"/>
      <c r="X8490" s="221"/>
    </row>
    <row r="8491" spans="20:24">
      <c r="T8491" s="221"/>
      <c r="U8491" s="221"/>
      <c r="V8491" s="221"/>
      <c r="W8491" s="221"/>
      <c r="X8491" s="221"/>
    </row>
    <row r="8492" spans="20:24">
      <c r="T8492" s="221"/>
      <c r="U8492" s="221"/>
      <c r="V8492" s="221"/>
      <c r="W8492" s="221"/>
      <c r="X8492" s="221"/>
    </row>
    <row r="8493" spans="20:24">
      <c r="T8493" s="221"/>
      <c r="U8493" s="221"/>
      <c r="V8493" s="221"/>
      <c r="W8493" s="221"/>
      <c r="X8493" s="221"/>
    </row>
    <row r="8494" spans="20:24">
      <c r="T8494" s="221"/>
      <c r="U8494" s="221"/>
      <c r="V8494" s="221"/>
      <c r="W8494" s="221"/>
      <c r="X8494" s="221"/>
    </row>
    <row r="8495" spans="20:24">
      <c r="T8495" s="221"/>
      <c r="U8495" s="221"/>
      <c r="V8495" s="221"/>
      <c r="W8495" s="221"/>
      <c r="X8495" s="221"/>
    </row>
    <row r="8496" spans="20:24">
      <c r="T8496" s="221"/>
      <c r="U8496" s="221"/>
      <c r="V8496" s="221"/>
      <c r="W8496" s="221"/>
      <c r="X8496" s="221"/>
    </row>
    <row r="8497" spans="20:24">
      <c r="T8497" s="221"/>
      <c r="U8497" s="221"/>
      <c r="V8497" s="221"/>
      <c r="W8497" s="221"/>
      <c r="X8497" s="221"/>
    </row>
    <row r="8498" spans="20:24">
      <c r="T8498" s="221"/>
      <c r="U8498" s="221"/>
      <c r="V8498" s="221"/>
      <c r="W8498" s="221"/>
      <c r="X8498" s="221"/>
    </row>
    <row r="8499" spans="20:24">
      <c r="T8499" s="221"/>
      <c r="U8499" s="221"/>
      <c r="V8499" s="221"/>
      <c r="W8499" s="221"/>
      <c r="X8499" s="221"/>
    </row>
    <row r="8500" spans="20:24">
      <c r="T8500" s="221"/>
      <c r="U8500" s="221"/>
      <c r="V8500" s="221"/>
      <c r="W8500" s="221"/>
      <c r="X8500" s="221"/>
    </row>
    <row r="8501" spans="20:24">
      <c r="T8501" s="221"/>
      <c r="U8501" s="221"/>
      <c r="V8501" s="221"/>
      <c r="W8501" s="221"/>
      <c r="X8501" s="221"/>
    </row>
    <row r="8502" spans="20:24">
      <c r="T8502" s="221"/>
      <c r="U8502" s="221"/>
      <c r="V8502" s="221"/>
      <c r="W8502" s="221"/>
      <c r="X8502" s="221"/>
    </row>
    <row r="8503" spans="20:24">
      <c r="T8503" s="221"/>
      <c r="U8503" s="221"/>
      <c r="V8503" s="221"/>
      <c r="W8503" s="221"/>
      <c r="X8503" s="221"/>
    </row>
    <row r="8504" spans="20:24">
      <c r="T8504" s="221"/>
      <c r="U8504" s="221"/>
      <c r="V8504" s="221"/>
      <c r="W8504" s="221"/>
      <c r="X8504" s="221"/>
    </row>
    <row r="8505" spans="20:24">
      <c r="T8505" s="221"/>
      <c r="U8505" s="221"/>
      <c r="V8505" s="221"/>
      <c r="W8505" s="221"/>
      <c r="X8505" s="221"/>
    </row>
    <row r="8506" spans="20:24">
      <c r="T8506" s="221"/>
      <c r="U8506" s="221"/>
      <c r="V8506" s="221"/>
      <c r="W8506" s="221"/>
      <c r="X8506" s="221"/>
    </row>
    <row r="8507" spans="20:24">
      <c r="T8507" s="221"/>
      <c r="U8507" s="221"/>
      <c r="V8507" s="221"/>
      <c r="W8507" s="221"/>
      <c r="X8507" s="221"/>
    </row>
    <row r="8508" spans="20:24">
      <c r="T8508" s="221"/>
      <c r="U8508" s="221"/>
      <c r="V8508" s="221"/>
      <c r="W8508" s="221"/>
      <c r="X8508" s="221"/>
    </row>
    <row r="8509" spans="20:24">
      <c r="T8509" s="221"/>
      <c r="U8509" s="221"/>
      <c r="V8509" s="221"/>
      <c r="W8509" s="221"/>
      <c r="X8509" s="221"/>
    </row>
    <row r="8510" spans="20:24">
      <c r="T8510" s="221"/>
      <c r="U8510" s="221"/>
      <c r="V8510" s="221"/>
      <c r="W8510" s="221"/>
      <c r="X8510" s="221"/>
    </row>
    <row r="8511" spans="20:24">
      <c r="T8511" s="221"/>
      <c r="U8511" s="221"/>
      <c r="V8511" s="221"/>
      <c r="W8511" s="221"/>
      <c r="X8511" s="221"/>
    </row>
    <row r="8512" spans="20:24">
      <c r="T8512" s="221"/>
      <c r="U8512" s="221"/>
      <c r="V8512" s="221"/>
      <c r="W8512" s="221"/>
      <c r="X8512" s="221"/>
    </row>
    <row r="8513" spans="20:24">
      <c r="T8513" s="221"/>
      <c r="U8513" s="221"/>
      <c r="V8513" s="221"/>
      <c r="W8513" s="221"/>
      <c r="X8513" s="221"/>
    </row>
    <row r="8514" spans="20:24">
      <c r="T8514" s="221"/>
      <c r="U8514" s="221"/>
      <c r="V8514" s="221"/>
      <c r="W8514" s="221"/>
      <c r="X8514" s="221"/>
    </row>
    <row r="8515" spans="20:24">
      <c r="T8515" s="221"/>
      <c r="U8515" s="221"/>
      <c r="V8515" s="221"/>
      <c r="W8515" s="221"/>
      <c r="X8515" s="221"/>
    </row>
    <row r="8516" spans="20:24">
      <c r="T8516" s="221"/>
      <c r="U8516" s="221"/>
      <c r="V8516" s="221"/>
      <c r="W8516" s="221"/>
      <c r="X8516" s="221"/>
    </row>
    <row r="8517" spans="20:24">
      <c r="T8517" s="221"/>
      <c r="U8517" s="221"/>
      <c r="V8517" s="221"/>
      <c r="W8517" s="221"/>
      <c r="X8517" s="221"/>
    </row>
    <row r="8518" spans="20:24">
      <c r="T8518" s="221"/>
      <c r="U8518" s="221"/>
      <c r="V8518" s="221"/>
      <c r="W8518" s="221"/>
      <c r="X8518" s="221"/>
    </row>
    <row r="8519" spans="20:24">
      <c r="T8519" s="221"/>
      <c r="U8519" s="221"/>
      <c r="V8519" s="221"/>
      <c r="W8519" s="221"/>
      <c r="X8519" s="221"/>
    </row>
    <row r="8520" spans="20:24">
      <c r="T8520" s="221"/>
      <c r="U8520" s="221"/>
      <c r="V8520" s="221"/>
      <c r="W8520" s="221"/>
      <c r="X8520" s="221"/>
    </row>
    <row r="8521" spans="20:24">
      <c r="T8521" s="221"/>
      <c r="U8521" s="221"/>
      <c r="V8521" s="221"/>
      <c r="W8521" s="221"/>
      <c r="X8521" s="221"/>
    </row>
    <row r="8522" spans="20:24">
      <c r="T8522" s="221"/>
      <c r="U8522" s="221"/>
      <c r="V8522" s="221"/>
      <c r="W8522" s="221"/>
      <c r="X8522" s="221"/>
    </row>
    <row r="8523" spans="20:24">
      <c r="T8523" s="221"/>
      <c r="U8523" s="221"/>
      <c r="V8523" s="221"/>
      <c r="W8523" s="221"/>
      <c r="X8523" s="221"/>
    </row>
    <row r="8524" spans="20:24">
      <c r="T8524" s="221"/>
      <c r="U8524" s="221"/>
      <c r="V8524" s="221"/>
      <c r="W8524" s="221"/>
      <c r="X8524" s="221"/>
    </row>
    <row r="8525" spans="20:24">
      <c r="T8525" s="221"/>
      <c r="U8525" s="221"/>
      <c r="V8525" s="221"/>
      <c r="W8525" s="221"/>
      <c r="X8525" s="221"/>
    </row>
    <row r="8526" spans="20:24">
      <c r="T8526" s="221"/>
      <c r="U8526" s="221"/>
      <c r="V8526" s="221"/>
      <c r="W8526" s="221"/>
      <c r="X8526" s="221"/>
    </row>
    <row r="8527" spans="20:24">
      <c r="T8527" s="221"/>
      <c r="U8527" s="221"/>
      <c r="V8527" s="221"/>
      <c r="W8527" s="221"/>
      <c r="X8527" s="221"/>
    </row>
    <row r="8528" spans="20:24">
      <c r="T8528" s="221"/>
      <c r="U8528" s="221"/>
      <c r="V8528" s="221"/>
      <c r="W8528" s="221"/>
      <c r="X8528" s="221"/>
    </row>
    <row r="8529" spans="20:24">
      <c r="T8529" s="221"/>
      <c r="U8529" s="221"/>
      <c r="V8529" s="221"/>
      <c r="W8529" s="221"/>
      <c r="X8529" s="221"/>
    </row>
    <row r="8530" spans="20:24">
      <c r="T8530" s="221"/>
      <c r="U8530" s="221"/>
      <c r="V8530" s="221"/>
      <c r="W8530" s="221"/>
      <c r="X8530" s="221"/>
    </row>
    <row r="8531" spans="20:24">
      <c r="T8531" s="221"/>
      <c r="U8531" s="221"/>
      <c r="V8531" s="221"/>
      <c r="W8531" s="221"/>
      <c r="X8531" s="221"/>
    </row>
    <row r="8532" spans="20:24">
      <c r="T8532" s="221"/>
      <c r="U8532" s="221"/>
      <c r="V8532" s="221"/>
      <c r="W8532" s="221"/>
      <c r="X8532" s="221"/>
    </row>
    <row r="8533" spans="20:24">
      <c r="T8533" s="221"/>
      <c r="U8533" s="221"/>
      <c r="V8533" s="221"/>
      <c r="W8533" s="221"/>
      <c r="X8533" s="221"/>
    </row>
    <row r="8534" spans="20:24">
      <c r="T8534" s="221"/>
      <c r="U8534" s="221"/>
      <c r="V8534" s="221"/>
      <c r="W8534" s="221"/>
      <c r="X8534" s="221"/>
    </row>
    <row r="8535" spans="20:24">
      <c r="T8535" s="221"/>
      <c r="U8535" s="221"/>
      <c r="V8535" s="221"/>
      <c r="W8535" s="221"/>
      <c r="X8535" s="221"/>
    </row>
    <row r="8536" spans="20:24">
      <c r="T8536" s="221"/>
      <c r="U8536" s="221"/>
      <c r="V8536" s="221"/>
      <c r="W8536" s="221"/>
      <c r="X8536" s="221"/>
    </row>
    <row r="8537" spans="20:24">
      <c r="T8537" s="221"/>
      <c r="U8537" s="221"/>
      <c r="V8537" s="221"/>
      <c r="W8537" s="221"/>
      <c r="X8537" s="221"/>
    </row>
    <row r="8538" spans="20:24">
      <c r="T8538" s="221"/>
      <c r="U8538" s="221"/>
      <c r="V8538" s="221"/>
      <c r="W8538" s="221"/>
      <c r="X8538" s="221"/>
    </row>
    <row r="8539" spans="20:24">
      <c r="T8539" s="221"/>
      <c r="U8539" s="221"/>
      <c r="V8539" s="221"/>
      <c r="W8539" s="221"/>
      <c r="X8539" s="221"/>
    </row>
    <row r="8540" spans="20:24">
      <c r="T8540" s="221"/>
      <c r="U8540" s="221"/>
      <c r="V8540" s="221"/>
      <c r="W8540" s="221"/>
      <c r="X8540" s="221"/>
    </row>
    <row r="8541" spans="20:24">
      <c r="T8541" s="221"/>
      <c r="U8541" s="221"/>
      <c r="V8541" s="221"/>
      <c r="W8541" s="221"/>
      <c r="X8541" s="221"/>
    </row>
    <row r="8542" spans="20:24">
      <c r="T8542" s="221"/>
      <c r="U8542" s="221"/>
      <c r="V8542" s="221"/>
      <c r="W8542" s="221"/>
      <c r="X8542" s="221"/>
    </row>
    <row r="8543" spans="20:24">
      <c r="T8543" s="221"/>
      <c r="U8543" s="221"/>
      <c r="V8543" s="221"/>
      <c r="W8543" s="221"/>
      <c r="X8543" s="221"/>
    </row>
    <row r="8544" spans="20:24">
      <c r="T8544" s="221"/>
      <c r="U8544" s="221"/>
      <c r="V8544" s="221"/>
      <c r="W8544" s="221"/>
      <c r="X8544" s="221"/>
    </row>
    <row r="8545" spans="20:24">
      <c r="T8545" s="221"/>
      <c r="U8545" s="221"/>
      <c r="V8545" s="221"/>
      <c r="W8545" s="221"/>
      <c r="X8545" s="221"/>
    </row>
    <row r="8546" spans="20:24">
      <c r="T8546" s="221"/>
      <c r="U8546" s="221"/>
      <c r="V8546" s="221"/>
      <c r="W8546" s="221"/>
      <c r="X8546" s="221"/>
    </row>
    <row r="8547" spans="20:24">
      <c r="T8547" s="221"/>
      <c r="U8547" s="221"/>
      <c r="V8547" s="221"/>
      <c r="W8547" s="221"/>
      <c r="X8547" s="221"/>
    </row>
    <row r="8548" spans="20:24">
      <c r="T8548" s="221"/>
      <c r="U8548" s="221"/>
      <c r="V8548" s="221"/>
      <c r="W8548" s="221"/>
      <c r="X8548" s="221"/>
    </row>
    <row r="8549" spans="20:24">
      <c r="T8549" s="221"/>
      <c r="U8549" s="221"/>
      <c r="V8549" s="221"/>
      <c r="W8549" s="221"/>
      <c r="X8549" s="221"/>
    </row>
    <row r="8550" spans="20:24">
      <c r="T8550" s="221"/>
      <c r="U8550" s="221"/>
      <c r="V8550" s="221"/>
      <c r="W8550" s="221"/>
      <c r="X8550" s="221"/>
    </row>
    <row r="8551" spans="20:24">
      <c r="T8551" s="221"/>
      <c r="U8551" s="221"/>
      <c r="V8551" s="221"/>
      <c r="W8551" s="221"/>
      <c r="X8551" s="221"/>
    </row>
    <row r="8552" spans="20:24">
      <c r="T8552" s="221"/>
      <c r="U8552" s="221"/>
      <c r="V8552" s="221"/>
      <c r="W8552" s="221"/>
      <c r="X8552" s="221"/>
    </row>
    <row r="8553" spans="20:24">
      <c r="T8553" s="221"/>
      <c r="U8553" s="221"/>
      <c r="V8553" s="221"/>
      <c r="W8553" s="221"/>
      <c r="X8553" s="221"/>
    </row>
    <row r="8554" spans="20:24">
      <c r="T8554" s="221"/>
      <c r="U8554" s="221"/>
      <c r="V8554" s="221"/>
      <c r="W8554" s="221"/>
      <c r="X8554" s="221"/>
    </row>
    <row r="8555" spans="20:24">
      <c r="T8555" s="221"/>
      <c r="U8555" s="221"/>
      <c r="V8555" s="221"/>
      <c r="W8555" s="221"/>
      <c r="X8555" s="221"/>
    </row>
    <row r="8556" spans="20:24">
      <c r="T8556" s="221"/>
      <c r="U8556" s="221"/>
      <c r="V8556" s="221"/>
      <c r="W8556" s="221"/>
      <c r="X8556" s="221"/>
    </row>
    <row r="8557" spans="20:24">
      <c r="T8557" s="221"/>
      <c r="U8557" s="221"/>
      <c r="V8557" s="221"/>
      <c r="W8557" s="221"/>
      <c r="X8557" s="221"/>
    </row>
    <row r="8558" spans="20:24">
      <c r="T8558" s="221"/>
      <c r="U8558" s="221"/>
      <c r="V8558" s="221"/>
      <c r="W8558" s="221"/>
      <c r="X8558" s="221"/>
    </row>
    <row r="8559" spans="20:24">
      <c r="T8559" s="221"/>
      <c r="U8559" s="221"/>
      <c r="V8559" s="221"/>
      <c r="W8559" s="221"/>
      <c r="X8559" s="221"/>
    </row>
    <row r="8560" spans="20:24">
      <c r="T8560" s="221"/>
      <c r="U8560" s="221"/>
      <c r="V8560" s="221"/>
      <c r="W8560" s="221"/>
      <c r="X8560" s="221"/>
    </row>
    <row r="8561" spans="20:24">
      <c r="T8561" s="221"/>
      <c r="U8561" s="221"/>
      <c r="V8561" s="221"/>
      <c r="W8561" s="221"/>
      <c r="X8561" s="221"/>
    </row>
    <row r="8562" spans="20:24">
      <c r="T8562" s="221"/>
      <c r="U8562" s="221"/>
      <c r="V8562" s="221"/>
      <c r="W8562" s="221"/>
      <c r="X8562" s="221"/>
    </row>
    <row r="8563" spans="20:24">
      <c r="T8563" s="221"/>
      <c r="U8563" s="221"/>
      <c r="V8563" s="221"/>
      <c r="W8563" s="221"/>
      <c r="X8563" s="221"/>
    </row>
    <row r="8564" spans="20:24">
      <c r="T8564" s="221"/>
      <c r="U8564" s="221"/>
      <c r="V8564" s="221"/>
      <c r="W8564" s="221"/>
      <c r="X8564" s="221"/>
    </row>
    <row r="8565" spans="20:24">
      <c r="T8565" s="221"/>
      <c r="U8565" s="221"/>
      <c r="V8565" s="221"/>
      <c r="W8565" s="221"/>
      <c r="X8565" s="221"/>
    </row>
    <row r="8566" spans="20:24">
      <c r="T8566" s="221"/>
      <c r="U8566" s="221"/>
      <c r="V8566" s="221"/>
      <c r="W8566" s="221"/>
      <c r="X8566" s="221"/>
    </row>
    <row r="8567" spans="20:24">
      <c r="T8567" s="221"/>
      <c r="U8567" s="221"/>
      <c r="V8567" s="221"/>
      <c r="W8567" s="221"/>
      <c r="X8567" s="221"/>
    </row>
    <row r="8568" spans="20:24">
      <c r="T8568" s="221"/>
      <c r="U8568" s="221"/>
      <c r="V8568" s="221"/>
      <c r="W8568" s="221"/>
      <c r="X8568" s="221"/>
    </row>
    <row r="8569" spans="20:24">
      <c r="T8569" s="221"/>
      <c r="U8569" s="221"/>
      <c r="V8569" s="221"/>
      <c r="W8569" s="221"/>
      <c r="X8569" s="221"/>
    </row>
    <row r="8570" spans="20:24">
      <c r="T8570" s="221"/>
      <c r="U8570" s="221"/>
      <c r="V8570" s="221"/>
      <c r="W8570" s="221"/>
      <c r="X8570" s="221"/>
    </row>
    <row r="8571" spans="20:24">
      <c r="T8571" s="221"/>
      <c r="U8571" s="221"/>
      <c r="V8571" s="221"/>
      <c r="W8571" s="221"/>
      <c r="X8571" s="221"/>
    </row>
    <row r="8572" spans="20:24">
      <c r="T8572" s="221"/>
      <c r="U8572" s="221"/>
      <c r="V8572" s="221"/>
      <c r="W8572" s="221"/>
      <c r="X8572" s="221"/>
    </row>
    <row r="8573" spans="20:24">
      <c r="T8573" s="221"/>
      <c r="U8573" s="221"/>
      <c r="V8573" s="221"/>
      <c r="W8573" s="221"/>
      <c r="X8573" s="221"/>
    </row>
    <row r="8574" spans="20:24">
      <c r="T8574" s="221"/>
      <c r="U8574" s="221"/>
      <c r="V8574" s="221"/>
      <c r="W8574" s="221"/>
      <c r="X8574" s="221"/>
    </row>
    <row r="8575" spans="20:24">
      <c r="T8575" s="221"/>
      <c r="U8575" s="221"/>
      <c r="V8575" s="221"/>
      <c r="W8575" s="221"/>
      <c r="X8575" s="221"/>
    </row>
    <row r="8576" spans="20:24">
      <c r="T8576" s="221"/>
      <c r="U8576" s="221"/>
      <c r="V8576" s="221"/>
      <c r="W8576" s="221"/>
      <c r="X8576" s="221"/>
    </row>
    <row r="8577" spans="20:24">
      <c r="T8577" s="221"/>
      <c r="U8577" s="221"/>
      <c r="V8577" s="221"/>
      <c r="W8577" s="221"/>
      <c r="X8577" s="221"/>
    </row>
    <row r="8578" spans="20:24">
      <c r="T8578" s="221"/>
      <c r="U8578" s="221"/>
      <c r="V8578" s="221"/>
      <c r="W8578" s="221"/>
      <c r="X8578" s="221"/>
    </row>
    <row r="8579" spans="20:24">
      <c r="T8579" s="221"/>
      <c r="U8579" s="221"/>
      <c r="V8579" s="221"/>
      <c r="W8579" s="221"/>
      <c r="X8579" s="221"/>
    </row>
    <row r="8580" spans="20:24">
      <c r="T8580" s="221"/>
      <c r="U8580" s="221"/>
      <c r="V8580" s="221"/>
      <c r="W8580" s="221"/>
      <c r="X8580" s="221"/>
    </row>
    <row r="8581" spans="20:24">
      <c r="T8581" s="221"/>
      <c r="U8581" s="221"/>
      <c r="V8581" s="221"/>
      <c r="W8581" s="221"/>
      <c r="X8581" s="221"/>
    </row>
    <row r="8582" spans="20:24">
      <c r="T8582" s="221"/>
      <c r="U8582" s="221"/>
      <c r="V8582" s="221"/>
      <c r="W8582" s="221"/>
      <c r="X8582" s="221"/>
    </row>
    <row r="8583" spans="20:24">
      <c r="T8583" s="221"/>
      <c r="U8583" s="221"/>
      <c r="V8583" s="221"/>
      <c r="W8583" s="221"/>
      <c r="X8583" s="221"/>
    </row>
    <row r="8584" spans="20:24">
      <c r="T8584" s="221"/>
      <c r="U8584" s="221"/>
      <c r="V8584" s="221"/>
      <c r="W8584" s="221"/>
      <c r="X8584" s="221"/>
    </row>
    <row r="8585" spans="20:24">
      <c r="T8585" s="221"/>
      <c r="U8585" s="221"/>
      <c r="V8585" s="221"/>
      <c r="W8585" s="221"/>
      <c r="X8585" s="221"/>
    </row>
    <row r="8586" spans="20:24">
      <c r="T8586" s="221"/>
      <c r="U8586" s="221"/>
      <c r="V8586" s="221"/>
      <c r="W8586" s="221"/>
      <c r="X8586" s="221"/>
    </row>
    <row r="8587" spans="20:24">
      <c r="T8587" s="221"/>
      <c r="U8587" s="221"/>
      <c r="V8587" s="221"/>
      <c r="W8587" s="221"/>
      <c r="X8587" s="221"/>
    </row>
    <row r="8588" spans="20:24">
      <c r="T8588" s="221"/>
      <c r="U8588" s="221"/>
      <c r="V8588" s="221"/>
      <c r="W8588" s="221"/>
      <c r="X8588" s="221"/>
    </row>
    <row r="8589" spans="20:24">
      <c r="T8589" s="221"/>
      <c r="U8589" s="221"/>
      <c r="V8589" s="221"/>
      <c r="W8589" s="221"/>
      <c r="X8589" s="221"/>
    </row>
    <row r="8590" spans="20:24">
      <c r="T8590" s="221"/>
      <c r="U8590" s="221"/>
      <c r="V8590" s="221"/>
      <c r="W8590" s="221"/>
      <c r="X8590" s="221"/>
    </row>
    <row r="8591" spans="20:24">
      <c r="T8591" s="221"/>
      <c r="U8591" s="221"/>
      <c r="V8591" s="221"/>
      <c r="W8591" s="221"/>
      <c r="X8591" s="221"/>
    </row>
    <row r="8592" spans="20:24">
      <c r="T8592" s="221"/>
      <c r="U8592" s="221"/>
      <c r="V8592" s="221"/>
      <c r="W8592" s="221"/>
      <c r="X8592" s="221"/>
    </row>
    <row r="8593" spans="20:24">
      <c r="T8593" s="221"/>
      <c r="U8593" s="221"/>
      <c r="V8593" s="221"/>
      <c r="W8593" s="221"/>
      <c r="X8593" s="221"/>
    </row>
    <row r="8594" spans="20:24">
      <c r="T8594" s="221"/>
      <c r="U8594" s="221"/>
      <c r="V8594" s="221"/>
      <c r="W8594" s="221"/>
      <c r="X8594" s="221"/>
    </row>
    <row r="8595" spans="20:24">
      <c r="T8595" s="221"/>
      <c r="U8595" s="221"/>
      <c r="V8595" s="221"/>
      <c r="W8595" s="221"/>
      <c r="X8595" s="221"/>
    </row>
    <row r="8596" spans="20:24">
      <c r="T8596" s="221"/>
      <c r="U8596" s="221"/>
      <c r="V8596" s="221"/>
      <c r="W8596" s="221"/>
      <c r="X8596" s="221"/>
    </row>
    <row r="8597" spans="20:24">
      <c r="T8597" s="221"/>
      <c r="U8597" s="221"/>
      <c r="V8597" s="221"/>
      <c r="W8597" s="221"/>
      <c r="X8597" s="221"/>
    </row>
    <row r="8598" spans="20:24">
      <c r="T8598" s="221"/>
      <c r="U8598" s="221"/>
      <c r="V8598" s="221"/>
      <c r="W8598" s="221"/>
      <c r="X8598" s="221"/>
    </row>
    <row r="8599" spans="20:24">
      <c r="T8599" s="221"/>
      <c r="U8599" s="221"/>
      <c r="V8599" s="221"/>
      <c r="W8599" s="221"/>
      <c r="X8599" s="221"/>
    </row>
    <row r="8600" spans="20:24">
      <c r="T8600" s="221"/>
      <c r="U8600" s="221"/>
      <c r="V8600" s="221"/>
      <c r="W8600" s="221"/>
      <c r="X8600" s="221"/>
    </row>
    <row r="8601" spans="20:24">
      <c r="T8601" s="221"/>
      <c r="U8601" s="221"/>
      <c r="V8601" s="221"/>
      <c r="W8601" s="221"/>
      <c r="X8601" s="221"/>
    </row>
    <row r="8602" spans="20:24">
      <c r="T8602" s="221"/>
      <c r="U8602" s="221"/>
      <c r="V8602" s="221"/>
      <c r="W8602" s="221"/>
      <c r="X8602" s="221"/>
    </row>
    <row r="8603" spans="20:24">
      <c r="T8603" s="221"/>
      <c r="U8603" s="221"/>
      <c r="V8603" s="221"/>
      <c r="W8603" s="221"/>
      <c r="X8603" s="221"/>
    </row>
    <row r="8604" spans="20:24">
      <c r="T8604" s="221"/>
      <c r="U8604" s="221"/>
      <c r="V8604" s="221"/>
      <c r="W8604" s="221"/>
      <c r="X8604" s="221"/>
    </row>
    <row r="8605" spans="20:24">
      <c r="T8605" s="221"/>
      <c r="U8605" s="221"/>
      <c r="V8605" s="221"/>
      <c r="W8605" s="221"/>
      <c r="X8605" s="221"/>
    </row>
    <row r="8606" spans="20:24">
      <c r="T8606" s="221"/>
      <c r="U8606" s="221"/>
      <c r="V8606" s="221"/>
      <c r="W8606" s="221"/>
      <c r="X8606" s="221"/>
    </row>
    <row r="8607" spans="20:24">
      <c r="T8607" s="221"/>
      <c r="U8607" s="221"/>
      <c r="V8607" s="221"/>
      <c r="W8607" s="221"/>
      <c r="X8607" s="221"/>
    </row>
    <row r="8608" spans="20:24">
      <c r="T8608" s="221"/>
      <c r="U8608" s="221"/>
      <c r="V8608" s="221"/>
      <c r="W8608" s="221"/>
      <c r="X8608" s="221"/>
    </row>
    <row r="8609" spans="20:24">
      <c r="T8609" s="221"/>
      <c r="U8609" s="221"/>
      <c r="V8609" s="221"/>
      <c r="W8609" s="221"/>
      <c r="X8609" s="221"/>
    </row>
    <row r="8610" spans="20:24">
      <c r="T8610" s="221"/>
      <c r="U8610" s="221"/>
      <c r="V8610" s="221"/>
      <c r="W8610" s="221"/>
      <c r="X8610" s="221"/>
    </row>
    <row r="8611" spans="20:24">
      <c r="T8611" s="221"/>
      <c r="U8611" s="221"/>
      <c r="V8611" s="221"/>
      <c r="W8611" s="221"/>
      <c r="X8611" s="221"/>
    </row>
    <row r="8612" spans="20:24">
      <c r="T8612" s="221"/>
      <c r="U8612" s="221"/>
      <c r="V8612" s="221"/>
      <c r="W8612" s="221"/>
      <c r="X8612" s="221"/>
    </row>
    <row r="8613" spans="20:24">
      <c r="T8613" s="221"/>
      <c r="U8613" s="221"/>
      <c r="V8613" s="221"/>
      <c r="W8613" s="221"/>
      <c r="X8613" s="221"/>
    </row>
    <row r="8614" spans="20:24">
      <c r="T8614" s="221"/>
      <c r="U8614" s="221"/>
      <c r="V8614" s="221"/>
      <c r="W8614" s="221"/>
      <c r="X8614" s="221"/>
    </row>
    <row r="8615" spans="20:24">
      <c r="T8615" s="221"/>
      <c r="U8615" s="221"/>
      <c r="V8615" s="221"/>
      <c r="W8615" s="221"/>
      <c r="X8615" s="221"/>
    </row>
    <row r="8616" spans="20:24">
      <c r="T8616" s="221"/>
      <c r="U8616" s="221"/>
      <c r="V8616" s="221"/>
      <c r="W8616" s="221"/>
      <c r="X8616" s="221"/>
    </row>
    <row r="8617" spans="20:24">
      <c r="T8617" s="221"/>
      <c r="U8617" s="221"/>
      <c r="V8617" s="221"/>
      <c r="W8617" s="221"/>
      <c r="X8617" s="221"/>
    </row>
    <row r="8618" spans="20:24">
      <c r="T8618" s="221"/>
      <c r="U8618" s="221"/>
      <c r="V8618" s="221"/>
      <c r="W8618" s="221"/>
      <c r="X8618" s="221"/>
    </row>
    <row r="8619" spans="20:24">
      <c r="T8619" s="221"/>
      <c r="U8619" s="221"/>
      <c r="V8619" s="221"/>
      <c r="W8619" s="221"/>
      <c r="X8619" s="221"/>
    </row>
    <row r="8620" spans="20:24">
      <c r="T8620" s="221"/>
      <c r="U8620" s="221"/>
      <c r="V8620" s="221"/>
      <c r="W8620" s="221"/>
      <c r="X8620" s="221"/>
    </row>
    <row r="8621" spans="20:24">
      <c r="T8621" s="221"/>
      <c r="U8621" s="221"/>
      <c r="V8621" s="221"/>
      <c r="W8621" s="221"/>
      <c r="X8621" s="221"/>
    </row>
    <row r="8622" spans="20:24">
      <c r="T8622" s="221"/>
      <c r="U8622" s="221"/>
      <c r="V8622" s="221"/>
      <c r="W8622" s="221"/>
      <c r="X8622" s="221"/>
    </row>
    <row r="8623" spans="20:24">
      <c r="T8623" s="221"/>
      <c r="U8623" s="221"/>
      <c r="V8623" s="221"/>
      <c r="W8623" s="221"/>
      <c r="X8623" s="221"/>
    </row>
    <row r="8624" spans="20:24">
      <c r="T8624" s="221"/>
      <c r="U8624" s="221"/>
      <c r="V8624" s="221"/>
      <c r="W8624" s="221"/>
      <c r="X8624" s="221"/>
    </row>
    <row r="8625" spans="20:24">
      <c r="T8625" s="221"/>
      <c r="U8625" s="221"/>
      <c r="V8625" s="221"/>
      <c r="W8625" s="221"/>
      <c r="X8625" s="221"/>
    </row>
    <row r="8626" spans="20:24">
      <c r="T8626" s="221"/>
      <c r="U8626" s="221"/>
      <c r="V8626" s="221"/>
      <c r="W8626" s="221"/>
      <c r="X8626" s="221"/>
    </row>
    <row r="8627" spans="20:24">
      <c r="T8627" s="221"/>
      <c r="U8627" s="221"/>
      <c r="V8627" s="221"/>
      <c r="W8627" s="221"/>
      <c r="X8627" s="221"/>
    </row>
    <row r="8628" spans="20:24">
      <c r="T8628" s="221"/>
      <c r="U8628" s="221"/>
      <c r="V8628" s="221"/>
      <c r="W8628" s="221"/>
      <c r="X8628" s="221"/>
    </row>
    <row r="8629" spans="20:24">
      <c r="T8629" s="221"/>
      <c r="U8629" s="221"/>
      <c r="V8629" s="221"/>
      <c r="W8629" s="221"/>
      <c r="X8629" s="221"/>
    </row>
    <row r="8630" spans="20:24">
      <c r="T8630" s="221"/>
      <c r="U8630" s="221"/>
      <c r="V8630" s="221"/>
      <c r="W8630" s="221"/>
      <c r="X8630" s="221"/>
    </row>
    <row r="8631" spans="20:24">
      <c r="T8631" s="221"/>
      <c r="U8631" s="221"/>
      <c r="V8631" s="221"/>
      <c r="W8631" s="221"/>
      <c r="X8631" s="221"/>
    </row>
    <row r="8632" spans="20:24">
      <c r="T8632" s="221"/>
      <c r="U8632" s="221"/>
      <c r="V8632" s="221"/>
      <c r="W8632" s="221"/>
      <c r="X8632" s="221"/>
    </row>
    <row r="8633" spans="20:24">
      <c r="T8633" s="221"/>
      <c r="U8633" s="221"/>
      <c r="V8633" s="221"/>
      <c r="W8633" s="221"/>
      <c r="X8633" s="221"/>
    </row>
    <row r="8634" spans="20:24">
      <c r="T8634" s="221"/>
      <c r="U8634" s="221"/>
      <c r="V8634" s="221"/>
      <c r="W8634" s="221"/>
      <c r="X8634" s="221"/>
    </row>
    <row r="8635" spans="20:24">
      <c r="T8635" s="221"/>
      <c r="U8635" s="221"/>
      <c r="V8635" s="221"/>
      <c r="W8635" s="221"/>
      <c r="X8635" s="221"/>
    </row>
    <row r="8636" spans="20:24">
      <c r="T8636" s="221"/>
      <c r="U8636" s="221"/>
      <c r="V8636" s="221"/>
      <c r="W8636" s="221"/>
      <c r="X8636" s="221"/>
    </row>
    <row r="8637" spans="20:24">
      <c r="T8637" s="221"/>
      <c r="U8637" s="221"/>
      <c r="V8637" s="221"/>
      <c r="W8637" s="221"/>
      <c r="X8637" s="221"/>
    </row>
    <row r="8638" spans="20:24">
      <c r="T8638" s="221"/>
      <c r="U8638" s="221"/>
      <c r="V8638" s="221"/>
      <c r="W8638" s="221"/>
      <c r="X8638" s="221"/>
    </row>
    <row r="8639" spans="20:24">
      <c r="T8639" s="221"/>
      <c r="U8639" s="221"/>
      <c r="V8639" s="221"/>
      <c r="W8639" s="221"/>
      <c r="X8639" s="221"/>
    </row>
    <row r="8640" spans="20:24">
      <c r="T8640" s="221"/>
      <c r="U8640" s="221"/>
      <c r="V8640" s="221"/>
      <c r="W8640" s="221"/>
      <c r="X8640" s="221"/>
    </row>
    <row r="8641" spans="20:24">
      <c r="T8641" s="221"/>
      <c r="U8641" s="221"/>
      <c r="V8641" s="221"/>
      <c r="W8641" s="221"/>
      <c r="X8641" s="221"/>
    </row>
    <row r="8642" spans="20:24">
      <c r="T8642" s="221"/>
      <c r="U8642" s="221"/>
      <c r="V8642" s="221"/>
      <c r="W8642" s="221"/>
      <c r="X8642" s="221"/>
    </row>
    <row r="8643" spans="20:24">
      <c r="T8643" s="221"/>
      <c r="U8643" s="221"/>
      <c r="V8643" s="221"/>
      <c r="W8643" s="221"/>
      <c r="X8643" s="221"/>
    </row>
    <row r="8644" spans="20:24">
      <c r="T8644" s="221"/>
      <c r="U8644" s="221"/>
      <c r="V8644" s="221"/>
      <c r="W8644" s="221"/>
      <c r="X8644" s="221"/>
    </row>
    <row r="8645" spans="20:24">
      <c r="T8645" s="221"/>
      <c r="U8645" s="221"/>
      <c r="V8645" s="221"/>
      <c r="W8645" s="221"/>
      <c r="X8645" s="221"/>
    </row>
    <row r="8646" spans="20:24">
      <c r="T8646" s="221"/>
      <c r="U8646" s="221"/>
      <c r="V8646" s="221"/>
      <c r="W8646" s="221"/>
      <c r="X8646" s="221"/>
    </row>
    <row r="8647" spans="20:24">
      <c r="T8647" s="221"/>
      <c r="U8647" s="221"/>
      <c r="V8647" s="221"/>
      <c r="W8647" s="221"/>
      <c r="X8647" s="221"/>
    </row>
    <row r="8648" spans="20:24">
      <c r="T8648" s="221"/>
      <c r="U8648" s="221"/>
      <c r="V8648" s="221"/>
      <c r="W8648" s="221"/>
      <c r="X8648" s="221"/>
    </row>
    <row r="8649" spans="20:24">
      <c r="T8649" s="221"/>
      <c r="U8649" s="221"/>
      <c r="V8649" s="221"/>
      <c r="W8649" s="221"/>
      <c r="X8649" s="221"/>
    </row>
    <row r="8650" spans="20:24">
      <c r="T8650" s="221"/>
      <c r="U8650" s="221"/>
      <c r="V8650" s="221"/>
      <c r="W8650" s="221"/>
      <c r="X8650" s="221"/>
    </row>
    <row r="8651" spans="20:24">
      <c r="T8651" s="221"/>
      <c r="U8651" s="221"/>
      <c r="V8651" s="221"/>
      <c r="W8651" s="221"/>
      <c r="X8651" s="221"/>
    </row>
    <row r="8652" spans="20:24">
      <c r="T8652" s="221"/>
      <c r="U8652" s="221"/>
      <c r="V8652" s="221"/>
      <c r="W8652" s="221"/>
      <c r="X8652" s="221"/>
    </row>
    <row r="8653" spans="20:24">
      <c r="T8653" s="221"/>
      <c r="U8653" s="221"/>
      <c r="V8653" s="221"/>
      <c r="W8653" s="221"/>
      <c r="X8653" s="221"/>
    </row>
    <row r="8654" spans="20:24">
      <c r="T8654" s="221"/>
      <c r="U8654" s="221"/>
      <c r="V8654" s="221"/>
      <c r="W8654" s="221"/>
      <c r="X8654" s="221"/>
    </row>
    <row r="8655" spans="20:24">
      <c r="T8655" s="221"/>
      <c r="U8655" s="221"/>
      <c r="V8655" s="221"/>
      <c r="W8655" s="221"/>
      <c r="X8655" s="221"/>
    </row>
    <row r="8656" spans="20:24">
      <c r="T8656" s="221"/>
      <c r="U8656" s="221"/>
      <c r="V8656" s="221"/>
      <c r="W8656" s="221"/>
      <c r="X8656" s="221"/>
    </row>
    <row r="8657" spans="20:24">
      <c r="T8657" s="221"/>
      <c r="U8657" s="221"/>
      <c r="V8657" s="221"/>
      <c r="W8657" s="221"/>
      <c r="X8657" s="221"/>
    </row>
    <row r="8658" spans="20:24">
      <c r="T8658" s="221"/>
      <c r="U8658" s="221"/>
      <c r="V8658" s="221"/>
      <c r="W8658" s="221"/>
      <c r="X8658" s="221"/>
    </row>
    <row r="8659" spans="20:24">
      <c r="T8659" s="221"/>
      <c r="U8659" s="221"/>
      <c r="V8659" s="221"/>
      <c r="W8659" s="221"/>
      <c r="X8659" s="221"/>
    </row>
    <row r="8660" spans="20:24">
      <c r="T8660" s="221"/>
      <c r="U8660" s="221"/>
      <c r="V8660" s="221"/>
      <c r="W8660" s="221"/>
      <c r="X8660" s="221"/>
    </row>
    <row r="8661" spans="20:24">
      <c r="T8661" s="221"/>
      <c r="U8661" s="221"/>
      <c r="V8661" s="221"/>
      <c r="W8661" s="221"/>
      <c r="X8661" s="221"/>
    </row>
    <row r="8662" spans="20:24">
      <c r="T8662" s="221"/>
      <c r="U8662" s="221"/>
      <c r="V8662" s="221"/>
      <c r="W8662" s="221"/>
      <c r="X8662" s="221"/>
    </row>
    <row r="8663" spans="20:24">
      <c r="T8663" s="221"/>
      <c r="U8663" s="221"/>
      <c r="V8663" s="221"/>
      <c r="W8663" s="221"/>
      <c r="X8663" s="221"/>
    </row>
    <row r="8664" spans="20:24">
      <c r="T8664" s="221"/>
      <c r="U8664" s="221"/>
      <c r="V8664" s="221"/>
      <c r="W8664" s="221"/>
      <c r="X8664" s="221"/>
    </row>
    <row r="8665" spans="20:24">
      <c r="T8665" s="221"/>
      <c r="U8665" s="221"/>
      <c r="V8665" s="221"/>
      <c r="W8665" s="221"/>
      <c r="X8665" s="221"/>
    </row>
    <row r="8666" spans="20:24">
      <c r="T8666" s="221"/>
      <c r="U8666" s="221"/>
      <c r="V8666" s="221"/>
      <c r="W8666" s="221"/>
      <c r="X8666" s="221"/>
    </row>
    <row r="8667" spans="20:24">
      <c r="T8667" s="221"/>
      <c r="U8667" s="221"/>
      <c r="V8667" s="221"/>
      <c r="W8667" s="221"/>
      <c r="X8667" s="221"/>
    </row>
    <row r="8668" spans="20:24">
      <c r="T8668" s="221"/>
      <c r="U8668" s="221"/>
      <c r="V8668" s="221"/>
      <c r="W8668" s="221"/>
      <c r="X8668" s="221"/>
    </row>
    <row r="8669" spans="20:24">
      <c r="T8669" s="221"/>
      <c r="U8669" s="221"/>
      <c r="V8669" s="221"/>
      <c r="W8669" s="221"/>
      <c r="X8669" s="221"/>
    </row>
    <row r="8670" spans="20:24">
      <c r="T8670" s="221"/>
      <c r="U8670" s="221"/>
      <c r="V8670" s="221"/>
      <c r="W8670" s="221"/>
      <c r="X8670" s="221"/>
    </row>
    <row r="8671" spans="20:24">
      <c r="T8671" s="221"/>
      <c r="U8671" s="221"/>
      <c r="V8671" s="221"/>
      <c r="W8671" s="221"/>
      <c r="X8671" s="221"/>
    </row>
    <row r="8672" spans="20:24">
      <c r="T8672" s="221"/>
      <c r="U8672" s="221"/>
      <c r="V8672" s="221"/>
      <c r="W8672" s="221"/>
      <c r="X8672" s="221"/>
    </row>
    <row r="8673" spans="20:24">
      <c r="T8673" s="221"/>
      <c r="U8673" s="221"/>
      <c r="V8673" s="221"/>
      <c r="W8673" s="221"/>
      <c r="X8673" s="221"/>
    </row>
    <row r="8674" spans="20:24">
      <c r="T8674" s="221"/>
      <c r="U8674" s="221"/>
      <c r="V8674" s="221"/>
      <c r="W8674" s="221"/>
      <c r="X8674" s="221"/>
    </row>
    <row r="8675" spans="20:24">
      <c r="T8675" s="221"/>
      <c r="U8675" s="221"/>
      <c r="V8675" s="221"/>
      <c r="W8675" s="221"/>
      <c r="X8675" s="221"/>
    </row>
    <row r="8676" spans="20:24">
      <c r="T8676" s="221"/>
      <c r="U8676" s="221"/>
      <c r="V8676" s="221"/>
      <c r="W8676" s="221"/>
      <c r="X8676" s="221"/>
    </row>
    <row r="8677" spans="20:24">
      <c r="T8677" s="221"/>
      <c r="U8677" s="221"/>
      <c r="V8677" s="221"/>
      <c r="W8677" s="221"/>
      <c r="X8677" s="221"/>
    </row>
    <row r="8678" spans="20:24">
      <c r="T8678" s="221"/>
      <c r="U8678" s="221"/>
      <c r="V8678" s="221"/>
      <c r="W8678" s="221"/>
      <c r="X8678" s="221"/>
    </row>
    <row r="8679" spans="20:24">
      <c r="T8679" s="221"/>
      <c r="U8679" s="221"/>
      <c r="V8679" s="221"/>
      <c r="W8679" s="221"/>
      <c r="X8679" s="221"/>
    </row>
    <row r="8680" spans="20:24">
      <c r="T8680" s="221"/>
      <c r="U8680" s="221"/>
      <c r="V8680" s="221"/>
      <c r="W8680" s="221"/>
      <c r="X8680" s="221"/>
    </row>
    <row r="8681" spans="20:24">
      <c r="T8681" s="221"/>
      <c r="U8681" s="221"/>
      <c r="V8681" s="221"/>
      <c r="W8681" s="221"/>
      <c r="X8681" s="221"/>
    </row>
    <row r="8682" spans="20:24">
      <c r="T8682" s="221"/>
      <c r="U8682" s="221"/>
      <c r="V8682" s="221"/>
      <c r="W8682" s="221"/>
      <c r="X8682" s="221"/>
    </row>
    <row r="8683" spans="20:24">
      <c r="T8683" s="221"/>
      <c r="U8683" s="221"/>
      <c r="V8683" s="221"/>
      <c r="W8683" s="221"/>
      <c r="X8683" s="221"/>
    </row>
    <row r="8684" spans="20:24">
      <c r="T8684" s="221"/>
      <c r="U8684" s="221"/>
      <c r="V8684" s="221"/>
      <c r="W8684" s="221"/>
      <c r="X8684" s="221"/>
    </row>
    <row r="8685" spans="20:24">
      <c r="T8685" s="221"/>
      <c r="U8685" s="221"/>
      <c r="V8685" s="221"/>
      <c r="W8685" s="221"/>
      <c r="X8685" s="221"/>
    </row>
    <row r="8686" spans="20:24">
      <c r="T8686" s="221"/>
      <c r="U8686" s="221"/>
      <c r="V8686" s="221"/>
      <c r="W8686" s="221"/>
      <c r="X8686" s="221"/>
    </row>
    <row r="8687" spans="20:24">
      <c r="T8687" s="221"/>
      <c r="U8687" s="221"/>
      <c r="V8687" s="221"/>
      <c r="W8687" s="221"/>
      <c r="X8687" s="221"/>
    </row>
    <row r="8688" spans="20:24">
      <c r="T8688" s="221"/>
      <c r="U8688" s="221"/>
      <c r="V8688" s="221"/>
      <c r="W8688" s="221"/>
      <c r="X8688" s="221"/>
    </row>
    <row r="8689" spans="20:24">
      <c r="T8689" s="221"/>
      <c r="U8689" s="221"/>
      <c r="V8689" s="221"/>
      <c r="W8689" s="221"/>
      <c r="X8689" s="221"/>
    </row>
    <row r="8690" spans="20:24">
      <c r="T8690" s="221"/>
      <c r="U8690" s="221"/>
      <c r="V8690" s="221"/>
      <c r="W8690" s="221"/>
      <c r="X8690" s="221"/>
    </row>
    <row r="8691" spans="20:24">
      <c r="T8691" s="221"/>
      <c r="U8691" s="221"/>
      <c r="V8691" s="221"/>
      <c r="W8691" s="221"/>
      <c r="X8691" s="221"/>
    </row>
    <row r="8692" spans="20:24">
      <c r="T8692" s="221"/>
      <c r="U8692" s="221"/>
      <c r="V8692" s="221"/>
      <c r="W8692" s="221"/>
      <c r="X8692" s="221"/>
    </row>
    <row r="8693" spans="20:24">
      <c r="T8693" s="221"/>
      <c r="U8693" s="221"/>
      <c r="V8693" s="221"/>
      <c r="W8693" s="221"/>
      <c r="X8693" s="221"/>
    </row>
    <row r="8694" spans="20:24">
      <c r="T8694" s="221"/>
      <c r="U8694" s="221"/>
      <c r="V8694" s="221"/>
      <c r="W8694" s="221"/>
      <c r="X8694" s="221"/>
    </row>
    <row r="8695" spans="20:24">
      <c r="T8695" s="221"/>
      <c r="U8695" s="221"/>
      <c r="V8695" s="221"/>
      <c r="W8695" s="221"/>
      <c r="X8695" s="221"/>
    </row>
    <row r="8696" spans="20:24">
      <c r="T8696" s="221"/>
      <c r="U8696" s="221"/>
      <c r="V8696" s="221"/>
      <c r="W8696" s="221"/>
      <c r="X8696" s="221"/>
    </row>
    <row r="8697" spans="20:24">
      <c r="T8697" s="221"/>
      <c r="U8697" s="221"/>
      <c r="V8697" s="221"/>
      <c r="W8697" s="221"/>
      <c r="X8697" s="221"/>
    </row>
    <row r="8698" spans="20:24">
      <c r="T8698" s="221"/>
      <c r="U8698" s="221"/>
      <c r="V8698" s="221"/>
      <c r="W8698" s="221"/>
      <c r="X8698" s="221"/>
    </row>
    <row r="8699" spans="20:24">
      <c r="T8699" s="221"/>
      <c r="U8699" s="221"/>
      <c r="V8699" s="221"/>
      <c r="W8699" s="221"/>
      <c r="X8699" s="221"/>
    </row>
    <row r="8700" spans="20:24">
      <c r="T8700" s="221"/>
      <c r="U8700" s="221"/>
      <c r="V8700" s="221"/>
      <c r="W8700" s="221"/>
      <c r="X8700" s="221"/>
    </row>
    <row r="8701" spans="20:24">
      <c r="T8701" s="221"/>
      <c r="U8701" s="221"/>
      <c r="V8701" s="221"/>
      <c r="W8701" s="221"/>
      <c r="X8701" s="221"/>
    </row>
    <row r="8702" spans="20:24">
      <c r="T8702" s="221"/>
      <c r="U8702" s="221"/>
      <c r="V8702" s="221"/>
      <c r="W8702" s="221"/>
      <c r="X8702" s="221"/>
    </row>
    <row r="8703" spans="20:24">
      <c r="T8703" s="221"/>
      <c r="U8703" s="221"/>
      <c r="V8703" s="221"/>
      <c r="W8703" s="221"/>
      <c r="X8703" s="221"/>
    </row>
    <row r="8704" spans="20:24">
      <c r="T8704" s="221"/>
      <c r="U8704" s="221"/>
      <c r="V8704" s="221"/>
      <c r="W8704" s="221"/>
      <c r="X8704" s="221"/>
    </row>
    <row r="8705" spans="20:24">
      <c r="T8705" s="221"/>
      <c r="U8705" s="221"/>
      <c r="V8705" s="221"/>
      <c r="W8705" s="221"/>
      <c r="X8705" s="221"/>
    </row>
    <row r="8706" spans="20:24">
      <c r="T8706" s="221"/>
      <c r="U8706" s="221"/>
      <c r="V8706" s="221"/>
      <c r="W8706" s="221"/>
      <c r="X8706" s="221"/>
    </row>
    <row r="8707" spans="20:24">
      <c r="T8707" s="221"/>
      <c r="U8707" s="221"/>
      <c r="V8707" s="221"/>
      <c r="W8707" s="221"/>
      <c r="X8707" s="221"/>
    </row>
    <row r="8708" spans="20:24">
      <c r="T8708" s="221"/>
      <c r="U8708" s="221"/>
      <c r="V8708" s="221"/>
      <c r="W8708" s="221"/>
      <c r="X8708" s="221"/>
    </row>
    <row r="8709" spans="20:24">
      <c r="T8709" s="221"/>
      <c r="U8709" s="221"/>
      <c r="V8709" s="221"/>
      <c r="W8709" s="221"/>
      <c r="X8709" s="221"/>
    </row>
    <row r="8710" spans="20:24">
      <c r="T8710" s="221"/>
      <c r="U8710" s="221"/>
      <c r="V8710" s="221"/>
      <c r="W8710" s="221"/>
      <c r="X8710" s="221"/>
    </row>
    <row r="8711" spans="20:24">
      <c r="T8711" s="221"/>
      <c r="U8711" s="221"/>
      <c r="V8711" s="221"/>
      <c r="W8711" s="221"/>
      <c r="X8711" s="221"/>
    </row>
    <row r="8712" spans="20:24">
      <c r="T8712" s="221"/>
      <c r="U8712" s="221"/>
      <c r="V8712" s="221"/>
      <c r="W8712" s="221"/>
      <c r="X8712" s="221"/>
    </row>
    <row r="8713" spans="20:24">
      <c r="T8713" s="221"/>
      <c r="U8713" s="221"/>
      <c r="V8713" s="221"/>
      <c r="W8713" s="221"/>
      <c r="X8713" s="221"/>
    </row>
    <row r="8714" spans="20:24">
      <c r="T8714" s="221"/>
      <c r="U8714" s="221"/>
      <c r="V8714" s="221"/>
      <c r="W8714" s="221"/>
      <c r="X8714" s="221"/>
    </row>
    <row r="8715" spans="20:24">
      <c r="T8715" s="221"/>
      <c r="U8715" s="221"/>
      <c r="V8715" s="221"/>
      <c r="W8715" s="221"/>
      <c r="X8715" s="221"/>
    </row>
    <row r="8716" spans="20:24">
      <c r="T8716" s="221"/>
      <c r="U8716" s="221"/>
      <c r="V8716" s="221"/>
      <c r="W8716" s="221"/>
      <c r="X8716" s="221"/>
    </row>
    <row r="8717" spans="20:24">
      <c r="T8717" s="221"/>
      <c r="U8717" s="221"/>
      <c r="V8717" s="221"/>
      <c r="W8717" s="221"/>
      <c r="X8717" s="221"/>
    </row>
    <row r="8718" spans="20:24">
      <c r="T8718" s="221"/>
      <c r="U8718" s="221"/>
      <c r="V8718" s="221"/>
      <c r="W8718" s="221"/>
      <c r="X8718" s="221"/>
    </row>
    <row r="8719" spans="20:24">
      <c r="T8719" s="221"/>
      <c r="U8719" s="221"/>
      <c r="V8719" s="221"/>
      <c r="W8719" s="221"/>
      <c r="X8719" s="221"/>
    </row>
    <row r="8720" spans="20:24">
      <c r="T8720" s="221"/>
      <c r="U8720" s="221"/>
      <c r="V8720" s="221"/>
      <c r="W8720" s="221"/>
      <c r="X8720" s="221"/>
    </row>
    <row r="8721" spans="20:24">
      <c r="T8721" s="221"/>
      <c r="U8721" s="221"/>
      <c r="V8721" s="221"/>
      <c r="W8721" s="221"/>
      <c r="X8721" s="221"/>
    </row>
    <row r="8722" spans="20:24">
      <c r="T8722" s="221"/>
      <c r="U8722" s="221"/>
      <c r="V8722" s="221"/>
      <c r="W8722" s="221"/>
      <c r="X8722" s="221"/>
    </row>
    <row r="8723" spans="20:24">
      <c r="T8723" s="221"/>
      <c r="U8723" s="221"/>
      <c r="V8723" s="221"/>
      <c r="W8723" s="221"/>
      <c r="X8723" s="221"/>
    </row>
    <row r="8724" spans="20:24">
      <c r="T8724" s="221"/>
      <c r="U8724" s="221"/>
      <c r="V8724" s="221"/>
      <c r="W8724" s="221"/>
      <c r="X8724" s="221"/>
    </row>
    <row r="8725" spans="20:24">
      <c r="T8725" s="221"/>
      <c r="U8725" s="221"/>
      <c r="V8725" s="221"/>
      <c r="W8725" s="221"/>
      <c r="X8725" s="221"/>
    </row>
    <row r="8726" spans="20:24">
      <c r="T8726" s="221"/>
      <c r="U8726" s="221"/>
      <c r="V8726" s="221"/>
      <c r="W8726" s="221"/>
      <c r="X8726" s="221"/>
    </row>
    <row r="8727" spans="20:24">
      <c r="T8727" s="221"/>
      <c r="U8727" s="221"/>
      <c r="V8727" s="221"/>
      <c r="W8727" s="221"/>
      <c r="X8727" s="221"/>
    </row>
    <row r="8728" spans="20:24">
      <c r="T8728" s="221"/>
      <c r="U8728" s="221"/>
      <c r="V8728" s="221"/>
      <c r="W8728" s="221"/>
      <c r="X8728" s="221"/>
    </row>
    <row r="8729" spans="20:24">
      <c r="T8729" s="221"/>
      <c r="U8729" s="221"/>
      <c r="V8729" s="221"/>
      <c r="W8729" s="221"/>
      <c r="X8729" s="221"/>
    </row>
    <row r="8730" spans="20:24">
      <c r="T8730" s="221"/>
      <c r="U8730" s="221"/>
      <c r="V8730" s="221"/>
      <c r="W8730" s="221"/>
      <c r="X8730" s="221"/>
    </row>
    <row r="8731" spans="20:24">
      <c r="T8731" s="221"/>
      <c r="U8731" s="221"/>
      <c r="V8731" s="221"/>
      <c r="W8731" s="221"/>
      <c r="X8731" s="221"/>
    </row>
    <row r="8732" spans="20:24">
      <c r="T8732" s="221"/>
      <c r="U8732" s="221"/>
      <c r="V8732" s="221"/>
      <c r="W8732" s="221"/>
      <c r="X8732" s="221"/>
    </row>
    <row r="8733" spans="20:24">
      <c r="T8733" s="221"/>
      <c r="U8733" s="221"/>
      <c r="V8733" s="221"/>
      <c r="W8733" s="221"/>
      <c r="X8733" s="221"/>
    </row>
    <row r="8734" spans="20:24">
      <c r="T8734" s="221"/>
      <c r="U8734" s="221"/>
      <c r="V8734" s="221"/>
      <c r="W8734" s="221"/>
      <c r="X8734" s="221"/>
    </row>
    <row r="8735" spans="20:24">
      <c r="T8735" s="221"/>
      <c r="U8735" s="221"/>
      <c r="V8735" s="221"/>
      <c r="W8735" s="221"/>
      <c r="X8735" s="221"/>
    </row>
    <row r="8736" spans="20:24">
      <c r="T8736" s="221"/>
      <c r="U8736" s="221"/>
      <c r="V8736" s="221"/>
      <c r="W8736" s="221"/>
      <c r="X8736" s="221"/>
    </row>
    <row r="8737" spans="20:24">
      <c r="T8737" s="221"/>
      <c r="U8737" s="221"/>
      <c r="V8737" s="221"/>
      <c r="W8737" s="221"/>
      <c r="X8737" s="221"/>
    </row>
    <row r="8738" spans="20:24">
      <c r="T8738" s="221"/>
      <c r="U8738" s="221"/>
      <c r="V8738" s="221"/>
      <c r="W8738" s="221"/>
      <c r="X8738" s="221"/>
    </row>
    <row r="8739" spans="20:24">
      <c r="T8739" s="221"/>
      <c r="U8739" s="221"/>
      <c r="V8739" s="221"/>
      <c r="W8739" s="221"/>
      <c r="X8739" s="221"/>
    </row>
    <row r="8740" spans="20:24">
      <c r="T8740" s="221"/>
      <c r="U8740" s="221"/>
      <c r="V8740" s="221"/>
      <c r="W8740" s="221"/>
      <c r="X8740" s="221"/>
    </row>
    <row r="8741" spans="20:24">
      <c r="T8741" s="221"/>
      <c r="U8741" s="221"/>
      <c r="V8741" s="221"/>
      <c r="W8741" s="221"/>
      <c r="X8741" s="221"/>
    </row>
    <row r="8742" spans="20:24">
      <c r="T8742" s="221"/>
      <c r="U8742" s="221"/>
      <c r="V8742" s="221"/>
      <c r="W8742" s="221"/>
      <c r="X8742" s="221"/>
    </row>
    <row r="8743" spans="20:24">
      <c r="T8743" s="221"/>
      <c r="U8743" s="221"/>
      <c r="V8743" s="221"/>
      <c r="W8743" s="221"/>
      <c r="X8743" s="221"/>
    </row>
    <row r="8744" spans="20:24">
      <c r="T8744" s="221"/>
      <c r="U8744" s="221"/>
      <c r="V8744" s="221"/>
      <c r="W8744" s="221"/>
      <c r="X8744" s="221"/>
    </row>
    <row r="8745" spans="20:24">
      <c r="T8745" s="221"/>
      <c r="U8745" s="221"/>
      <c r="V8745" s="221"/>
      <c r="W8745" s="221"/>
      <c r="X8745" s="221"/>
    </row>
    <row r="8746" spans="20:24">
      <c r="T8746" s="221"/>
      <c r="U8746" s="221"/>
      <c r="V8746" s="221"/>
      <c r="W8746" s="221"/>
      <c r="X8746" s="221"/>
    </row>
    <row r="8747" spans="20:24">
      <c r="T8747" s="221"/>
      <c r="U8747" s="221"/>
      <c r="V8747" s="221"/>
      <c r="W8747" s="221"/>
      <c r="X8747" s="221"/>
    </row>
    <row r="8748" spans="20:24">
      <c r="T8748" s="221"/>
      <c r="U8748" s="221"/>
      <c r="V8748" s="221"/>
      <c r="W8748" s="221"/>
      <c r="X8748" s="221"/>
    </row>
    <row r="8749" spans="20:24">
      <c r="T8749" s="221"/>
      <c r="U8749" s="221"/>
      <c r="V8749" s="221"/>
      <c r="W8749" s="221"/>
      <c r="X8749" s="221"/>
    </row>
    <row r="8750" spans="20:24">
      <c r="T8750" s="221"/>
      <c r="U8750" s="221"/>
      <c r="V8750" s="221"/>
      <c r="W8750" s="221"/>
      <c r="X8750" s="221"/>
    </row>
    <row r="8751" spans="20:24">
      <c r="T8751" s="221"/>
      <c r="U8751" s="221"/>
      <c r="V8751" s="221"/>
      <c r="W8751" s="221"/>
      <c r="X8751" s="221"/>
    </row>
    <row r="8752" spans="20:24">
      <c r="T8752" s="221"/>
      <c r="U8752" s="221"/>
      <c r="V8752" s="221"/>
      <c r="W8752" s="221"/>
      <c r="X8752" s="221"/>
    </row>
    <row r="8753" spans="20:24">
      <c r="T8753" s="221"/>
      <c r="U8753" s="221"/>
      <c r="V8753" s="221"/>
      <c r="W8753" s="221"/>
      <c r="X8753" s="221"/>
    </row>
    <row r="8754" spans="20:24">
      <c r="T8754" s="221"/>
      <c r="U8754" s="221"/>
      <c r="V8754" s="221"/>
      <c r="W8754" s="221"/>
      <c r="X8754" s="221"/>
    </row>
    <row r="8755" spans="20:24">
      <c r="T8755" s="221"/>
      <c r="U8755" s="221"/>
      <c r="V8755" s="221"/>
      <c r="W8755" s="221"/>
      <c r="X8755" s="221"/>
    </row>
    <row r="8756" spans="20:24">
      <c r="T8756" s="221"/>
      <c r="U8756" s="221"/>
      <c r="V8756" s="221"/>
      <c r="W8756" s="221"/>
      <c r="X8756" s="221"/>
    </row>
    <row r="8757" spans="20:24">
      <c r="T8757" s="221"/>
      <c r="U8757" s="221"/>
      <c r="V8757" s="221"/>
      <c r="W8757" s="221"/>
      <c r="X8757" s="221"/>
    </row>
    <row r="8758" spans="20:24">
      <c r="T8758" s="221"/>
      <c r="U8758" s="221"/>
      <c r="V8758" s="221"/>
      <c r="W8758" s="221"/>
      <c r="X8758" s="221"/>
    </row>
    <row r="8759" spans="20:24">
      <c r="T8759" s="221"/>
      <c r="U8759" s="221"/>
      <c r="V8759" s="221"/>
      <c r="W8759" s="221"/>
      <c r="X8759" s="221"/>
    </row>
    <row r="8760" spans="20:24">
      <c r="T8760" s="221"/>
      <c r="U8760" s="221"/>
      <c r="V8760" s="221"/>
      <c r="W8760" s="221"/>
      <c r="X8760" s="221"/>
    </row>
    <row r="8761" spans="20:24">
      <c r="T8761" s="221"/>
      <c r="U8761" s="221"/>
      <c r="V8761" s="221"/>
      <c r="W8761" s="221"/>
      <c r="X8761" s="221"/>
    </row>
    <row r="8762" spans="20:24">
      <c r="T8762" s="221"/>
      <c r="U8762" s="221"/>
      <c r="V8762" s="221"/>
      <c r="W8762" s="221"/>
      <c r="X8762" s="221"/>
    </row>
    <row r="8763" spans="20:24">
      <c r="T8763" s="221"/>
      <c r="U8763" s="221"/>
      <c r="V8763" s="221"/>
      <c r="W8763" s="221"/>
      <c r="X8763" s="221"/>
    </row>
    <row r="8764" spans="20:24">
      <c r="T8764" s="221"/>
      <c r="U8764" s="221"/>
      <c r="V8764" s="221"/>
      <c r="W8764" s="221"/>
      <c r="X8764" s="221"/>
    </row>
    <row r="8765" spans="20:24">
      <c r="T8765" s="221"/>
      <c r="U8765" s="221"/>
      <c r="V8765" s="221"/>
      <c r="W8765" s="221"/>
      <c r="X8765" s="221"/>
    </row>
    <row r="8766" spans="20:24">
      <c r="T8766" s="221"/>
      <c r="U8766" s="221"/>
      <c r="V8766" s="221"/>
      <c r="W8766" s="221"/>
      <c r="X8766" s="221"/>
    </row>
    <row r="8767" spans="20:24">
      <c r="T8767" s="221"/>
      <c r="U8767" s="221"/>
      <c r="V8767" s="221"/>
      <c r="W8767" s="221"/>
      <c r="X8767" s="221"/>
    </row>
    <row r="8768" spans="20:24">
      <c r="T8768" s="221"/>
      <c r="U8768" s="221"/>
      <c r="V8768" s="221"/>
      <c r="W8768" s="221"/>
      <c r="X8768" s="221"/>
    </row>
    <row r="8769" spans="20:24">
      <c r="T8769" s="221"/>
      <c r="U8769" s="221"/>
      <c r="V8769" s="221"/>
      <c r="W8769" s="221"/>
      <c r="X8769" s="221"/>
    </row>
    <row r="8770" spans="20:24">
      <c r="T8770" s="221"/>
      <c r="U8770" s="221"/>
      <c r="V8770" s="221"/>
      <c r="W8770" s="221"/>
      <c r="X8770" s="221"/>
    </row>
    <row r="8771" spans="20:24">
      <c r="T8771" s="221"/>
      <c r="U8771" s="221"/>
      <c r="V8771" s="221"/>
      <c r="W8771" s="221"/>
      <c r="X8771" s="221"/>
    </row>
    <row r="8772" spans="20:24">
      <c r="T8772" s="221"/>
      <c r="U8772" s="221"/>
      <c r="V8772" s="221"/>
      <c r="W8772" s="221"/>
      <c r="X8772" s="221"/>
    </row>
    <row r="8773" spans="20:24">
      <c r="T8773" s="221"/>
      <c r="U8773" s="221"/>
      <c r="V8773" s="221"/>
      <c r="W8773" s="221"/>
      <c r="X8773" s="221"/>
    </row>
    <row r="8774" spans="20:24">
      <c r="T8774" s="221"/>
      <c r="U8774" s="221"/>
      <c r="V8774" s="221"/>
      <c r="W8774" s="221"/>
      <c r="X8774" s="221"/>
    </row>
    <row r="8775" spans="20:24">
      <c r="T8775" s="221"/>
      <c r="U8775" s="221"/>
      <c r="V8775" s="221"/>
      <c r="W8775" s="221"/>
      <c r="X8775" s="221"/>
    </row>
    <row r="8776" spans="20:24">
      <c r="T8776" s="221"/>
      <c r="U8776" s="221"/>
      <c r="V8776" s="221"/>
      <c r="W8776" s="221"/>
      <c r="X8776" s="221"/>
    </row>
    <row r="8777" spans="20:24">
      <c r="T8777" s="221"/>
      <c r="U8777" s="221"/>
      <c r="V8777" s="221"/>
      <c r="W8777" s="221"/>
      <c r="X8777" s="221"/>
    </row>
    <row r="8778" spans="20:24">
      <c r="T8778" s="221"/>
      <c r="U8778" s="221"/>
      <c r="V8778" s="221"/>
      <c r="W8778" s="221"/>
      <c r="X8778" s="221"/>
    </row>
    <row r="8779" spans="20:24">
      <c r="T8779" s="221"/>
      <c r="U8779" s="221"/>
      <c r="V8779" s="221"/>
      <c r="W8779" s="221"/>
      <c r="X8779" s="221"/>
    </row>
    <row r="8780" spans="20:24">
      <c r="T8780" s="221"/>
      <c r="U8780" s="221"/>
      <c r="V8780" s="221"/>
      <c r="W8780" s="221"/>
      <c r="X8780" s="221"/>
    </row>
    <row r="8781" spans="20:24">
      <c r="T8781" s="221"/>
      <c r="U8781" s="221"/>
      <c r="V8781" s="221"/>
      <c r="W8781" s="221"/>
      <c r="X8781" s="221"/>
    </row>
    <row r="8782" spans="20:24">
      <c r="T8782" s="221"/>
      <c r="U8782" s="221"/>
      <c r="V8782" s="221"/>
      <c r="W8782" s="221"/>
      <c r="X8782" s="221"/>
    </row>
    <row r="8783" spans="20:24">
      <c r="T8783" s="221"/>
      <c r="U8783" s="221"/>
      <c r="V8783" s="221"/>
      <c r="W8783" s="221"/>
      <c r="X8783" s="221"/>
    </row>
    <row r="8784" spans="20:24">
      <c r="T8784" s="221"/>
      <c r="U8784" s="221"/>
      <c r="V8784" s="221"/>
      <c r="W8784" s="221"/>
      <c r="X8784" s="221"/>
    </row>
    <row r="8785" spans="20:24">
      <c r="T8785" s="221"/>
      <c r="U8785" s="221"/>
      <c r="V8785" s="221"/>
      <c r="W8785" s="221"/>
      <c r="X8785" s="221"/>
    </row>
    <row r="8786" spans="20:24">
      <c r="T8786" s="221"/>
      <c r="U8786" s="221"/>
      <c r="V8786" s="221"/>
      <c r="W8786" s="221"/>
      <c r="X8786" s="221"/>
    </row>
    <row r="8787" spans="20:24">
      <c r="T8787" s="221"/>
      <c r="U8787" s="221"/>
      <c r="V8787" s="221"/>
      <c r="W8787" s="221"/>
      <c r="X8787" s="221"/>
    </row>
    <row r="8788" spans="20:24">
      <c r="T8788" s="221"/>
      <c r="U8788" s="221"/>
      <c r="V8788" s="221"/>
      <c r="W8788" s="221"/>
      <c r="X8788" s="221"/>
    </row>
    <row r="8789" spans="20:24">
      <c r="T8789" s="221"/>
      <c r="U8789" s="221"/>
      <c r="V8789" s="221"/>
      <c r="W8789" s="221"/>
      <c r="X8789" s="221"/>
    </row>
    <row r="8790" spans="20:24">
      <c r="T8790" s="221"/>
      <c r="U8790" s="221"/>
      <c r="V8790" s="221"/>
      <c r="W8790" s="221"/>
      <c r="X8790" s="221"/>
    </row>
    <row r="8791" spans="20:24">
      <c r="T8791" s="221"/>
      <c r="U8791" s="221"/>
      <c r="V8791" s="221"/>
      <c r="W8791" s="221"/>
      <c r="X8791" s="221"/>
    </row>
    <row r="8792" spans="20:24">
      <c r="T8792" s="221"/>
      <c r="U8792" s="221"/>
      <c r="V8792" s="221"/>
      <c r="W8792" s="221"/>
      <c r="X8792" s="221"/>
    </row>
    <row r="8793" spans="20:24">
      <c r="T8793" s="221"/>
      <c r="U8793" s="221"/>
      <c r="V8793" s="221"/>
      <c r="W8793" s="221"/>
      <c r="X8793" s="221"/>
    </row>
    <row r="8794" spans="20:24">
      <c r="T8794" s="221"/>
      <c r="U8794" s="221"/>
      <c r="V8794" s="221"/>
      <c r="W8794" s="221"/>
      <c r="X8794" s="221"/>
    </row>
    <row r="8795" spans="20:24">
      <c r="T8795" s="221"/>
      <c r="U8795" s="221"/>
      <c r="V8795" s="221"/>
      <c r="W8795" s="221"/>
      <c r="X8795" s="221"/>
    </row>
    <row r="8796" spans="20:24">
      <c r="T8796" s="221"/>
      <c r="U8796" s="221"/>
      <c r="V8796" s="221"/>
      <c r="W8796" s="221"/>
      <c r="X8796" s="221"/>
    </row>
    <row r="8797" spans="20:24">
      <c r="T8797" s="221"/>
      <c r="U8797" s="221"/>
      <c r="V8797" s="221"/>
      <c r="W8797" s="221"/>
      <c r="X8797" s="221"/>
    </row>
    <row r="8798" spans="20:24">
      <c r="T8798" s="221"/>
      <c r="U8798" s="221"/>
      <c r="V8798" s="221"/>
      <c r="W8798" s="221"/>
      <c r="X8798" s="221"/>
    </row>
    <row r="8799" spans="20:24">
      <c r="T8799" s="221"/>
      <c r="U8799" s="221"/>
      <c r="V8799" s="221"/>
      <c r="W8799" s="221"/>
      <c r="X8799" s="221"/>
    </row>
    <row r="8800" spans="20:24">
      <c r="T8800" s="221"/>
      <c r="U8800" s="221"/>
      <c r="V8800" s="221"/>
      <c r="W8800" s="221"/>
      <c r="X8800" s="221"/>
    </row>
    <row r="8801" spans="20:24">
      <c r="T8801" s="221"/>
      <c r="U8801" s="221"/>
      <c r="V8801" s="221"/>
      <c r="W8801" s="221"/>
      <c r="X8801" s="221"/>
    </row>
    <row r="8802" spans="20:24">
      <c r="T8802" s="221"/>
      <c r="U8802" s="221"/>
      <c r="V8802" s="221"/>
      <c r="W8802" s="221"/>
      <c r="X8802" s="221"/>
    </row>
    <row r="8803" spans="20:24">
      <c r="T8803" s="221"/>
      <c r="U8803" s="221"/>
      <c r="V8803" s="221"/>
      <c r="W8803" s="221"/>
      <c r="X8803" s="221"/>
    </row>
    <row r="8804" spans="20:24">
      <c r="T8804" s="221"/>
      <c r="U8804" s="221"/>
      <c r="V8804" s="221"/>
      <c r="W8804" s="221"/>
      <c r="X8804" s="221"/>
    </row>
    <row r="8805" spans="20:24">
      <c r="T8805" s="221"/>
      <c r="U8805" s="221"/>
      <c r="V8805" s="221"/>
      <c r="W8805" s="221"/>
      <c r="X8805" s="221"/>
    </row>
    <row r="8806" spans="20:24">
      <c r="T8806" s="221"/>
      <c r="U8806" s="221"/>
      <c r="V8806" s="221"/>
      <c r="W8806" s="221"/>
      <c r="X8806" s="221"/>
    </row>
    <row r="8807" spans="20:24">
      <c r="T8807" s="221"/>
      <c r="U8807" s="221"/>
      <c r="V8807" s="221"/>
      <c r="W8807" s="221"/>
      <c r="X8807" s="221"/>
    </row>
    <row r="8808" spans="20:24">
      <c r="T8808" s="221"/>
      <c r="U8808" s="221"/>
      <c r="V8808" s="221"/>
      <c r="W8808" s="221"/>
      <c r="X8808" s="221"/>
    </row>
    <row r="8809" spans="20:24">
      <c r="T8809" s="221"/>
      <c r="U8809" s="221"/>
      <c r="V8809" s="221"/>
      <c r="W8809" s="221"/>
      <c r="X8809" s="221"/>
    </row>
    <row r="8810" spans="20:24">
      <c r="T8810" s="221"/>
      <c r="U8810" s="221"/>
      <c r="V8810" s="221"/>
      <c r="W8810" s="221"/>
      <c r="X8810" s="221"/>
    </row>
    <row r="8811" spans="20:24">
      <c r="T8811" s="221"/>
      <c r="U8811" s="221"/>
      <c r="V8811" s="221"/>
      <c r="W8811" s="221"/>
      <c r="X8811" s="221"/>
    </row>
    <row r="8812" spans="20:24">
      <c r="T8812" s="221"/>
      <c r="U8812" s="221"/>
      <c r="V8812" s="221"/>
      <c r="W8812" s="221"/>
      <c r="X8812" s="221"/>
    </row>
    <row r="8813" spans="20:24">
      <c r="T8813" s="221"/>
      <c r="U8813" s="221"/>
      <c r="V8813" s="221"/>
      <c r="W8813" s="221"/>
      <c r="X8813" s="221"/>
    </row>
    <row r="8814" spans="20:24">
      <c r="T8814" s="221"/>
      <c r="U8814" s="221"/>
      <c r="V8814" s="221"/>
      <c r="W8814" s="221"/>
      <c r="X8814" s="221"/>
    </row>
    <row r="8815" spans="20:24">
      <c r="T8815" s="221"/>
      <c r="U8815" s="221"/>
      <c r="V8815" s="221"/>
      <c r="W8815" s="221"/>
      <c r="X8815" s="221"/>
    </row>
    <row r="8816" spans="20:24">
      <c r="T8816" s="221"/>
      <c r="U8816" s="221"/>
      <c r="V8816" s="221"/>
      <c r="W8816" s="221"/>
      <c r="X8816" s="221"/>
    </row>
    <row r="8817" spans="20:24">
      <c r="T8817" s="221"/>
      <c r="U8817" s="221"/>
      <c r="V8817" s="221"/>
      <c r="W8817" s="221"/>
      <c r="X8817" s="221"/>
    </row>
    <row r="8818" spans="20:24">
      <c r="T8818" s="221"/>
      <c r="U8818" s="221"/>
      <c r="V8818" s="221"/>
      <c r="W8818" s="221"/>
      <c r="X8818" s="221"/>
    </row>
    <row r="8819" spans="20:24">
      <c r="T8819" s="221"/>
      <c r="U8819" s="221"/>
      <c r="V8819" s="221"/>
      <c r="W8819" s="221"/>
      <c r="X8819" s="221"/>
    </row>
    <row r="8820" spans="20:24">
      <c r="T8820" s="221"/>
      <c r="U8820" s="221"/>
      <c r="V8820" s="221"/>
      <c r="W8820" s="221"/>
      <c r="X8820" s="221"/>
    </row>
    <row r="8821" spans="20:24">
      <c r="T8821" s="221"/>
      <c r="U8821" s="221"/>
      <c r="V8821" s="221"/>
      <c r="W8821" s="221"/>
      <c r="X8821" s="221"/>
    </row>
    <row r="8822" spans="20:24">
      <c r="T8822" s="221"/>
      <c r="U8822" s="221"/>
      <c r="V8822" s="221"/>
      <c r="W8822" s="221"/>
      <c r="X8822" s="221"/>
    </row>
    <row r="8823" spans="20:24">
      <c r="T8823" s="221"/>
      <c r="U8823" s="221"/>
      <c r="V8823" s="221"/>
      <c r="W8823" s="221"/>
      <c r="X8823" s="221"/>
    </row>
    <row r="8824" spans="20:24">
      <c r="T8824" s="221"/>
      <c r="U8824" s="221"/>
      <c r="V8824" s="221"/>
      <c r="W8824" s="221"/>
      <c r="X8824" s="221"/>
    </row>
    <row r="8825" spans="20:24">
      <c r="T8825" s="221"/>
      <c r="U8825" s="221"/>
      <c r="V8825" s="221"/>
      <c r="W8825" s="221"/>
      <c r="X8825" s="221"/>
    </row>
    <row r="8826" spans="20:24">
      <c r="T8826" s="221"/>
      <c r="U8826" s="221"/>
      <c r="V8826" s="221"/>
      <c r="W8826" s="221"/>
      <c r="X8826" s="221"/>
    </row>
    <row r="8827" spans="20:24">
      <c r="T8827" s="221"/>
      <c r="U8827" s="221"/>
      <c r="V8827" s="221"/>
      <c r="W8827" s="221"/>
      <c r="X8827" s="221"/>
    </row>
    <row r="8828" spans="20:24">
      <c r="T8828" s="221"/>
      <c r="U8828" s="221"/>
      <c r="V8828" s="221"/>
      <c r="W8828" s="221"/>
      <c r="X8828" s="221"/>
    </row>
    <row r="8829" spans="20:24">
      <c r="T8829" s="221"/>
      <c r="U8829" s="221"/>
      <c r="V8829" s="221"/>
      <c r="W8829" s="221"/>
      <c r="X8829" s="221"/>
    </row>
    <row r="8830" spans="20:24">
      <c r="T8830" s="221"/>
      <c r="U8830" s="221"/>
      <c r="V8830" s="221"/>
      <c r="W8830" s="221"/>
      <c r="X8830" s="221"/>
    </row>
    <row r="8831" spans="20:24">
      <c r="T8831" s="221"/>
      <c r="U8831" s="221"/>
      <c r="V8831" s="221"/>
      <c r="W8831" s="221"/>
      <c r="X8831" s="221"/>
    </row>
    <row r="8832" spans="20:24">
      <c r="T8832" s="221"/>
      <c r="U8832" s="221"/>
      <c r="V8832" s="221"/>
      <c r="W8832" s="221"/>
      <c r="X8832" s="221"/>
    </row>
    <row r="8833" spans="20:24">
      <c r="T8833" s="221"/>
      <c r="U8833" s="221"/>
      <c r="V8833" s="221"/>
      <c r="W8833" s="221"/>
      <c r="X8833" s="221"/>
    </row>
    <row r="8834" spans="20:24">
      <c r="T8834" s="221"/>
      <c r="U8834" s="221"/>
      <c r="V8834" s="221"/>
      <c r="W8834" s="221"/>
      <c r="X8834" s="221"/>
    </row>
    <row r="8835" spans="20:24">
      <c r="T8835" s="221"/>
      <c r="U8835" s="221"/>
      <c r="V8835" s="221"/>
      <c r="W8835" s="221"/>
      <c r="X8835" s="221"/>
    </row>
    <row r="8836" spans="20:24">
      <c r="T8836" s="221"/>
      <c r="U8836" s="221"/>
      <c r="V8836" s="221"/>
      <c r="W8836" s="221"/>
      <c r="X8836" s="221"/>
    </row>
    <row r="8837" spans="20:24">
      <c r="T8837" s="221"/>
      <c r="U8837" s="221"/>
      <c r="V8837" s="221"/>
      <c r="W8837" s="221"/>
      <c r="X8837" s="221"/>
    </row>
    <row r="8838" spans="20:24">
      <c r="T8838" s="221"/>
      <c r="U8838" s="221"/>
      <c r="V8838" s="221"/>
      <c r="W8838" s="221"/>
      <c r="X8838" s="221"/>
    </row>
    <row r="8839" spans="20:24">
      <c r="T8839" s="221"/>
      <c r="U8839" s="221"/>
      <c r="V8839" s="221"/>
      <c r="W8839" s="221"/>
      <c r="X8839" s="221"/>
    </row>
    <row r="8840" spans="20:24">
      <c r="T8840" s="221"/>
      <c r="U8840" s="221"/>
      <c r="V8840" s="221"/>
      <c r="W8840" s="221"/>
      <c r="X8840" s="221"/>
    </row>
    <row r="8841" spans="20:24">
      <c r="T8841" s="221"/>
      <c r="U8841" s="221"/>
      <c r="V8841" s="221"/>
      <c r="W8841" s="221"/>
      <c r="X8841" s="221"/>
    </row>
    <row r="8842" spans="20:24">
      <c r="T8842" s="221"/>
      <c r="U8842" s="221"/>
      <c r="V8842" s="221"/>
      <c r="W8842" s="221"/>
      <c r="X8842" s="221"/>
    </row>
    <row r="8843" spans="20:24">
      <c r="T8843" s="221"/>
      <c r="U8843" s="221"/>
      <c r="V8843" s="221"/>
      <c r="W8843" s="221"/>
      <c r="X8843" s="221"/>
    </row>
    <row r="8844" spans="20:24">
      <c r="T8844" s="221"/>
      <c r="U8844" s="221"/>
      <c r="V8844" s="221"/>
      <c r="W8844" s="221"/>
      <c r="X8844" s="221"/>
    </row>
    <row r="8845" spans="20:24">
      <c r="T8845" s="221"/>
      <c r="U8845" s="221"/>
      <c r="V8845" s="221"/>
      <c r="W8845" s="221"/>
      <c r="X8845" s="221"/>
    </row>
    <row r="8846" spans="20:24">
      <c r="T8846" s="221"/>
      <c r="U8846" s="221"/>
      <c r="V8846" s="221"/>
      <c r="W8846" s="221"/>
      <c r="X8846" s="221"/>
    </row>
    <row r="8847" spans="20:24">
      <c r="T8847" s="221"/>
      <c r="U8847" s="221"/>
      <c r="V8847" s="221"/>
      <c r="W8847" s="221"/>
      <c r="X8847" s="221"/>
    </row>
    <row r="8848" spans="20:24">
      <c r="T8848" s="221"/>
      <c r="U8848" s="221"/>
      <c r="V8848" s="221"/>
      <c r="W8848" s="221"/>
      <c r="X8848" s="221"/>
    </row>
    <row r="8849" spans="20:24">
      <c r="T8849" s="221"/>
      <c r="U8849" s="221"/>
      <c r="V8849" s="221"/>
      <c r="W8849" s="221"/>
      <c r="X8849" s="221"/>
    </row>
    <row r="8850" spans="20:24">
      <c r="T8850" s="221"/>
      <c r="U8850" s="221"/>
      <c r="V8850" s="221"/>
      <c r="W8850" s="221"/>
      <c r="X8850" s="221"/>
    </row>
    <row r="8851" spans="20:24">
      <c r="T8851" s="221"/>
      <c r="U8851" s="221"/>
      <c r="V8851" s="221"/>
      <c r="W8851" s="221"/>
      <c r="X8851" s="221"/>
    </row>
    <row r="8852" spans="20:24">
      <c r="T8852" s="221"/>
      <c r="U8852" s="221"/>
      <c r="V8852" s="221"/>
      <c r="W8852" s="221"/>
      <c r="X8852" s="221"/>
    </row>
    <row r="8853" spans="20:24">
      <c r="T8853" s="221"/>
      <c r="U8853" s="221"/>
      <c r="V8853" s="221"/>
      <c r="W8853" s="221"/>
      <c r="X8853" s="221"/>
    </row>
    <row r="8854" spans="20:24">
      <c r="T8854" s="221"/>
      <c r="U8854" s="221"/>
      <c r="V8854" s="221"/>
      <c r="W8854" s="221"/>
      <c r="X8854" s="221"/>
    </row>
    <row r="8855" spans="20:24">
      <c r="T8855" s="221"/>
      <c r="U8855" s="221"/>
      <c r="V8855" s="221"/>
      <c r="W8855" s="221"/>
      <c r="X8855" s="221"/>
    </row>
    <row r="8856" spans="20:24">
      <c r="T8856" s="221"/>
      <c r="U8856" s="221"/>
      <c r="V8856" s="221"/>
      <c r="W8856" s="221"/>
      <c r="X8856" s="221"/>
    </row>
    <row r="8857" spans="20:24">
      <c r="T8857" s="221"/>
      <c r="U8857" s="221"/>
      <c r="V8857" s="221"/>
      <c r="W8857" s="221"/>
      <c r="X8857" s="221"/>
    </row>
    <row r="8858" spans="20:24">
      <c r="T8858" s="221"/>
      <c r="U8858" s="221"/>
      <c r="V8858" s="221"/>
      <c r="W8858" s="221"/>
      <c r="X8858" s="221"/>
    </row>
    <row r="8859" spans="20:24">
      <c r="T8859" s="221"/>
      <c r="U8859" s="221"/>
      <c r="V8859" s="221"/>
      <c r="W8859" s="221"/>
      <c r="X8859" s="221"/>
    </row>
    <row r="8860" spans="20:24">
      <c r="T8860" s="221"/>
      <c r="U8860" s="221"/>
      <c r="V8860" s="221"/>
      <c r="W8860" s="221"/>
      <c r="X8860" s="221"/>
    </row>
    <row r="8861" spans="20:24">
      <c r="T8861" s="221"/>
      <c r="U8861" s="221"/>
      <c r="V8861" s="221"/>
      <c r="W8861" s="221"/>
      <c r="X8861" s="221"/>
    </row>
    <row r="8862" spans="20:24">
      <c r="T8862" s="221"/>
      <c r="U8862" s="221"/>
      <c r="V8862" s="221"/>
      <c r="W8862" s="221"/>
      <c r="X8862" s="221"/>
    </row>
    <row r="8863" spans="20:24">
      <c r="T8863" s="221"/>
      <c r="U8863" s="221"/>
      <c r="V8863" s="221"/>
      <c r="W8863" s="221"/>
      <c r="X8863" s="221"/>
    </row>
    <row r="8864" spans="20:24">
      <c r="T8864" s="221"/>
      <c r="U8864" s="221"/>
      <c r="V8864" s="221"/>
      <c r="W8864" s="221"/>
      <c r="X8864" s="221"/>
    </row>
    <row r="8865" spans="20:24">
      <c r="T8865" s="221"/>
      <c r="U8865" s="221"/>
      <c r="V8865" s="221"/>
      <c r="W8865" s="221"/>
      <c r="X8865" s="221"/>
    </row>
    <row r="8866" spans="20:24">
      <c r="T8866" s="221"/>
      <c r="U8866" s="221"/>
      <c r="V8866" s="221"/>
      <c r="W8866" s="221"/>
      <c r="X8866" s="221"/>
    </row>
    <row r="8867" spans="20:24">
      <c r="T8867" s="221"/>
      <c r="U8867" s="221"/>
      <c r="V8867" s="221"/>
      <c r="W8867" s="221"/>
      <c r="X8867" s="221"/>
    </row>
    <row r="8868" spans="20:24">
      <c r="T8868" s="221"/>
      <c r="U8868" s="221"/>
      <c r="V8868" s="221"/>
      <c r="W8868" s="221"/>
      <c r="X8868" s="221"/>
    </row>
    <row r="8869" spans="20:24">
      <c r="T8869" s="221"/>
      <c r="U8869" s="221"/>
      <c r="V8869" s="221"/>
      <c r="W8869" s="221"/>
      <c r="X8869" s="221"/>
    </row>
    <row r="8870" spans="20:24">
      <c r="T8870" s="221"/>
      <c r="U8870" s="221"/>
      <c r="V8870" s="221"/>
      <c r="W8870" s="221"/>
      <c r="X8870" s="221"/>
    </row>
    <row r="8871" spans="20:24">
      <c r="T8871" s="221"/>
      <c r="U8871" s="221"/>
      <c r="V8871" s="221"/>
      <c r="W8871" s="221"/>
      <c r="X8871" s="221"/>
    </row>
    <row r="8872" spans="20:24">
      <c r="T8872" s="221"/>
      <c r="U8872" s="221"/>
      <c r="V8872" s="221"/>
      <c r="W8872" s="221"/>
      <c r="X8872" s="221"/>
    </row>
    <row r="8873" spans="20:24">
      <c r="T8873" s="221"/>
      <c r="U8873" s="221"/>
      <c r="V8873" s="221"/>
      <c r="W8873" s="221"/>
      <c r="X8873" s="221"/>
    </row>
    <row r="8874" spans="20:24">
      <c r="T8874" s="221"/>
      <c r="U8874" s="221"/>
      <c r="V8874" s="221"/>
      <c r="W8874" s="221"/>
      <c r="X8874" s="221"/>
    </row>
    <row r="8875" spans="20:24">
      <c r="T8875" s="221"/>
      <c r="U8875" s="221"/>
      <c r="V8875" s="221"/>
      <c r="W8875" s="221"/>
      <c r="X8875" s="221"/>
    </row>
    <row r="8876" spans="20:24">
      <c r="T8876" s="221"/>
      <c r="U8876" s="221"/>
      <c r="V8876" s="221"/>
      <c r="W8876" s="221"/>
      <c r="X8876" s="221"/>
    </row>
    <row r="8877" spans="20:24">
      <c r="T8877" s="221"/>
      <c r="U8877" s="221"/>
      <c r="V8877" s="221"/>
      <c r="W8877" s="221"/>
      <c r="X8877" s="221"/>
    </row>
    <row r="8878" spans="20:24">
      <c r="T8878" s="221"/>
      <c r="U8878" s="221"/>
      <c r="V8878" s="221"/>
      <c r="W8878" s="221"/>
      <c r="X8878" s="221"/>
    </row>
    <row r="8879" spans="20:24">
      <c r="T8879" s="221"/>
      <c r="U8879" s="221"/>
      <c r="V8879" s="221"/>
      <c r="W8879" s="221"/>
      <c r="X8879" s="221"/>
    </row>
    <row r="8880" spans="20:24">
      <c r="T8880" s="221"/>
      <c r="U8880" s="221"/>
      <c r="V8880" s="221"/>
      <c r="W8880" s="221"/>
      <c r="X8880" s="221"/>
    </row>
    <row r="8881" spans="20:24">
      <c r="T8881" s="221"/>
      <c r="U8881" s="221"/>
      <c r="V8881" s="221"/>
      <c r="W8881" s="221"/>
      <c r="X8881" s="221"/>
    </row>
    <row r="8882" spans="20:24">
      <c r="T8882" s="221"/>
      <c r="U8882" s="221"/>
      <c r="V8882" s="221"/>
      <c r="W8882" s="221"/>
      <c r="X8882" s="221"/>
    </row>
    <row r="8883" spans="20:24">
      <c r="T8883" s="221"/>
      <c r="U8883" s="221"/>
      <c r="V8883" s="221"/>
      <c r="W8883" s="221"/>
      <c r="X8883" s="221"/>
    </row>
    <row r="8884" spans="20:24">
      <c r="T8884" s="221"/>
      <c r="U8884" s="221"/>
      <c r="V8884" s="221"/>
      <c r="W8884" s="221"/>
      <c r="X8884" s="221"/>
    </row>
    <row r="8885" spans="20:24">
      <c r="T8885" s="221"/>
      <c r="U8885" s="221"/>
      <c r="V8885" s="221"/>
      <c r="W8885" s="221"/>
      <c r="X8885" s="221"/>
    </row>
    <row r="8886" spans="20:24">
      <c r="T8886" s="221"/>
      <c r="U8886" s="221"/>
      <c r="V8886" s="221"/>
      <c r="W8886" s="221"/>
      <c r="X8886" s="221"/>
    </row>
    <row r="8887" spans="20:24">
      <c r="T8887" s="221"/>
      <c r="U8887" s="221"/>
      <c r="V8887" s="221"/>
      <c r="W8887" s="221"/>
      <c r="X8887" s="221"/>
    </row>
    <row r="8888" spans="20:24">
      <c r="T8888" s="221"/>
      <c r="U8888" s="221"/>
      <c r="V8888" s="221"/>
      <c r="W8888" s="221"/>
      <c r="X8888" s="221"/>
    </row>
    <row r="8889" spans="20:24">
      <c r="T8889" s="221"/>
      <c r="U8889" s="221"/>
      <c r="V8889" s="221"/>
      <c r="W8889" s="221"/>
      <c r="X8889" s="221"/>
    </row>
    <row r="8890" spans="20:24">
      <c r="T8890" s="221"/>
      <c r="U8890" s="221"/>
      <c r="V8890" s="221"/>
      <c r="W8890" s="221"/>
      <c r="X8890" s="221"/>
    </row>
    <row r="8891" spans="20:24">
      <c r="T8891" s="221"/>
      <c r="U8891" s="221"/>
      <c r="V8891" s="221"/>
      <c r="W8891" s="221"/>
      <c r="X8891" s="221"/>
    </row>
    <row r="8892" spans="20:24">
      <c r="T8892" s="221"/>
      <c r="U8892" s="221"/>
      <c r="V8892" s="221"/>
      <c r="W8892" s="221"/>
      <c r="X8892" s="221"/>
    </row>
    <row r="8893" spans="20:24">
      <c r="T8893" s="221"/>
      <c r="U8893" s="221"/>
      <c r="V8893" s="221"/>
      <c r="W8893" s="221"/>
      <c r="X8893" s="221"/>
    </row>
    <row r="8894" spans="20:24">
      <c r="T8894" s="221"/>
      <c r="U8894" s="221"/>
      <c r="V8894" s="221"/>
      <c r="W8894" s="221"/>
      <c r="X8894" s="221"/>
    </row>
    <row r="8895" spans="20:24">
      <c r="T8895" s="221"/>
      <c r="U8895" s="221"/>
      <c r="V8895" s="221"/>
      <c r="W8895" s="221"/>
      <c r="X8895" s="221"/>
    </row>
    <row r="8896" spans="20:24">
      <c r="T8896" s="221"/>
      <c r="U8896" s="221"/>
      <c r="V8896" s="221"/>
      <c r="W8896" s="221"/>
      <c r="X8896" s="221"/>
    </row>
    <row r="8897" spans="20:24">
      <c r="T8897" s="221"/>
      <c r="U8897" s="221"/>
      <c r="V8897" s="221"/>
      <c r="W8897" s="221"/>
      <c r="X8897" s="221"/>
    </row>
    <row r="8898" spans="20:24">
      <c r="T8898" s="221"/>
      <c r="U8898" s="221"/>
      <c r="V8898" s="221"/>
      <c r="W8898" s="221"/>
      <c r="X8898" s="221"/>
    </row>
    <row r="8899" spans="20:24">
      <c r="T8899" s="221"/>
      <c r="U8899" s="221"/>
      <c r="V8899" s="221"/>
      <c r="W8899" s="221"/>
      <c r="X8899" s="221"/>
    </row>
    <row r="8900" spans="20:24">
      <c r="T8900" s="221"/>
      <c r="U8900" s="221"/>
      <c r="V8900" s="221"/>
      <c r="W8900" s="221"/>
      <c r="X8900" s="221"/>
    </row>
    <row r="8901" spans="20:24">
      <c r="T8901" s="221"/>
      <c r="U8901" s="221"/>
      <c r="V8901" s="221"/>
      <c r="W8901" s="221"/>
      <c r="X8901" s="221"/>
    </row>
    <row r="8902" spans="20:24">
      <c r="T8902" s="221"/>
      <c r="U8902" s="221"/>
      <c r="V8902" s="221"/>
      <c r="W8902" s="221"/>
      <c r="X8902" s="221"/>
    </row>
    <row r="8903" spans="20:24">
      <c r="T8903" s="221"/>
      <c r="U8903" s="221"/>
      <c r="V8903" s="221"/>
      <c r="W8903" s="221"/>
      <c r="X8903" s="221"/>
    </row>
    <row r="8904" spans="20:24">
      <c r="T8904" s="221"/>
      <c r="U8904" s="221"/>
      <c r="V8904" s="221"/>
      <c r="W8904" s="221"/>
      <c r="X8904" s="221"/>
    </row>
    <row r="8905" spans="20:24">
      <c r="T8905" s="221"/>
      <c r="U8905" s="221"/>
      <c r="V8905" s="221"/>
      <c r="W8905" s="221"/>
      <c r="X8905" s="221"/>
    </row>
    <row r="8906" spans="20:24">
      <c r="T8906" s="221"/>
      <c r="U8906" s="221"/>
      <c r="V8906" s="221"/>
      <c r="W8906" s="221"/>
      <c r="X8906" s="221"/>
    </row>
    <row r="8907" spans="20:24">
      <c r="T8907" s="221"/>
      <c r="U8907" s="221"/>
      <c r="V8907" s="221"/>
      <c r="W8907" s="221"/>
      <c r="X8907" s="221"/>
    </row>
    <row r="8908" spans="20:24">
      <c r="T8908" s="221"/>
      <c r="U8908" s="221"/>
      <c r="V8908" s="221"/>
      <c r="W8908" s="221"/>
      <c r="X8908" s="221"/>
    </row>
    <row r="8909" spans="20:24">
      <c r="T8909" s="221"/>
      <c r="U8909" s="221"/>
      <c r="V8909" s="221"/>
      <c r="W8909" s="221"/>
      <c r="X8909" s="221"/>
    </row>
    <row r="8910" spans="20:24">
      <c r="T8910" s="221"/>
      <c r="U8910" s="221"/>
      <c r="V8910" s="221"/>
      <c r="W8910" s="221"/>
      <c r="X8910" s="221"/>
    </row>
    <row r="8911" spans="20:24">
      <c r="T8911" s="221"/>
      <c r="U8911" s="221"/>
      <c r="V8911" s="221"/>
      <c r="W8911" s="221"/>
      <c r="X8911" s="221"/>
    </row>
    <row r="8912" spans="20:24">
      <c r="T8912" s="221"/>
      <c r="U8912" s="221"/>
      <c r="V8912" s="221"/>
      <c r="W8912" s="221"/>
      <c r="X8912" s="221"/>
    </row>
    <row r="8913" spans="20:24">
      <c r="T8913" s="221"/>
      <c r="U8913" s="221"/>
      <c r="V8913" s="221"/>
      <c r="W8913" s="221"/>
      <c r="X8913" s="221"/>
    </row>
    <row r="8914" spans="20:24">
      <c r="T8914" s="221"/>
      <c r="U8914" s="221"/>
      <c r="V8914" s="221"/>
      <c r="W8914" s="221"/>
      <c r="X8914" s="221"/>
    </row>
    <row r="8915" spans="20:24">
      <c r="T8915" s="221"/>
      <c r="U8915" s="221"/>
      <c r="V8915" s="221"/>
      <c r="W8915" s="221"/>
      <c r="X8915" s="221"/>
    </row>
    <row r="8916" spans="20:24">
      <c r="T8916" s="221"/>
      <c r="U8916" s="221"/>
      <c r="V8916" s="221"/>
      <c r="W8916" s="221"/>
      <c r="X8916" s="221"/>
    </row>
    <row r="8917" spans="20:24">
      <c r="T8917" s="221"/>
      <c r="U8917" s="221"/>
      <c r="V8917" s="221"/>
      <c r="W8917" s="221"/>
      <c r="X8917" s="221"/>
    </row>
    <row r="8918" spans="20:24">
      <c r="T8918" s="221"/>
      <c r="U8918" s="221"/>
      <c r="V8918" s="221"/>
      <c r="W8918" s="221"/>
      <c r="X8918" s="221"/>
    </row>
    <row r="8919" spans="20:24">
      <c r="T8919" s="221"/>
      <c r="U8919" s="221"/>
      <c r="V8919" s="221"/>
      <c r="W8919" s="221"/>
      <c r="X8919" s="221"/>
    </row>
    <row r="8920" spans="20:24">
      <c r="T8920" s="221"/>
      <c r="U8920" s="221"/>
      <c r="V8920" s="221"/>
      <c r="W8920" s="221"/>
      <c r="X8920" s="221"/>
    </row>
    <row r="8921" spans="20:24">
      <c r="T8921" s="221"/>
      <c r="U8921" s="221"/>
      <c r="V8921" s="221"/>
      <c r="W8921" s="221"/>
      <c r="X8921" s="221"/>
    </row>
    <row r="8922" spans="20:24">
      <c r="T8922" s="221"/>
      <c r="U8922" s="221"/>
      <c r="V8922" s="221"/>
      <c r="W8922" s="221"/>
      <c r="X8922" s="221"/>
    </row>
    <row r="8923" spans="20:24">
      <c r="T8923" s="221"/>
      <c r="U8923" s="221"/>
      <c r="V8923" s="221"/>
      <c r="W8923" s="221"/>
      <c r="X8923" s="221"/>
    </row>
    <row r="8924" spans="20:24">
      <c r="T8924" s="221"/>
      <c r="U8924" s="221"/>
      <c r="V8924" s="221"/>
      <c r="W8924" s="221"/>
      <c r="X8924" s="221"/>
    </row>
    <row r="8925" spans="20:24">
      <c r="T8925" s="221"/>
      <c r="U8925" s="221"/>
      <c r="V8925" s="221"/>
      <c r="W8925" s="221"/>
      <c r="X8925" s="221"/>
    </row>
    <row r="8926" spans="20:24">
      <c r="T8926" s="221"/>
      <c r="U8926" s="221"/>
      <c r="V8926" s="221"/>
      <c r="W8926" s="221"/>
      <c r="X8926" s="221"/>
    </row>
    <row r="8927" spans="20:24">
      <c r="T8927" s="221"/>
      <c r="U8927" s="221"/>
      <c r="V8927" s="221"/>
      <c r="W8927" s="221"/>
      <c r="X8927" s="221"/>
    </row>
    <row r="8928" spans="20:24">
      <c r="T8928" s="221"/>
      <c r="U8928" s="221"/>
      <c r="V8928" s="221"/>
      <c r="W8928" s="221"/>
      <c r="X8928" s="221"/>
    </row>
    <row r="8929" spans="20:24">
      <c r="T8929" s="221"/>
      <c r="U8929" s="221"/>
      <c r="V8929" s="221"/>
      <c r="W8929" s="221"/>
      <c r="X8929" s="221"/>
    </row>
    <row r="8930" spans="20:24">
      <c r="T8930" s="221"/>
      <c r="U8930" s="221"/>
      <c r="V8930" s="221"/>
      <c r="W8930" s="221"/>
      <c r="X8930" s="221"/>
    </row>
    <row r="8931" spans="20:24">
      <c r="T8931" s="221"/>
      <c r="U8931" s="221"/>
      <c r="V8931" s="221"/>
      <c r="W8931" s="221"/>
      <c r="X8931" s="221"/>
    </row>
    <row r="8932" spans="20:24">
      <c r="T8932" s="221"/>
      <c r="U8932" s="221"/>
      <c r="V8932" s="221"/>
      <c r="W8932" s="221"/>
      <c r="X8932" s="221"/>
    </row>
    <row r="8933" spans="20:24">
      <c r="T8933" s="221"/>
      <c r="U8933" s="221"/>
      <c r="V8933" s="221"/>
      <c r="W8933" s="221"/>
      <c r="X8933" s="221"/>
    </row>
    <row r="8934" spans="20:24">
      <c r="T8934" s="221"/>
      <c r="U8934" s="221"/>
      <c r="V8934" s="221"/>
      <c r="W8934" s="221"/>
      <c r="X8934" s="221"/>
    </row>
    <row r="8935" spans="20:24">
      <c r="T8935" s="221"/>
      <c r="U8935" s="221"/>
      <c r="V8935" s="221"/>
      <c r="W8935" s="221"/>
      <c r="X8935" s="221"/>
    </row>
    <row r="8936" spans="20:24">
      <c r="T8936" s="221"/>
      <c r="U8936" s="221"/>
      <c r="V8936" s="221"/>
      <c r="W8936" s="221"/>
      <c r="X8936" s="221"/>
    </row>
    <row r="8937" spans="20:24">
      <c r="T8937" s="221"/>
      <c r="U8937" s="221"/>
      <c r="V8937" s="221"/>
      <c r="W8937" s="221"/>
      <c r="X8937" s="221"/>
    </row>
    <row r="8938" spans="20:24">
      <c r="T8938" s="221"/>
      <c r="U8938" s="221"/>
      <c r="V8938" s="221"/>
      <c r="W8938" s="221"/>
      <c r="X8938" s="221"/>
    </row>
    <row r="8939" spans="20:24">
      <c r="T8939" s="221"/>
      <c r="U8939" s="221"/>
      <c r="V8939" s="221"/>
      <c r="W8939" s="221"/>
      <c r="X8939" s="221"/>
    </row>
    <row r="8940" spans="20:24">
      <c r="T8940" s="221"/>
      <c r="U8940" s="221"/>
      <c r="V8940" s="221"/>
      <c r="W8940" s="221"/>
      <c r="X8940" s="221"/>
    </row>
    <row r="8941" spans="20:24">
      <c r="T8941" s="221"/>
      <c r="U8941" s="221"/>
      <c r="V8941" s="221"/>
      <c r="W8941" s="221"/>
      <c r="X8941" s="221"/>
    </row>
    <row r="8942" spans="20:24">
      <c r="T8942" s="221"/>
      <c r="U8942" s="221"/>
      <c r="V8942" s="221"/>
      <c r="W8942" s="221"/>
      <c r="X8942" s="221"/>
    </row>
    <row r="8943" spans="20:24">
      <c r="T8943" s="221"/>
      <c r="U8943" s="221"/>
      <c r="V8943" s="221"/>
      <c r="W8943" s="221"/>
      <c r="X8943" s="221"/>
    </row>
    <row r="8944" spans="20:24">
      <c r="T8944" s="221"/>
      <c r="U8944" s="221"/>
      <c r="V8944" s="221"/>
      <c r="W8944" s="221"/>
      <c r="X8944" s="221"/>
    </row>
    <row r="8945" spans="20:24">
      <c r="T8945" s="221"/>
      <c r="U8945" s="221"/>
      <c r="V8945" s="221"/>
      <c r="W8945" s="221"/>
      <c r="X8945" s="221"/>
    </row>
    <row r="8946" spans="20:24">
      <c r="T8946" s="221"/>
      <c r="U8946" s="221"/>
      <c r="V8946" s="221"/>
      <c r="W8946" s="221"/>
      <c r="X8946" s="221"/>
    </row>
    <row r="8947" spans="20:24">
      <c r="T8947" s="221"/>
      <c r="U8947" s="221"/>
      <c r="V8947" s="221"/>
      <c r="W8947" s="221"/>
      <c r="X8947" s="221"/>
    </row>
    <row r="8948" spans="20:24">
      <c r="T8948" s="221"/>
      <c r="U8948" s="221"/>
      <c r="V8948" s="221"/>
      <c r="W8948" s="221"/>
      <c r="X8948" s="221"/>
    </row>
    <row r="8949" spans="20:24">
      <c r="T8949" s="221"/>
      <c r="U8949" s="221"/>
      <c r="V8949" s="221"/>
      <c r="W8949" s="221"/>
      <c r="X8949" s="221"/>
    </row>
    <row r="8950" spans="20:24">
      <c r="T8950" s="221"/>
      <c r="U8950" s="221"/>
      <c r="V8950" s="221"/>
      <c r="W8950" s="221"/>
      <c r="X8950" s="221"/>
    </row>
    <row r="8951" spans="20:24">
      <c r="T8951" s="221"/>
      <c r="U8951" s="221"/>
      <c r="V8951" s="221"/>
      <c r="W8951" s="221"/>
      <c r="X8951" s="221"/>
    </row>
    <row r="8952" spans="20:24">
      <c r="T8952" s="221"/>
      <c r="U8952" s="221"/>
      <c r="V8952" s="221"/>
      <c r="W8952" s="221"/>
      <c r="X8952" s="221"/>
    </row>
    <row r="8953" spans="20:24">
      <c r="T8953" s="221"/>
      <c r="U8953" s="221"/>
      <c r="V8953" s="221"/>
      <c r="W8953" s="221"/>
      <c r="X8953" s="221"/>
    </row>
    <row r="8954" spans="20:24">
      <c r="T8954" s="221"/>
      <c r="U8954" s="221"/>
      <c r="V8954" s="221"/>
      <c r="W8954" s="221"/>
      <c r="X8954" s="221"/>
    </row>
    <row r="8955" spans="20:24">
      <c r="T8955" s="221"/>
      <c r="U8955" s="221"/>
      <c r="V8955" s="221"/>
      <c r="W8955" s="221"/>
      <c r="X8955" s="221"/>
    </row>
    <row r="8956" spans="20:24">
      <c r="T8956" s="221"/>
      <c r="U8956" s="221"/>
      <c r="V8956" s="221"/>
      <c r="W8956" s="221"/>
      <c r="X8956" s="221"/>
    </row>
    <row r="8957" spans="20:24">
      <c r="T8957" s="221"/>
      <c r="U8957" s="221"/>
      <c r="V8957" s="221"/>
      <c r="W8957" s="221"/>
      <c r="X8957" s="221"/>
    </row>
    <row r="8958" spans="20:24">
      <c r="T8958" s="221"/>
      <c r="U8958" s="221"/>
      <c r="V8958" s="221"/>
      <c r="W8958" s="221"/>
      <c r="X8958" s="221"/>
    </row>
    <row r="8959" spans="20:24">
      <c r="T8959" s="221"/>
      <c r="U8959" s="221"/>
      <c r="V8959" s="221"/>
      <c r="W8959" s="221"/>
      <c r="X8959" s="221"/>
    </row>
    <row r="8960" spans="20:24">
      <c r="T8960" s="221"/>
      <c r="U8960" s="221"/>
      <c r="V8960" s="221"/>
      <c r="W8960" s="221"/>
      <c r="X8960" s="221"/>
    </row>
    <row r="8961" spans="20:24">
      <c r="T8961" s="221"/>
      <c r="U8961" s="221"/>
      <c r="V8961" s="221"/>
      <c r="W8961" s="221"/>
      <c r="X8961" s="221"/>
    </row>
    <row r="8962" spans="20:24">
      <c r="T8962" s="221"/>
      <c r="U8962" s="221"/>
      <c r="V8962" s="221"/>
      <c r="W8962" s="221"/>
      <c r="X8962" s="221"/>
    </row>
    <row r="8963" spans="20:24">
      <c r="T8963" s="221"/>
      <c r="U8963" s="221"/>
      <c r="V8963" s="221"/>
      <c r="W8963" s="221"/>
      <c r="X8963" s="221"/>
    </row>
    <row r="8964" spans="20:24">
      <c r="T8964" s="221"/>
      <c r="U8964" s="221"/>
      <c r="V8964" s="221"/>
      <c r="W8964" s="221"/>
      <c r="X8964" s="221"/>
    </row>
    <row r="8965" spans="20:24">
      <c r="T8965" s="221"/>
      <c r="U8965" s="221"/>
      <c r="V8965" s="221"/>
      <c r="W8965" s="221"/>
      <c r="X8965" s="221"/>
    </row>
    <row r="8966" spans="20:24">
      <c r="T8966" s="221"/>
      <c r="U8966" s="221"/>
      <c r="V8966" s="221"/>
      <c r="W8966" s="221"/>
      <c r="X8966" s="221"/>
    </row>
    <row r="8967" spans="20:24">
      <c r="T8967" s="221"/>
      <c r="U8967" s="221"/>
      <c r="V8967" s="221"/>
      <c r="W8967" s="221"/>
      <c r="X8967" s="221"/>
    </row>
    <row r="8968" spans="20:24">
      <c r="T8968" s="221"/>
      <c r="U8968" s="221"/>
      <c r="V8968" s="221"/>
      <c r="W8968" s="221"/>
      <c r="X8968" s="221"/>
    </row>
    <row r="8969" spans="20:24">
      <c r="T8969" s="221"/>
      <c r="U8969" s="221"/>
      <c r="V8969" s="221"/>
      <c r="W8969" s="221"/>
      <c r="X8969" s="221"/>
    </row>
    <row r="8970" spans="20:24">
      <c r="T8970" s="221"/>
      <c r="U8970" s="221"/>
      <c r="V8970" s="221"/>
      <c r="W8970" s="221"/>
      <c r="X8970" s="221"/>
    </row>
    <row r="8971" spans="20:24">
      <c r="T8971" s="221"/>
      <c r="U8971" s="221"/>
      <c r="V8971" s="221"/>
      <c r="W8971" s="221"/>
      <c r="X8971" s="221"/>
    </row>
    <row r="8972" spans="20:24">
      <c r="T8972" s="221"/>
      <c r="U8972" s="221"/>
      <c r="V8972" s="221"/>
      <c r="W8972" s="221"/>
      <c r="X8972" s="221"/>
    </row>
    <row r="8973" spans="20:24">
      <c r="T8973" s="221"/>
      <c r="U8973" s="221"/>
      <c r="V8973" s="221"/>
      <c r="W8973" s="221"/>
      <c r="X8973" s="221"/>
    </row>
    <row r="8974" spans="20:24">
      <c r="T8974" s="221"/>
      <c r="U8974" s="221"/>
      <c r="V8974" s="221"/>
      <c r="W8974" s="221"/>
      <c r="X8974" s="221"/>
    </row>
    <row r="8975" spans="20:24">
      <c r="T8975" s="221"/>
      <c r="U8975" s="221"/>
      <c r="V8975" s="221"/>
      <c r="W8975" s="221"/>
      <c r="X8975" s="221"/>
    </row>
    <row r="8976" spans="20:24">
      <c r="T8976" s="221"/>
      <c r="U8976" s="221"/>
      <c r="V8976" s="221"/>
      <c r="W8976" s="221"/>
      <c r="X8976" s="221"/>
    </row>
    <row r="8977" spans="20:24">
      <c r="T8977" s="221"/>
      <c r="U8977" s="221"/>
      <c r="V8977" s="221"/>
      <c r="W8977" s="221"/>
      <c r="X8977" s="221"/>
    </row>
    <row r="8978" spans="20:24">
      <c r="T8978" s="221"/>
      <c r="U8978" s="221"/>
      <c r="V8978" s="221"/>
      <c r="W8978" s="221"/>
      <c r="X8978" s="221"/>
    </row>
    <row r="8979" spans="20:24">
      <c r="T8979" s="221"/>
      <c r="U8979" s="221"/>
      <c r="V8979" s="221"/>
      <c r="W8979" s="221"/>
      <c r="X8979" s="221"/>
    </row>
    <row r="8980" spans="20:24">
      <c r="T8980" s="221"/>
      <c r="U8980" s="221"/>
      <c r="V8980" s="221"/>
      <c r="W8980" s="221"/>
      <c r="X8980" s="221"/>
    </row>
    <row r="8981" spans="20:24">
      <c r="T8981" s="221"/>
      <c r="U8981" s="221"/>
      <c r="V8981" s="221"/>
      <c r="W8981" s="221"/>
      <c r="X8981" s="221"/>
    </row>
    <row r="8982" spans="20:24">
      <c r="T8982" s="221"/>
      <c r="U8982" s="221"/>
      <c r="V8982" s="221"/>
      <c r="W8982" s="221"/>
      <c r="X8982" s="221"/>
    </row>
    <row r="8983" spans="20:24">
      <c r="T8983" s="221"/>
      <c r="U8983" s="221"/>
      <c r="V8983" s="221"/>
      <c r="W8983" s="221"/>
      <c r="X8983" s="221"/>
    </row>
    <row r="8984" spans="20:24">
      <c r="T8984" s="221"/>
      <c r="U8984" s="221"/>
      <c r="V8984" s="221"/>
      <c r="W8984" s="221"/>
      <c r="X8984" s="221"/>
    </row>
    <row r="8985" spans="20:24">
      <c r="T8985" s="221"/>
      <c r="U8985" s="221"/>
      <c r="V8985" s="221"/>
      <c r="W8985" s="221"/>
      <c r="X8985" s="221"/>
    </row>
    <row r="8986" spans="20:24">
      <c r="T8986" s="221"/>
      <c r="U8986" s="221"/>
      <c r="V8986" s="221"/>
      <c r="W8986" s="221"/>
      <c r="X8986" s="221"/>
    </row>
    <row r="8987" spans="20:24">
      <c r="T8987" s="221"/>
      <c r="U8987" s="221"/>
      <c r="V8987" s="221"/>
      <c r="W8987" s="221"/>
      <c r="X8987" s="221"/>
    </row>
    <row r="8988" spans="20:24">
      <c r="T8988" s="221"/>
      <c r="U8988" s="221"/>
      <c r="V8988" s="221"/>
      <c r="W8988" s="221"/>
      <c r="X8988" s="221"/>
    </row>
    <row r="8989" spans="20:24">
      <c r="T8989" s="221"/>
      <c r="U8989" s="221"/>
      <c r="V8989" s="221"/>
      <c r="W8989" s="221"/>
      <c r="X8989" s="221"/>
    </row>
    <row r="8990" spans="20:24">
      <c r="T8990" s="221"/>
      <c r="U8990" s="221"/>
      <c r="V8990" s="221"/>
      <c r="W8990" s="221"/>
      <c r="X8990" s="221"/>
    </row>
    <row r="8991" spans="20:24">
      <c r="T8991" s="221"/>
      <c r="U8991" s="221"/>
      <c r="V8991" s="221"/>
      <c r="W8991" s="221"/>
      <c r="X8991" s="221"/>
    </row>
    <row r="8992" spans="20:24">
      <c r="T8992" s="221"/>
      <c r="U8992" s="221"/>
      <c r="V8992" s="221"/>
      <c r="W8992" s="221"/>
      <c r="X8992" s="221"/>
    </row>
    <row r="8993" spans="20:24">
      <c r="T8993" s="221"/>
      <c r="U8993" s="221"/>
      <c r="V8993" s="221"/>
      <c r="W8993" s="221"/>
      <c r="X8993" s="221"/>
    </row>
    <row r="8994" spans="20:24">
      <c r="T8994" s="221"/>
      <c r="U8994" s="221"/>
      <c r="V8994" s="221"/>
      <c r="W8994" s="221"/>
      <c r="X8994" s="221"/>
    </row>
    <row r="8995" spans="20:24">
      <c r="T8995" s="221"/>
      <c r="U8995" s="221"/>
      <c r="V8995" s="221"/>
      <c r="W8995" s="221"/>
      <c r="X8995" s="221"/>
    </row>
    <row r="8996" spans="20:24">
      <c r="T8996" s="221"/>
      <c r="U8996" s="221"/>
      <c r="V8996" s="221"/>
      <c r="W8996" s="221"/>
      <c r="X8996" s="221"/>
    </row>
    <row r="8997" spans="20:24">
      <c r="T8997" s="221"/>
      <c r="U8997" s="221"/>
      <c r="V8997" s="221"/>
      <c r="W8997" s="221"/>
      <c r="X8997" s="221"/>
    </row>
    <row r="8998" spans="20:24">
      <c r="T8998" s="221"/>
      <c r="U8998" s="221"/>
      <c r="V8998" s="221"/>
      <c r="W8998" s="221"/>
      <c r="X8998" s="221"/>
    </row>
    <row r="8999" spans="20:24">
      <c r="T8999" s="221"/>
      <c r="U8999" s="221"/>
      <c r="V8999" s="221"/>
      <c r="W8999" s="221"/>
      <c r="X8999" s="221"/>
    </row>
    <row r="9000" spans="20:24">
      <c r="T9000" s="221"/>
      <c r="U9000" s="221"/>
      <c r="V9000" s="221"/>
      <c r="W9000" s="221"/>
      <c r="X9000" s="221"/>
    </row>
    <row r="9001" spans="20:24">
      <c r="T9001" s="221"/>
      <c r="U9001" s="221"/>
      <c r="V9001" s="221"/>
      <c r="W9001" s="221"/>
      <c r="X9001" s="221"/>
    </row>
    <row r="9002" spans="20:24">
      <c r="T9002" s="221"/>
      <c r="U9002" s="221"/>
      <c r="V9002" s="221"/>
      <c r="W9002" s="221"/>
      <c r="X9002" s="221"/>
    </row>
    <row r="9003" spans="20:24">
      <c r="T9003" s="221"/>
      <c r="U9003" s="221"/>
      <c r="V9003" s="221"/>
      <c r="W9003" s="221"/>
      <c r="X9003" s="221"/>
    </row>
    <row r="9004" spans="20:24">
      <c r="T9004" s="221"/>
      <c r="U9004" s="221"/>
      <c r="V9004" s="221"/>
      <c r="W9004" s="221"/>
      <c r="X9004" s="221"/>
    </row>
    <row r="9005" spans="20:24">
      <c r="T9005" s="221"/>
      <c r="U9005" s="221"/>
      <c r="V9005" s="221"/>
      <c r="W9005" s="221"/>
      <c r="X9005" s="221"/>
    </row>
    <row r="9006" spans="20:24">
      <c r="T9006" s="221"/>
      <c r="U9006" s="221"/>
      <c r="V9006" s="221"/>
      <c r="W9006" s="221"/>
      <c r="X9006" s="221"/>
    </row>
    <row r="9007" spans="20:24">
      <c r="T9007" s="221"/>
      <c r="U9007" s="221"/>
      <c r="V9007" s="221"/>
      <c r="W9007" s="221"/>
      <c r="X9007" s="221"/>
    </row>
    <row r="9008" spans="20:24">
      <c r="T9008" s="221"/>
      <c r="U9008" s="221"/>
      <c r="V9008" s="221"/>
      <c r="W9008" s="221"/>
      <c r="X9008" s="221"/>
    </row>
    <row r="9009" spans="20:24">
      <c r="T9009" s="221"/>
      <c r="U9009" s="221"/>
      <c r="V9009" s="221"/>
      <c r="W9009" s="221"/>
      <c r="X9009" s="221"/>
    </row>
    <row r="9010" spans="20:24">
      <c r="T9010" s="221"/>
      <c r="U9010" s="221"/>
      <c r="V9010" s="221"/>
      <c r="W9010" s="221"/>
      <c r="X9010" s="221"/>
    </row>
    <row r="9011" spans="20:24">
      <c r="T9011" s="221"/>
      <c r="U9011" s="221"/>
      <c r="V9011" s="221"/>
      <c r="W9011" s="221"/>
      <c r="X9011" s="221"/>
    </row>
    <row r="9012" spans="20:24">
      <c r="T9012" s="221"/>
      <c r="U9012" s="221"/>
      <c r="V9012" s="221"/>
      <c r="W9012" s="221"/>
      <c r="X9012" s="221"/>
    </row>
    <row r="9013" spans="20:24">
      <c r="T9013" s="221"/>
      <c r="U9013" s="221"/>
      <c r="V9013" s="221"/>
      <c r="W9013" s="221"/>
      <c r="X9013" s="221"/>
    </row>
    <row r="9014" spans="20:24">
      <c r="T9014" s="221"/>
      <c r="U9014" s="221"/>
      <c r="V9014" s="221"/>
      <c r="W9014" s="221"/>
      <c r="X9014" s="221"/>
    </row>
    <row r="9015" spans="20:24">
      <c r="T9015" s="221"/>
      <c r="U9015" s="221"/>
      <c r="V9015" s="221"/>
      <c r="W9015" s="221"/>
      <c r="X9015" s="221"/>
    </row>
    <row r="9016" spans="20:24">
      <c r="T9016" s="221"/>
      <c r="U9016" s="221"/>
      <c r="V9016" s="221"/>
      <c r="W9016" s="221"/>
      <c r="X9016" s="221"/>
    </row>
    <row r="9017" spans="20:24">
      <c r="T9017" s="221"/>
      <c r="U9017" s="221"/>
      <c r="V9017" s="221"/>
      <c r="W9017" s="221"/>
      <c r="X9017" s="221"/>
    </row>
    <row r="9018" spans="20:24">
      <c r="T9018" s="221"/>
      <c r="U9018" s="221"/>
      <c r="V9018" s="221"/>
      <c r="W9018" s="221"/>
      <c r="X9018" s="221"/>
    </row>
    <row r="9019" spans="20:24">
      <c r="T9019" s="221"/>
      <c r="U9019" s="221"/>
      <c r="V9019" s="221"/>
      <c r="W9019" s="221"/>
      <c r="X9019" s="221"/>
    </row>
    <row r="9020" spans="20:24">
      <c r="T9020" s="221"/>
      <c r="U9020" s="221"/>
      <c r="V9020" s="221"/>
      <c r="W9020" s="221"/>
      <c r="X9020" s="221"/>
    </row>
    <row r="9021" spans="20:24">
      <c r="T9021" s="221"/>
      <c r="U9021" s="221"/>
      <c r="V9021" s="221"/>
      <c r="W9021" s="221"/>
      <c r="X9021" s="221"/>
    </row>
    <row r="9022" spans="20:24">
      <c r="T9022" s="221"/>
      <c r="U9022" s="221"/>
      <c r="V9022" s="221"/>
      <c r="W9022" s="221"/>
      <c r="X9022" s="221"/>
    </row>
    <row r="9023" spans="20:24">
      <c r="T9023" s="221"/>
      <c r="U9023" s="221"/>
      <c r="V9023" s="221"/>
      <c r="W9023" s="221"/>
      <c r="X9023" s="221"/>
    </row>
    <row r="9024" spans="20:24">
      <c r="T9024" s="221"/>
      <c r="U9024" s="221"/>
      <c r="V9024" s="221"/>
      <c r="W9024" s="221"/>
      <c r="X9024" s="221"/>
    </row>
    <row r="9025" spans="20:24">
      <c r="T9025" s="221"/>
      <c r="U9025" s="221"/>
      <c r="V9025" s="221"/>
      <c r="W9025" s="221"/>
      <c r="X9025" s="221"/>
    </row>
    <row r="9026" spans="20:24">
      <c r="T9026" s="221"/>
      <c r="U9026" s="221"/>
      <c r="V9026" s="221"/>
      <c r="W9026" s="221"/>
      <c r="X9026" s="221"/>
    </row>
    <row r="9027" spans="20:24">
      <c r="T9027" s="221"/>
      <c r="U9027" s="221"/>
      <c r="V9027" s="221"/>
      <c r="W9027" s="221"/>
      <c r="X9027" s="221"/>
    </row>
    <row r="9028" spans="20:24">
      <c r="T9028" s="221"/>
      <c r="U9028" s="221"/>
      <c r="V9028" s="221"/>
      <c r="W9028" s="221"/>
      <c r="X9028" s="221"/>
    </row>
    <row r="9029" spans="20:24">
      <c r="T9029" s="221"/>
      <c r="U9029" s="221"/>
      <c r="V9029" s="221"/>
      <c r="W9029" s="221"/>
      <c r="X9029" s="221"/>
    </row>
    <row r="9030" spans="20:24">
      <c r="T9030" s="221"/>
      <c r="U9030" s="221"/>
      <c r="V9030" s="221"/>
      <c r="W9030" s="221"/>
      <c r="X9030" s="221"/>
    </row>
    <row r="9031" spans="20:24">
      <c r="T9031" s="221"/>
      <c r="U9031" s="221"/>
      <c r="V9031" s="221"/>
      <c r="W9031" s="221"/>
      <c r="X9031" s="221"/>
    </row>
    <row r="9032" spans="20:24">
      <c r="T9032" s="221"/>
      <c r="U9032" s="221"/>
      <c r="V9032" s="221"/>
      <c r="W9032" s="221"/>
      <c r="X9032" s="221"/>
    </row>
    <row r="9033" spans="20:24">
      <c r="T9033" s="221"/>
      <c r="U9033" s="221"/>
      <c r="V9033" s="221"/>
      <c r="W9033" s="221"/>
      <c r="X9033" s="221"/>
    </row>
    <row r="9034" spans="20:24">
      <c r="T9034" s="221"/>
      <c r="U9034" s="221"/>
      <c r="V9034" s="221"/>
      <c r="W9034" s="221"/>
      <c r="X9034" s="221"/>
    </row>
    <row r="9035" spans="20:24">
      <c r="T9035" s="221"/>
      <c r="U9035" s="221"/>
      <c r="V9035" s="221"/>
      <c r="W9035" s="221"/>
      <c r="X9035" s="221"/>
    </row>
    <row r="9036" spans="20:24">
      <c r="T9036" s="221"/>
      <c r="U9036" s="221"/>
      <c r="V9036" s="221"/>
      <c r="W9036" s="221"/>
      <c r="X9036" s="221"/>
    </row>
    <row r="9037" spans="20:24">
      <c r="T9037" s="221"/>
      <c r="U9037" s="221"/>
      <c r="V9037" s="221"/>
      <c r="W9037" s="221"/>
      <c r="X9037" s="221"/>
    </row>
    <row r="9038" spans="20:24">
      <c r="T9038" s="221"/>
      <c r="U9038" s="221"/>
      <c r="V9038" s="221"/>
      <c r="W9038" s="221"/>
      <c r="X9038" s="221"/>
    </row>
    <row r="9039" spans="20:24">
      <c r="T9039" s="221"/>
      <c r="U9039" s="221"/>
      <c r="V9039" s="221"/>
      <c r="W9039" s="221"/>
      <c r="X9039" s="221"/>
    </row>
    <row r="9040" spans="20:24">
      <c r="T9040" s="221"/>
      <c r="U9040" s="221"/>
      <c r="V9040" s="221"/>
      <c r="W9040" s="221"/>
      <c r="X9040" s="221"/>
    </row>
    <row r="9041" spans="20:24">
      <c r="T9041" s="221"/>
      <c r="U9041" s="221"/>
      <c r="V9041" s="221"/>
      <c r="W9041" s="221"/>
      <c r="X9041" s="221"/>
    </row>
    <row r="9042" spans="20:24">
      <c r="T9042" s="221"/>
      <c r="U9042" s="221"/>
      <c r="V9042" s="221"/>
      <c r="W9042" s="221"/>
      <c r="X9042" s="221"/>
    </row>
    <row r="9043" spans="20:24">
      <c r="T9043" s="221"/>
      <c r="U9043" s="221"/>
      <c r="V9043" s="221"/>
      <c r="W9043" s="221"/>
      <c r="X9043" s="221"/>
    </row>
    <row r="9044" spans="20:24">
      <c r="T9044" s="221"/>
      <c r="U9044" s="221"/>
      <c r="V9044" s="221"/>
      <c r="W9044" s="221"/>
      <c r="X9044" s="221"/>
    </row>
    <row r="9045" spans="20:24">
      <c r="T9045" s="221"/>
      <c r="U9045" s="221"/>
      <c r="V9045" s="221"/>
      <c r="W9045" s="221"/>
      <c r="X9045" s="221"/>
    </row>
    <row r="9046" spans="20:24">
      <c r="T9046" s="221"/>
      <c r="U9046" s="221"/>
      <c r="V9046" s="221"/>
      <c r="W9046" s="221"/>
      <c r="X9046" s="221"/>
    </row>
    <row r="9047" spans="20:24">
      <c r="T9047" s="221"/>
      <c r="U9047" s="221"/>
      <c r="V9047" s="221"/>
      <c r="W9047" s="221"/>
      <c r="X9047" s="221"/>
    </row>
    <row r="9048" spans="20:24">
      <c r="T9048" s="221"/>
      <c r="U9048" s="221"/>
      <c r="V9048" s="221"/>
      <c r="W9048" s="221"/>
      <c r="X9048" s="221"/>
    </row>
    <row r="9049" spans="20:24">
      <c r="T9049" s="221"/>
      <c r="U9049" s="221"/>
      <c r="V9049" s="221"/>
      <c r="W9049" s="221"/>
      <c r="X9049" s="221"/>
    </row>
    <row r="9050" spans="20:24">
      <c r="T9050" s="221"/>
      <c r="U9050" s="221"/>
      <c r="V9050" s="221"/>
      <c r="W9050" s="221"/>
      <c r="X9050" s="221"/>
    </row>
    <row r="9051" spans="20:24">
      <c r="T9051" s="221"/>
      <c r="U9051" s="221"/>
      <c r="V9051" s="221"/>
      <c r="W9051" s="221"/>
      <c r="X9051" s="221"/>
    </row>
    <row r="9052" spans="20:24">
      <c r="T9052" s="221"/>
      <c r="U9052" s="221"/>
      <c r="V9052" s="221"/>
      <c r="W9052" s="221"/>
      <c r="X9052" s="221"/>
    </row>
    <row r="9053" spans="20:24">
      <c r="T9053" s="221"/>
      <c r="U9053" s="221"/>
      <c r="V9053" s="221"/>
      <c r="W9053" s="221"/>
      <c r="X9053" s="221"/>
    </row>
    <row r="9054" spans="20:24">
      <c r="T9054" s="221"/>
      <c r="U9054" s="221"/>
      <c r="V9054" s="221"/>
      <c r="W9054" s="221"/>
      <c r="X9054" s="221"/>
    </row>
    <row r="9055" spans="20:24">
      <c r="T9055" s="221"/>
      <c r="U9055" s="221"/>
      <c r="V9055" s="221"/>
      <c r="W9055" s="221"/>
      <c r="X9055" s="221"/>
    </row>
    <row r="9056" spans="20:24">
      <c r="T9056" s="221"/>
      <c r="U9056" s="221"/>
      <c r="V9056" s="221"/>
      <c r="W9056" s="221"/>
      <c r="X9056" s="221"/>
    </row>
    <row r="9057" spans="20:24">
      <c r="T9057" s="221"/>
      <c r="U9057" s="221"/>
      <c r="V9057" s="221"/>
      <c r="W9057" s="221"/>
      <c r="X9057" s="221"/>
    </row>
    <row r="9058" spans="20:24">
      <c r="T9058" s="221"/>
      <c r="U9058" s="221"/>
      <c r="V9058" s="221"/>
      <c r="W9058" s="221"/>
      <c r="X9058" s="221"/>
    </row>
    <row r="9059" spans="20:24">
      <c r="T9059" s="221"/>
      <c r="U9059" s="221"/>
      <c r="V9059" s="221"/>
      <c r="W9059" s="221"/>
      <c r="X9059" s="221"/>
    </row>
    <row r="9060" spans="20:24">
      <c r="T9060" s="221"/>
      <c r="U9060" s="221"/>
      <c r="V9060" s="221"/>
      <c r="W9060" s="221"/>
      <c r="X9060" s="221"/>
    </row>
    <row r="9061" spans="20:24">
      <c r="T9061" s="221"/>
      <c r="U9061" s="221"/>
      <c r="V9061" s="221"/>
      <c r="W9061" s="221"/>
      <c r="X9061" s="221"/>
    </row>
    <row r="9062" spans="20:24">
      <c r="T9062" s="221"/>
      <c r="U9062" s="221"/>
      <c r="V9062" s="221"/>
      <c r="W9062" s="221"/>
      <c r="X9062" s="221"/>
    </row>
    <row r="9063" spans="20:24">
      <c r="T9063" s="221"/>
      <c r="U9063" s="221"/>
      <c r="V9063" s="221"/>
      <c r="W9063" s="221"/>
      <c r="X9063" s="221"/>
    </row>
    <row r="9064" spans="20:24">
      <c r="T9064" s="221"/>
      <c r="U9064" s="221"/>
      <c r="V9064" s="221"/>
      <c r="W9064" s="221"/>
      <c r="X9064" s="221"/>
    </row>
    <row r="9065" spans="20:24">
      <c r="T9065" s="221"/>
      <c r="U9065" s="221"/>
      <c r="V9065" s="221"/>
      <c r="W9065" s="221"/>
      <c r="X9065" s="221"/>
    </row>
    <row r="9066" spans="20:24">
      <c r="T9066" s="221"/>
      <c r="U9066" s="221"/>
      <c r="V9066" s="221"/>
      <c r="W9066" s="221"/>
      <c r="X9066" s="221"/>
    </row>
    <row r="9067" spans="20:24">
      <c r="T9067" s="221"/>
      <c r="U9067" s="221"/>
      <c r="V9067" s="221"/>
      <c r="W9067" s="221"/>
      <c r="X9067" s="221"/>
    </row>
    <row r="9068" spans="20:24">
      <c r="T9068" s="221"/>
      <c r="U9068" s="221"/>
      <c r="V9068" s="221"/>
      <c r="W9068" s="221"/>
      <c r="X9068" s="221"/>
    </row>
    <row r="9069" spans="20:24">
      <c r="T9069" s="221"/>
      <c r="U9069" s="221"/>
      <c r="V9069" s="221"/>
      <c r="W9069" s="221"/>
      <c r="X9069" s="221"/>
    </row>
    <row r="9070" spans="20:24">
      <c r="T9070" s="221"/>
      <c r="U9070" s="221"/>
      <c r="V9070" s="221"/>
      <c r="W9070" s="221"/>
      <c r="X9070" s="221"/>
    </row>
    <row r="9071" spans="20:24">
      <c r="T9071" s="221"/>
      <c r="U9071" s="221"/>
      <c r="V9071" s="221"/>
      <c r="W9071" s="221"/>
      <c r="X9071" s="221"/>
    </row>
    <row r="9072" spans="20:24">
      <c r="T9072" s="221"/>
      <c r="U9072" s="221"/>
      <c r="V9072" s="221"/>
      <c r="W9072" s="221"/>
      <c r="X9072" s="221"/>
    </row>
    <row r="9073" spans="20:24">
      <c r="T9073" s="221"/>
      <c r="U9073" s="221"/>
      <c r="V9073" s="221"/>
      <c r="W9073" s="221"/>
      <c r="X9073" s="221"/>
    </row>
    <row r="9074" spans="20:24">
      <c r="T9074" s="221"/>
      <c r="U9074" s="221"/>
      <c r="V9074" s="221"/>
      <c r="W9074" s="221"/>
      <c r="X9074" s="221"/>
    </row>
    <row r="9075" spans="20:24">
      <c r="T9075" s="221"/>
      <c r="U9075" s="221"/>
      <c r="V9075" s="221"/>
      <c r="W9075" s="221"/>
      <c r="X9075" s="221"/>
    </row>
    <row r="9076" spans="20:24">
      <c r="T9076" s="221"/>
      <c r="U9076" s="221"/>
      <c r="V9076" s="221"/>
      <c r="W9076" s="221"/>
      <c r="X9076" s="221"/>
    </row>
    <row r="9077" spans="20:24">
      <c r="T9077" s="221"/>
      <c r="U9077" s="221"/>
      <c r="V9077" s="221"/>
      <c r="W9077" s="221"/>
      <c r="X9077" s="221"/>
    </row>
    <row r="9078" spans="20:24">
      <c r="T9078" s="221"/>
      <c r="U9078" s="221"/>
      <c r="V9078" s="221"/>
      <c r="W9078" s="221"/>
      <c r="X9078" s="221"/>
    </row>
    <row r="9079" spans="20:24">
      <c r="T9079" s="221"/>
      <c r="U9079" s="221"/>
      <c r="V9079" s="221"/>
      <c r="W9079" s="221"/>
      <c r="X9079" s="221"/>
    </row>
    <row r="9080" spans="20:24">
      <c r="T9080" s="221"/>
      <c r="U9080" s="221"/>
      <c r="V9080" s="221"/>
      <c r="W9080" s="221"/>
      <c r="X9080" s="221"/>
    </row>
    <row r="9081" spans="20:24">
      <c r="T9081" s="221"/>
      <c r="U9081" s="221"/>
      <c r="V9081" s="221"/>
      <c r="W9081" s="221"/>
      <c r="X9081" s="221"/>
    </row>
    <row r="9082" spans="20:24">
      <c r="T9082" s="221"/>
      <c r="U9082" s="221"/>
      <c r="V9082" s="221"/>
      <c r="W9082" s="221"/>
      <c r="X9082" s="221"/>
    </row>
    <row r="9083" spans="20:24">
      <c r="T9083" s="221"/>
      <c r="U9083" s="221"/>
      <c r="V9083" s="221"/>
      <c r="W9083" s="221"/>
      <c r="X9083" s="221"/>
    </row>
    <row r="9084" spans="20:24">
      <c r="T9084" s="221"/>
      <c r="U9084" s="221"/>
      <c r="V9084" s="221"/>
      <c r="W9084" s="221"/>
      <c r="X9084" s="221"/>
    </row>
    <row r="9085" spans="20:24">
      <c r="T9085" s="221"/>
      <c r="U9085" s="221"/>
      <c r="V9085" s="221"/>
      <c r="W9085" s="221"/>
      <c r="X9085" s="221"/>
    </row>
    <row r="9086" spans="20:24">
      <c r="T9086" s="221"/>
      <c r="U9086" s="221"/>
      <c r="V9086" s="221"/>
      <c r="W9086" s="221"/>
      <c r="X9086" s="221"/>
    </row>
    <row r="9087" spans="20:24">
      <c r="T9087" s="221"/>
      <c r="U9087" s="221"/>
      <c r="V9087" s="221"/>
      <c r="W9087" s="221"/>
      <c r="X9087" s="221"/>
    </row>
    <row r="9088" spans="20:24">
      <c r="T9088" s="221"/>
      <c r="U9088" s="221"/>
      <c r="V9088" s="221"/>
      <c r="W9088" s="221"/>
      <c r="X9088" s="221"/>
    </row>
    <row r="9089" spans="20:24">
      <c r="T9089" s="221"/>
      <c r="U9089" s="221"/>
      <c r="V9089" s="221"/>
      <c r="W9089" s="221"/>
      <c r="X9089" s="221"/>
    </row>
    <row r="9090" spans="20:24">
      <c r="T9090" s="221"/>
      <c r="U9090" s="221"/>
      <c r="V9090" s="221"/>
      <c r="W9090" s="221"/>
      <c r="X9090" s="221"/>
    </row>
    <row r="9091" spans="20:24">
      <c r="T9091" s="221"/>
      <c r="U9091" s="221"/>
      <c r="V9091" s="221"/>
      <c r="W9091" s="221"/>
      <c r="X9091" s="221"/>
    </row>
    <row r="9092" spans="20:24">
      <c r="T9092" s="221"/>
      <c r="U9092" s="221"/>
      <c r="V9092" s="221"/>
      <c r="W9092" s="221"/>
      <c r="X9092" s="221"/>
    </row>
    <row r="9093" spans="20:24">
      <c r="T9093" s="221"/>
      <c r="U9093" s="221"/>
      <c r="V9093" s="221"/>
      <c r="W9093" s="221"/>
      <c r="X9093" s="221"/>
    </row>
    <row r="9094" spans="20:24">
      <c r="T9094" s="221"/>
      <c r="U9094" s="221"/>
      <c r="V9094" s="221"/>
      <c r="W9094" s="221"/>
      <c r="X9094" s="221"/>
    </row>
    <row r="9095" spans="20:24">
      <c r="T9095" s="221"/>
      <c r="U9095" s="221"/>
      <c r="V9095" s="221"/>
      <c r="W9095" s="221"/>
      <c r="X9095" s="221"/>
    </row>
    <row r="9096" spans="20:24">
      <c r="T9096" s="221"/>
      <c r="U9096" s="221"/>
      <c r="V9096" s="221"/>
      <c r="W9096" s="221"/>
      <c r="X9096" s="221"/>
    </row>
    <row r="9097" spans="20:24">
      <c r="T9097" s="221"/>
      <c r="U9097" s="221"/>
      <c r="V9097" s="221"/>
      <c r="W9097" s="221"/>
      <c r="X9097" s="221"/>
    </row>
    <row r="9098" spans="20:24">
      <c r="T9098" s="221"/>
      <c r="U9098" s="221"/>
      <c r="V9098" s="221"/>
      <c r="W9098" s="221"/>
      <c r="X9098" s="221"/>
    </row>
    <row r="9099" spans="20:24">
      <c r="T9099" s="221"/>
      <c r="U9099" s="221"/>
      <c r="V9099" s="221"/>
      <c r="W9099" s="221"/>
      <c r="X9099" s="221"/>
    </row>
    <row r="9100" spans="20:24">
      <c r="T9100" s="221"/>
      <c r="U9100" s="221"/>
      <c r="V9100" s="221"/>
      <c r="W9100" s="221"/>
      <c r="X9100" s="221"/>
    </row>
    <row r="9101" spans="20:24">
      <c r="T9101" s="221"/>
      <c r="U9101" s="221"/>
      <c r="V9101" s="221"/>
      <c r="W9101" s="221"/>
      <c r="X9101" s="221"/>
    </row>
    <row r="9102" spans="20:24">
      <c r="T9102" s="221"/>
      <c r="U9102" s="221"/>
      <c r="V9102" s="221"/>
      <c r="W9102" s="221"/>
      <c r="X9102" s="221"/>
    </row>
    <row r="9103" spans="20:24">
      <c r="T9103" s="221"/>
      <c r="U9103" s="221"/>
      <c r="V9103" s="221"/>
      <c r="W9103" s="221"/>
      <c r="X9103" s="221"/>
    </row>
    <row r="9104" spans="20:24">
      <c r="T9104" s="221"/>
      <c r="U9104" s="221"/>
      <c r="V9104" s="221"/>
      <c r="W9104" s="221"/>
      <c r="X9104" s="221"/>
    </row>
    <row r="9105" spans="20:24">
      <c r="T9105" s="221"/>
      <c r="U9105" s="221"/>
      <c r="V9105" s="221"/>
      <c r="W9105" s="221"/>
      <c r="X9105" s="221"/>
    </row>
    <row r="9106" spans="20:24">
      <c r="T9106" s="221"/>
      <c r="U9106" s="221"/>
      <c r="V9106" s="221"/>
      <c r="W9106" s="221"/>
      <c r="X9106" s="221"/>
    </row>
    <row r="9107" spans="20:24">
      <c r="T9107" s="221"/>
      <c r="U9107" s="221"/>
      <c r="V9107" s="221"/>
      <c r="W9107" s="221"/>
      <c r="X9107" s="221"/>
    </row>
    <row r="9108" spans="20:24">
      <c r="T9108" s="221"/>
      <c r="U9108" s="221"/>
      <c r="V9108" s="221"/>
      <c r="W9108" s="221"/>
      <c r="X9108" s="221"/>
    </row>
    <row r="9109" spans="20:24">
      <c r="T9109" s="221"/>
      <c r="U9109" s="221"/>
      <c r="V9109" s="221"/>
      <c r="W9109" s="221"/>
      <c r="X9109" s="221"/>
    </row>
    <row r="9110" spans="20:24">
      <c r="T9110" s="221"/>
      <c r="U9110" s="221"/>
      <c r="V9110" s="221"/>
      <c r="W9110" s="221"/>
      <c r="X9110" s="221"/>
    </row>
    <row r="9111" spans="20:24">
      <c r="T9111" s="221"/>
      <c r="U9111" s="221"/>
      <c r="V9111" s="221"/>
      <c r="W9111" s="221"/>
      <c r="X9111" s="221"/>
    </row>
    <row r="9112" spans="20:24">
      <c r="T9112" s="221"/>
      <c r="U9112" s="221"/>
      <c r="V9112" s="221"/>
      <c r="W9112" s="221"/>
      <c r="X9112" s="221"/>
    </row>
    <row r="9113" spans="20:24">
      <c r="T9113" s="221"/>
      <c r="U9113" s="221"/>
      <c r="V9113" s="221"/>
      <c r="W9113" s="221"/>
      <c r="X9113" s="221"/>
    </row>
    <row r="9114" spans="20:24">
      <c r="T9114" s="221"/>
      <c r="U9114" s="221"/>
      <c r="V9114" s="221"/>
      <c r="W9114" s="221"/>
      <c r="X9114" s="221"/>
    </row>
    <row r="9115" spans="20:24">
      <c r="T9115" s="221"/>
      <c r="U9115" s="221"/>
      <c r="V9115" s="221"/>
      <c r="W9115" s="221"/>
      <c r="X9115" s="221"/>
    </row>
    <row r="9116" spans="20:24">
      <c r="T9116" s="221"/>
      <c r="U9116" s="221"/>
      <c r="V9116" s="221"/>
      <c r="W9116" s="221"/>
      <c r="X9116" s="221"/>
    </row>
    <row r="9117" spans="20:24">
      <c r="T9117" s="221"/>
      <c r="U9117" s="221"/>
      <c r="V9117" s="221"/>
      <c r="W9117" s="221"/>
      <c r="X9117" s="221"/>
    </row>
    <row r="9118" spans="20:24">
      <c r="T9118" s="221"/>
      <c r="U9118" s="221"/>
      <c r="V9118" s="221"/>
      <c r="W9118" s="221"/>
      <c r="X9118" s="221"/>
    </row>
    <row r="9119" spans="20:24">
      <c r="T9119" s="221"/>
      <c r="U9119" s="221"/>
      <c r="V9119" s="221"/>
      <c r="W9119" s="221"/>
      <c r="X9119" s="221"/>
    </row>
    <row r="9120" spans="20:24">
      <c r="T9120" s="221"/>
      <c r="U9120" s="221"/>
      <c r="V9120" s="221"/>
      <c r="W9120" s="221"/>
      <c r="X9120" s="221"/>
    </row>
    <row r="9121" spans="20:24">
      <c r="T9121" s="221"/>
      <c r="U9121" s="221"/>
      <c r="V9121" s="221"/>
      <c r="W9121" s="221"/>
      <c r="X9121" s="221"/>
    </row>
    <row r="9122" spans="20:24">
      <c r="T9122" s="221"/>
      <c r="U9122" s="221"/>
      <c r="V9122" s="221"/>
      <c r="W9122" s="221"/>
      <c r="X9122" s="221"/>
    </row>
    <row r="9123" spans="20:24">
      <c r="T9123" s="221"/>
      <c r="U9123" s="221"/>
      <c r="V9123" s="221"/>
      <c r="W9123" s="221"/>
      <c r="X9123" s="221"/>
    </row>
    <row r="9124" spans="20:24">
      <c r="T9124" s="221"/>
      <c r="U9124" s="221"/>
      <c r="V9124" s="221"/>
      <c r="W9124" s="221"/>
      <c r="X9124" s="221"/>
    </row>
    <row r="9125" spans="20:24">
      <c r="T9125" s="221"/>
      <c r="U9125" s="221"/>
      <c r="V9125" s="221"/>
      <c r="W9125" s="221"/>
      <c r="X9125" s="221"/>
    </row>
    <row r="9126" spans="20:24">
      <c r="T9126" s="221"/>
      <c r="U9126" s="221"/>
      <c r="V9126" s="221"/>
      <c r="W9126" s="221"/>
      <c r="X9126" s="221"/>
    </row>
    <row r="9127" spans="20:24">
      <c r="T9127" s="221"/>
      <c r="U9127" s="221"/>
      <c r="V9127" s="221"/>
      <c r="W9127" s="221"/>
      <c r="X9127" s="221"/>
    </row>
    <row r="9128" spans="20:24">
      <c r="T9128" s="221"/>
      <c r="U9128" s="221"/>
      <c r="V9128" s="221"/>
      <c r="W9128" s="221"/>
      <c r="X9128" s="221"/>
    </row>
    <row r="9129" spans="20:24">
      <c r="T9129" s="221"/>
      <c r="U9129" s="221"/>
      <c r="V9129" s="221"/>
      <c r="W9129" s="221"/>
      <c r="X9129" s="221"/>
    </row>
    <row r="9130" spans="20:24">
      <c r="T9130" s="221"/>
      <c r="U9130" s="221"/>
      <c r="V9130" s="221"/>
      <c r="W9130" s="221"/>
      <c r="X9130" s="221"/>
    </row>
    <row r="9131" spans="20:24">
      <c r="T9131" s="221"/>
      <c r="U9131" s="221"/>
      <c r="V9131" s="221"/>
      <c r="W9131" s="221"/>
      <c r="X9131" s="221"/>
    </row>
    <row r="9132" spans="20:24">
      <c r="T9132" s="221"/>
      <c r="U9132" s="221"/>
      <c r="V9132" s="221"/>
      <c r="W9132" s="221"/>
      <c r="X9132" s="221"/>
    </row>
    <row r="9133" spans="20:24">
      <c r="T9133" s="221"/>
      <c r="U9133" s="221"/>
      <c r="V9133" s="221"/>
      <c r="W9133" s="221"/>
      <c r="X9133" s="221"/>
    </row>
    <row r="9134" spans="20:24">
      <c r="T9134" s="221"/>
      <c r="U9134" s="221"/>
      <c r="V9134" s="221"/>
      <c r="W9134" s="221"/>
      <c r="X9134" s="221"/>
    </row>
    <row r="9135" spans="20:24">
      <c r="T9135" s="221"/>
      <c r="U9135" s="221"/>
      <c r="V9135" s="221"/>
      <c r="W9135" s="221"/>
      <c r="X9135" s="221"/>
    </row>
    <row r="9136" spans="20:24">
      <c r="T9136" s="221"/>
      <c r="U9136" s="221"/>
      <c r="V9136" s="221"/>
      <c r="W9136" s="221"/>
      <c r="X9136" s="221"/>
    </row>
    <row r="9137" spans="20:24">
      <c r="T9137" s="221"/>
      <c r="U9137" s="221"/>
      <c r="V9137" s="221"/>
      <c r="W9137" s="221"/>
      <c r="X9137" s="221"/>
    </row>
    <row r="9138" spans="20:24">
      <c r="T9138" s="221"/>
      <c r="U9138" s="221"/>
      <c r="V9138" s="221"/>
      <c r="W9138" s="221"/>
      <c r="X9138" s="221"/>
    </row>
    <row r="9139" spans="20:24">
      <c r="T9139" s="221"/>
      <c r="U9139" s="221"/>
      <c r="V9139" s="221"/>
      <c r="W9139" s="221"/>
      <c r="X9139" s="221"/>
    </row>
    <row r="9140" spans="20:24">
      <c r="T9140" s="221"/>
      <c r="U9140" s="221"/>
      <c r="V9140" s="221"/>
      <c r="W9140" s="221"/>
      <c r="X9140" s="221"/>
    </row>
    <row r="9141" spans="20:24">
      <c r="T9141" s="221"/>
      <c r="U9141" s="221"/>
      <c r="V9141" s="221"/>
      <c r="W9141" s="221"/>
      <c r="X9141" s="221"/>
    </row>
    <row r="9142" spans="20:24">
      <c r="T9142" s="221"/>
      <c r="U9142" s="221"/>
      <c r="V9142" s="221"/>
      <c r="W9142" s="221"/>
      <c r="X9142" s="221"/>
    </row>
    <row r="9143" spans="20:24">
      <c r="T9143" s="221"/>
      <c r="U9143" s="221"/>
      <c r="V9143" s="221"/>
      <c r="W9143" s="221"/>
      <c r="X9143" s="221"/>
    </row>
    <row r="9144" spans="20:24">
      <c r="T9144" s="221"/>
      <c r="U9144" s="221"/>
      <c r="V9144" s="221"/>
      <c r="W9144" s="221"/>
      <c r="X9144" s="221"/>
    </row>
    <row r="9145" spans="20:24">
      <c r="T9145" s="221"/>
      <c r="U9145" s="221"/>
      <c r="V9145" s="221"/>
      <c r="W9145" s="221"/>
      <c r="X9145" s="221"/>
    </row>
    <row r="9146" spans="20:24">
      <c r="T9146" s="221"/>
      <c r="U9146" s="221"/>
      <c r="V9146" s="221"/>
      <c r="W9146" s="221"/>
      <c r="X9146" s="221"/>
    </row>
    <row r="9147" spans="20:24">
      <c r="T9147" s="221"/>
      <c r="U9147" s="221"/>
      <c r="V9147" s="221"/>
      <c r="W9147" s="221"/>
      <c r="X9147" s="221"/>
    </row>
    <row r="9148" spans="20:24">
      <c r="T9148" s="221"/>
      <c r="U9148" s="221"/>
      <c r="V9148" s="221"/>
      <c r="W9148" s="221"/>
      <c r="X9148" s="221"/>
    </row>
    <row r="9149" spans="20:24">
      <c r="T9149" s="221"/>
      <c r="U9149" s="221"/>
      <c r="V9149" s="221"/>
      <c r="W9149" s="221"/>
      <c r="X9149" s="221"/>
    </row>
    <row r="9150" spans="20:24">
      <c r="T9150" s="221"/>
      <c r="U9150" s="221"/>
      <c r="V9150" s="221"/>
      <c r="W9150" s="221"/>
      <c r="X9150" s="221"/>
    </row>
    <row r="9151" spans="20:24">
      <c r="T9151" s="221"/>
      <c r="U9151" s="221"/>
      <c r="V9151" s="221"/>
      <c r="W9151" s="221"/>
      <c r="X9151" s="221"/>
    </row>
    <row r="9152" spans="20:24">
      <c r="T9152" s="221"/>
      <c r="U9152" s="221"/>
      <c r="V9152" s="221"/>
      <c r="W9152" s="221"/>
      <c r="X9152" s="221"/>
    </row>
    <row r="9153" spans="20:24">
      <c r="T9153" s="221"/>
      <c r="U9153" s="221"/>
      <c r="V9153" s="221"/>
      <c r="W9153" s="221"/>
      <c r="X9153" s="221"/>
    </row>
    <row r="9154" spans="20:24">
      <c r="T9154" s="221"/>
      <c r="U9154" s="221"/>
      <c r="V9154" s="221"/>
      <c r="W9154" s="221"/>
      <c r="X9154" s="221"/>
    </row>
    <row r="9155" spans="20:24">
      <c r="T9155" s="221"/>
      <c r="U9155" s="221"/>
      <c r="V9155" s="221"/>
      <c r="W9155" s="221"/>
      <c r="X9155" s="221"/>
    </row>
    <row r="9156" spans="20:24">
      <c r="T9156" s="221"/>
      <c r="U9156" s="221"/>
      <c r="V9156" s="221"/>
      <c r="W9156" s="221"/>
      <c r="X9156" s="221"/>
    </row>
    <row r="9157" spans="20:24">
      <c r="T9157" s="221"/>
      <c r="U9157" s="221"/>
      <c r="V9157" s="221"/>
      <c r="W9157" s="221"/>
      <c r="X9157" s="221"/>
    </row>
    <row r="9158" spans="20:24">
      <c r="T9158" s="221"/>
      <c r="U9158" s="221"/>
      <c r="V9158" s="221"/>
      <c r="W9158" s="221"/>
      <c r="X9158" s="221"/>
    </row>
    <row r="9159" spans="20:24">
      <c r="T9159" s="221"/>
      <c r="U9159" s="221"/>
      <c r="V9159" s="221"/>
      <c r="W9159" s="221"/>
      <c r="X9159" s="221"/>
    </row>
    <row r="9160" spans="20:24">
      <c r="T9160" s="221"/>
      <c r="U9160" s="221"/>
      <c r="V9160" s="221"/>
      <c r="W9160" s="221"/>
      <c r="X9160" s="221"/>
    </row>
    <row r="9161" spans="20:24">
      <c r="T9161" s="221"/>
      <c r="U9161" s="221"/>
      <c r="V9161" s="221"/>
      <c r="W9161" s="221"/>
      <c r="X9161" s="221"/>
    </row>
    <row r="9162" spans="20:24">
      <c r="T9162" s="221"/>
      <c r="U9162" s="221"/>
      <c r="V9162" s="221"/>
      <c r="W9162" s="221"/>
      <c r="X9162" s="221"/>
    </row>
    <row r="9163" spans="20:24">
      <c r="T9163" s="221"/>
      <c r="U9163" s="221"/>
      <c r="V9163" s="221"/>
      <c r="W9163" s="221"/>
      <c r="X9163" s="221"/>
    </row>
    <row r="9164" spans="20:24">
      <c r="T9164" s="221"/>
      <c r="U9164" s="221"/>
      <c r="V9164" s="221"/>
      <c r="W9164" s="221"/>
      <c r="X9164" s="221"/>
    </row>
    <row r="9165" spans="20:24">
      <c r="T9165" s="221"/>
      <c r="U9165" s="221"/>
      <c r="V9165" s="221"/>
      <c r="W9165" s="221"/>
      <c r="X9165" s="221"/>
    </row>
    <row r="9166" spans="20:24">
      <c r="T9166" s="221"/>
      <c r="U9166" s="221"/>
      <c r="V9166" s="221"/>
      <c r="W9166" s="221"/>
      <c r="X9166" s="221"/>
    </row>
    <row r="9167" spans="20:24">
      <c r="T9167" s="221"/>
      <c r="U9167" s="221"/>
      <c r="V9167" s="221"/>
      <c r="W9167" s="221"/>
      <c r="X9167" s="221"/>
    </row>
    <row r="9168" spans="20:24">
      <c r="T9168" s="221"/>
      <c r="U9168" s="221"/>
      <c r="V9168" s="221"/>
      <c r="W9168" s="221"/>
      <c r="X9168" s="221"/>
    </row>
    <row r="9169" spans="20:24">
      <c r="T9169" s="221"/>
      <c r="U9169" s="221"/>
      <c r="V9169" s="221"/>
      <c r="W9169" s="221"/>
      <c r="X9169" s="221"/>
    </row>
    <row r="9170" spans="20:24">
      <c r="T9170" s="221"/>
      <c r="U9170" s="221"/>
      <c r="V9170" s="221"/>
      <c r="W9170" s="221"/>
      <c r="X9170" s="221"/>
    </row>
    <row r="9171" spans="20:24">
      <c r="T9171" s="221"/>
      <c r="U9171" s="221"/>
      <c r="V9171" s="221"/>
      <c r="W9171" s="221"/>
      <c r="X9171" s="221"/>
    </row>
    <row r="9172" spans="20:24">
      <c r="T9172" s="221"/>
      <c r="U9172" s="221"/>
      <c r="V9172" s="221"/>
      <c r="W9172" s="221"/>
      <c r="X9172" s="221"/>
    </row>
    <row r="9173" spans="20:24">
      <c r="T9173" s="221"/>
      <c r="U9173" s="221"/>
      <c r="V9173" s="221"/>
      <c r="W9173" s="221"/>
      <c r="X9173" s="221"/>
    </row>
    <row r="9174" spans="20:24">
      <c r="T9174" s="221"/>
      <c r="U9174" s="221"/>
      <c r="V9174" s="221"/>
      <c r="W9174" s="221"/>
      <c r="X9174" s="221"/>
    </row>
    <row r="9175" spans="20:24">
      <c r="T9175" s="221"/>
      <c r="U9175" s="221"/>
      <c r="V9175" s="221"/>
      <c r="W9175" s="221"/>
      <c r="X9175" s="221"/>
    </row>
    <row r="9176" spans="20:24">
      <c r="T9176" s="221"/>
      <c r="U9176" s="221"/>
      <c r="V9176" s="221"/>
      <c r="W9176" s="221"/>
      <c r="X9176" s="221"/>
    </row>
    <row r="9177" spans="20:24">
      <c r="T9177" s="221"/>
      <c r="U9177" s="221"/>
      <c r="V9177" s="221"/>
      <c r="W9177" s="221"/>
      <c r="X9177" s="221"/>
    </row>
    <row r="9178" spans="20:24">
      <c r="T9178" s="221"/>
      <c r="U9178" s="221"/>
      <c r="V9178" s="221"/>
      <c r="W9178" s="221"/>
      <c r="X9178" s="221"/>
    </row>
    <row r="9179" spans="20:24">
      <c r="T9179" s="221"/>
      <c r="U9179" s="221"/>
      <c r="V9179" s="221"/>
      <c r="W9179" s="221"/>
      <c r="X9179" s="221"/>
    </row>
    <row r="9180" spans="20:24">
      <c r="T9180" s="221"/>
      <c r="U9180" s="221"/>
      <c r="V9180" s="221"/>
      <c r="W9180" s="221"/>
      <c r="X9180" s="221"/>
    </row>
    <row r="9181" spans="20:24">
      <c r="T9181" s="221"/>
      <c r="U9181" s="221"/>
      <c r="V9181" s="221"/>
      <c r="W9181" s="221"/>
      <c r="X9181" s="221"/>
    </row>
    <row r="9182" spans="20:24">
      <c r="T9182" s="221"/>
      <c r="U9182" s="221"/>
      <c r="V9182" s="221"/>
      <c r="W9182" s="221"/>
      <c r="X9182" s="221"/>
    </row>
    <row r="9183" spans="20:24">
      <c r="T9183" s="221"/>
      <c r="U9183" s="221"/>
      <c r="V9183" s="221"/>
      <c r="W9183" s="221"/>
      <c r="X9183" s="221"/>
    </row>
    <row r="9184" spans="20:24">
      <c r="T9184" s="221"/>
      <c r="U9184" s="221"/>
      <c r="V9184" s="221"/>
      <c r="W9184" s="221"/>
      <c r="X9184" s="221"/>
    </row>
    <row r="9185" spans="20:24">
      <c r="T9185" s="221"/>
      <c r="U9185" s="221"/>
      <c r="V9185" s="221"/>
      <c r="W9185" s="221"/>
      <c r="X9185" s="221"/>
    </row>
    <row r="9186" spans="20:24">
      <c r="T9186" s="221"/>
      <c r="U9186" s="221"/>
      <c r="V9186" s="221"/>
      <c r="W9186" s="221"/>
      <c r="X9186" s="221"/>
    </row>
    <row r="9187" spans="20:24">
      <c r="T9187" s="221"/>
      <c r="U9187" s="221"/>
      <c r="V9187" s="221"/>
      <c r="W9187" s="221"/>
      <c r="X9187" s="221"/>
    </row>
    <row r="9188" spans="20:24">
      <c r="T9188" s="221"/>
      <c r="U9188" s="221"/>
      <c r="V9188" s="221"/>
      <c r="W9188" s="221"/>
      <c r="X9188" s="221"/>
    </row>
    <row r="9189" spans="20:24">
      <c r="T9189" s="221"/>
      <c r="U9189" s="221"/>
      <c r="V9189" s="221"/>
      <c r="W9189" s="221"/>
      <c r="X9189" s="221"/>
    </row>
    <row r="9190" spans="20:24">
      <c r="T9190" s="221"/>
      <c r="U9190" s="221"/>
      <c r="V9190" s="221"/>
      <c r="W9190" s="221"/>
      <c r="X9190" s="221"/>
    </row>
    <row r="9191" spans="20:24">
      <c r="T9191" s="221"/>
      <c r="U9191" s="221"/>
      <c r="V9191" s="221"/>
      <c r="W9191" s="221"/>
      <c r="X9191" s="221"/>
    </row>
    <row r="9192" spans="20:24">
      <c r="T9192" s="221"/>
      <c r="U9192" s="221"/>
      <c r="V9192" s="221"/>
      <c r="W9192" s="221"/>
      <c r="X9192" s="221"/>
    </row>
    <row r="9193" spans="20:24">
      <c r="T9193" s="221"/>
      <c r="U9193" s="221"/>
      <c r="V9193" s="221"/>
      <c r="W9193" s="221"/>
      <c r="X9193" s="221"/>
    </row>
    <row r="9194" spans="20:24">
      <c r="T9194" s="221"/>
      <c r="U9194" s="221"/>
      <c r="V9194" s="221"/>
      <c r="W9194" s="221"/>
      <c r="X9194" s="221"/>
    </row>
    <row r="9195" spans="20:24">
      <c r="T9195" s="221"/>
      <c r="U9195" s="221"/>
      <c r="V9195" s="221"/>
      <c r="W9195" s="221"/>
      <c r="X9195" s="221"/>
    </row>
    <row r="9196" spans="20:24">
      <c r="T9196" s="221"/>
      <c r="U9196" s="221"/>
      <c r="V9196" s="221"/>
      <c r="W9196" s="221"/>
      <c r="X9196" s="221"/>
    </row>
    <row r="9197" spans="20:24">
      <c r="T9197" s="221"/>
      <c r="U9197" s="221"/>
      <c r="V9197" s="221"/>
      <c r="W9197" s="221"/>
      <c r="X9197" s="221"/>
    </row>
    <row r="9198" spans="20:24">
      <c r="T9198" s="221"/>
      <c r="U9198" s="221"/>
      <c r="V9198" s="221"/>
      <c r="W9198" s="221"/>
      <c r="X9198" s="221"/>
    </row>
    <row r="9199" spans="20:24">
      <c r="T9199" s="221"/>
      <c r="U9199" s="221"/>
      <c r="V9199" s="221"/>
      <c r="W9199" s="221"/>
      <c r="X9199" s="221"/>
    </row>
    <row r="9200" spans="20:24">
      <c r="T9200" s="221"/>
      <c r="U9200" s="221"/>
      <c r="V9200" s="221"/>
      <c r="W9200" s="221"/>
      <c r="X9200" s="221"/>
    </row>
    <row r="9201" spans="20:24">
      <c r="T9201" s="221"/>
      <c r="U9201" s="221"/>
      <c r="V9201" s="221"/>
      <c r="W9201" s="221"/>
      <c r="X9201" s="221"/>
    </row>
    <row r="9202" spans="20:24">
      <c r="T9202" s="221"/>
      <c r="U9202" s="221"/>
      <c r="V9202" s="221"/>
      <c r="W9202" s="221"/>
      <c r="X9202" s="221"/>
    </row>
    <row r="9203" spans="20:24">
      <c r="T9203" s="221"/>
      <c r="U9203" s="221"/>
      <c r="V9203" s="221"/>
      <c r="W9203" s="221"/>
      <c r="X9203" s="221"/>
    </row>
    <row r="9204" spans="20:24">
      <c r="T9204" s="221"/>
      <c r="U9204" s="221"/>
      <c r="V9204" s="221"/>
      <c r="W9204" s="221"/>
      <c r="X9204" s="221"/>
    </row>
    <row r="9205" spans="20:24">
      <c r="T9205" s="221"/>
      <c r="U9205" s="221"/>
      <c r="V9205" s="221"/>
      <c r="W9205" s="221"/>
      <c r="X9205" s="221"/>
    </row>
    <row r="9206" spans="20:24">
      <c r="T9206" s="221"/>
      <c r="U9206" s="221"/>
      <c r="V9206" s="221"/>
      <c r="W9206" s="221"/>
      <c r="X9206" s="221"/>
    </row>
    <row r="9207" spans="20:24">
      <c r="T9207" s="221"/>
      <c r="U9207" s="221"/>
      <c r="V9207" s="221"/>
      <c r="W9207" s="221"/>
      <c r="X9207" s="221"/>
    </row>
    <row r="9208" spans="20:24">
      <c r="T9208" s="221"/>
      <c r="U9208" s="221"/>
      <c r="V9208" s="221"/>
      <c r="W9208" s="221"/>
      <c r="X9208" s="221"/>
    </row>
    <row r="9209" spans="20:24">
      <c r="T9209" s="221"/>
      <c r="U9209" s="221"/>
      <c r="V9209" s="221"/>
      <c r="W9209" s="221"/>
      <c r="X9209" s="221"/>
    </row>
    <row r="9210" spans="20:24">
      <c r="T9210" s="221"/>
      <c r="U9210" s="221"/>
      <c r="V9210" s="221"/>
      <c r="W9210" s="221"/>
      <c r="X9210" s="221"/>
    </row>
    <row r="9211" spans="20:24">
      <c r="T9211" s="221"/>
      <c r="U9211" s="221"/>
      <c r="V9211" s="221"/>
      <c r="W9211" s="221"/>
      <c r="X9211" s="221"/>
    </row>
    <row r="9212" spans="20:24">
      <c r="T9212" s="221"/>
      <c r="U9212" s="221"/>
      <c r="V9212" s="221"/>
      <c r="W9212" s="221"/>
      <c r="X9212" s="221"/>
    </row>
    <row r="9213" spans="20:24">
      <c r="T9213" s="221"/>
      <c r="U9213" s="221"/>
      <c r="V9213" s="221"/>
      <c r="W9213" s="221"/>
      <c r="X9213" s="221"/>
    </row>
    <row r="9214" spans="20:24">
      <c r="T9214" s="221"/>
      <c r="U9214" s="221"/>
      <c r="V9214" s="221"/>
      <c r="W9214" s="221"/>
      <c r="X9214" s="221"/>
    </row>
    <row r="9215" spans="20:24">
      <c r="T9215" s="221"/>
      <c r="U9215" s="221"/>
      <c r="V9215" s="221"/>
      <c r="W9215" s="221"/>
      <c r="X9215" s="221"/>
    </row>
    <row r="9216" spans="20:24">
      <c r="T9216" s="221"/>
      <c r="U9216" s="221"/>
      <c r="V9216" s="221"/>
      <c r="W9216" s="221"/>
      <c r="X9216" s="221"/>
    </row>
    <row r="9217" spans="20:24">
      <c r="T9217" s="221"/>
      <c r="U9217" s="221"/>
      <c r="V9217" s="221"/>
      <c r="W9217" s="221"/>
      <c r="X9217" s="221"/>
    </row>
    <row r="9218" spans="20:24">
      <c r="T9218" s="221"/>
      <c r="U9218" s="221"/>
      <c r="V9218" s="221"/>
      <c r="W9218" s="221"/>
      <c r="X9218" s="221"/>
    </row>
    <row r="9219" spans="20:24">
      <c r="T9219" s="221"/>
      <c r="U9219" s="221"/>
      <c r="V9219" s="221"/>
      <c r="W9219" s="221"/>
      <c r="X9219" s="221"/>
    </row>
    <row r="9220" spans="20:24">
      <c r="T9220" s="221"/>
      <c r="U9220" s="221"/>
      <c r="V9220" s="221"/>
      <c r="W9220" s="221"/>
      <c r="X9220" s="221"/>
    </row>
    <row r="9221" spans="20:24">
      <c r="T9221" s="221"/>
      <c r="U9221" s="221"/>
      <c r="V9221" s="221"/>
      <c r="W9221" s="221"/>
      <c r="X9221" s="221"/>
    </row>
    <row r="9222" spans="20:24">
      <c r="T9222" s="221"/>
      <c r="U9222" s="221"/>
      <c r="V9222" s="221"/>
      <c r="W9222" s="221"/>
      <c r="X9222" s="221"/>
    </row>
    <row r="9223" spans="20:24">
      <c r="T9223" s="221"/>
      <c r="U9223" s="221"/>
      <c r="V9223" s="221"/>
      <c r="W9223" s="221"/>
      <c r="X9223" s="221"/>
    </row>
    <row r="9224" spans="20:24">
      <c r="T9224" s="221"/>
      <c r="U9224" s="221"/>
      <c r="V9224" s="221"/>
      <c r="W9224" s="221"/>
      <c r="X9224" s="221"/>
    </row>
    <row r="9225" spans="20:24">
      <c r="T9225" s="221"/>
      <c r="U9225" s="221"/>
      <c r="V9225" s="221"/>
      <c r="W9225" s="221"/>
      <c r="X9225" s="221"/>
    </row>
    <row r="9226" spans="20:24">
      <c r="T9226" s="221"/>
      <c r="U9226" s="221"/>
      <c r="V9226" s="221"/>
      <c r="W9226" s="221"/>
      <c r="X9226" s="221"/>
    </row>
    <row r="9227" spans="20:24">
      <c r="T9227" s="221"/>
      <c r="U9227" s="221"/>
      <c r="V9227" s="221"/>
      <c r="W9227" s="221"/>
      <c r="X9227" s="221"/>
    </row>
    <row r="9228" spans="20:24">
      <c r="T9228" s="221"/>
      <c r="U9228" s="221"/>
      <c r="V9228" s="221"/>
      <c r="W9228" s="221"/>
      <c r="X9228" s="221"/>
    </row>
    <row r="9229" spans="20:24">
      <c r="T9229" s="221"/>
      <c r="U9229" s="221"/>
      <c r="V9229" s="221"/>
      <c r="W9229" s="221"/>
      <c r="X9229" s="221"/>
    </row>
    <row r="9230" spans="20:24">
      <c r="T9230" s="221"/>
      <c r="U9230" s="221"/>
      <c r="V9230" s="221"/>
      <c r="W9230" s="221"/>
      <c r="X9230" s="221"/>
    </row>
    <row r="9231" spans="20:24">
      <c r="T9231" s="221"/>
      <c r="U9231" s="221"/>
      <c r="V9231" s="221"/>
      <c r="W9231" s="221"/>
      <c r="X9231" s="221"/>
    </row>
    <row r="9232" spans="20:24">
      <c r="T9232" s="221"/>
      <c r="U9232" s="221"/>
      <c r="V9232" s="221"/>
      <c r="W9232" s="221"/>
      <c r="X9232" s="221"/>
    </row>
    <row r="9233" spans="20:24">
      <c r="T9233" s="221"/>
      <c r="U9233" s="221"/>
      <c r="V9233" s="221"/>
      <c r="W9233" s="221"/>
      <c r="X9233" s="221"/>
    </row>
    <row r="9234" spans="20:24">
      <c r="T9234" s="221"/>
      <c r="U9234" s="221"/>
      <c r="V9234" s="221"/>
      <c r="W9234" s="221"/>
      <c r="X9234" s="221"/>
    </row>
    <row r="9235" spans="20:24">
      <c r="T9235" s="221"/>
      <c r="U9235" s="221"/>
      <c r="V9235" s="221"/>
      <c r="W9235" s="221"/>
      <c r="X9235" s="221"/>
    </row>
    <row r="9236" spans="20:24">
      <c r="T9236" s="221"/>
      <c r="U9236" s="221"/>
      <c r="V9236" s="221"/>
      <c r="W9236" s="221"/>
      <c r="X9236" s="221"/>
    </row>
    <row r="9237" spans="20:24">
      <c r="T9237" s="221"/>
      <c r="U9237" s="221"/>
      <c r="V9237" s="221"/>
      <c r="W9237" s="221"/>
      <c r="X9237" s="221"/>
    </row>
    <row r="9238" spans="20:24">
      <c r="T9238" s="221"/>
      <c r="U9238" s="221"/>
      <c r="V9238" s="221"/>
      <c r="W9238" s="221"/>
      <c r="X9238" s="221"/>
    </row>
    <row r="9239" spans="20:24">
      <c r="T9239" s="221"/>
      <c r="U9239" s="221"/>
      <c r="V9239" s="221"/>
      <c r="W9239" s="221"/>
      <c r="X9239" s="221"/>
    </row>
    <row r="9240" spans="20:24">
      <c r="T9240" s="221"/>
      <c r="U9240" s="221"/>
      <c r="V9240" s="221"/>
      <c r="W9240" s="221"/>
      <c r="X9240" s="221"/>
    </row>
    <row r="9241" spans="20:24">
      <c r="T9241" s="221"/>
      <c r="U9241" s="221"/>
      <c r="V9241" s="221"/>
      <c r="W9241" s="221"/>
      <c r="X9241" s="221"/>
    </row>
    <row r="9242" spans="20:24">
      <c r="T9242" s="221"/>
      <c r="U9242" s="221"/>
      <c r="V9242" s="221"/>
      <c r="W9242" s="221"/>
      <c r="X9242" s="221"/>
    </row>
    <row r="9243" spans="20:24">
      <c r="T9243" s="221"/>
      <c r="U9243" s="221"/>
      <c r="V9243" s="221"/>
      <c r="W9243" s="221"/>
      <c r="X9243" s="221"/>
    </row>
    <row r="9244" spans="20:24">
      <c r="T9244" s="221"/>
      <c r="U9244" s="221"/>
      <c r="V9244" s="221"/>
      <c r="W9244" s="221"/>
      <c r="X9244" s="221"/>
    </row>
    <row r="9245" spans="20:24">
      <c r="T9245" s="221"/>
      <c r="U9245" s="221"/>
      <c r="V9245" s="221"/>
      <c r="W9245" s="221"/>
      <c r="X9245" s="221"/>
    </row>
    <row r="9246" spans="20:24">
      <c r="T9246" s="221"/>
      <c r="U9246" s="221"/>
      <c r="V9246" s="221"/>
      <c r="W9246" s="221"/>
      <c r="X9246" s="221"/>
    </row>
    <row r="9247" spans="20:24">
      <c r="T9247" s="221"/>
      <c r="U9247" s="221"/>
      <c r="V9247" s="221"/>
      <c r="W9247" s="221"/>
      <c r="X9247" s="221"/>
    </row>
    <row r="9248" spans="20:24">
      <c r="T9248" s="221"/>
      <c r="U9248" s="221"/>
      <c r="V9248" s="221"/>
      <c r="W9248" s="221"/>
      <c r="X9248" s="221"/>
    </row>
    <row r="9249" spans="20:24">
      <c r="T9249" s="221"/>
      <c r="U9249" s="221"/>
      <c r="V9249" s="221"/>
      <c r="W9249" s="221"/>
      <c r="X9249" s="221"/>
    </row>
    <row r="9250" spans="20:24">
      <c r="T9250" s="221"/>
      <c r="U9250" s="221"/>
      <c r="V9250" s="221"/>
      <c r="W9250" s="221"/>
      <c r="X9250" s="221"/>
    </row>
    <row r="9251" spans="20:24">
      <c r="T9251" s="221"/>
      <c r="U9251" s="221"/>
      <c r="V9251" s="221"/>
      <c r="W9251" s="221"/>
      <c r="X9251" s="221"/>
    </row>
    <row r="9252" spans="20:24">
      <c r="T9252" s="221"/>
      <c r="U9252" s="221"/>
      <c r="V9252" s="221"/>
      <c r="W9252" s="221"/>
      <c r="X9252" s="221"/>
    </row>
    <row r="9253" spans="20:24">
      <c r="T9253" s="221"/>
      <c r="U9253" s="221"/>
      <c r="V9253" s="221"/>
      <c r="W9253" s="221"/>
      <c r="X9253" s="221"/>
    </row>
    <row r="9254" spans="20:24">
      <c r="T9254" s="221"/>
      <c r="U9254" s="221"/>
      <c r="V9254" s="221"/>
      <c r="W9254" s="221"/>
      <c r="X9254" s="221"/>
    </row>
    <row r="9255" spans="20:24">
      <c r="T9255" s="221"/>
      <c r="U9255" s="221"/>
      <c r="V9255" s="221"/>
      <c r="W9255" s="221"/>
      <c r="X9255" s="221"/>
    </row>
    <row r="9256" spans="20:24">
      <c r="T9256" s="221"/>
      <c r="U9256" s="221"/>
      <c r="V9256" s="221"/>
      <c r="W9256" s="221"/>
      <c r="X9256" s="221"/>
    </row>
    <row r="9257" spans="20:24">
      <c r="T9257" s="221"/>
      <c r="U9257" s="221"/>
      <c r="V9257" s="221"/>
      <c r="W9257" s="221"/>
      <c r="X9257" s="221"/>
    </row>
    <row r="9258" spans="20:24">
      <c r="T9258" s="221"/>
      <c r="U9258" s="221"/>
      <c r="V9258" s="221"/>
      <c r="W9258" s="221"/>
      <c r="X9258" s="221"/>
    </row>
    <row r="9259" spans="20:24">
      <c r="T9259" s="221"/>
      <c r="U9259" s="221"/>
      <c r="V9259" s="221"/>
      <c r="W9259" s="221"/>
      <c r="X9259" s="221"/>
    </row>
    <row r="9260" spans="20:24">
      <c r="T9260" s="221"/>
      <c r="U9260" s="221"/>
      <c r="V9260" s="221"/>
      <c r="W9260" s="221"/>
      <c r="X9260" s="221"/>
    </row>
    <row r="9261" spans="20:24">
      <c r="T9261" s="221"/>
      <c r="U9261" s="221"/>
      <c r="V9261" s="221"/>
      <c r="W9261" s="221"/>
      <c r="X9261" s="221"/>
    </row>
    <row r="9262" spans="20:24">
      <c r="T9262" s="221"/>
      <c r="U9262" s="221"/>
      <c r="V9262" s="221"/>
      <c r="W9262" s="221"/>
      <c r="X9262" s="221"/>
    </row>
    <row r="9263" spans="20:24">
      <c r="T9263" s="221"/>
      <c r="U9263" s="221"/>
      <c r="V9263" s="221"/>
      <c r="W9263" s="221"/>
      <c r="X9263" s="221"/>
    </row>
    <row r="9264" spans="20:24">
      <c r="T9264" s="221"/>
      <c r="U9264" s="221"/>
      <c r="V9264" s="221"/>
      <c r="W9264" s="221"/>
      <c r="X9264" s="221"/>
    </row>
    <row r="9265" spans="20:24">
      <c r="T9265" s="221"/>
      <c r="U9265" s="221"/>
      <c r="V9265" s="221"/>
      <c r="W9265" s="221"/>
      <c r="X9265" s="221"/>
    </row>
    <row r="9266" spans="20:24">
      <c r="T9266" s="221"/>
      <c r="U9266" s="221"/>
      <c r="V9266" s="221"/>
      <c r="W9266" s="221"/>
      <c r="X9266" s="221"/>
    </row>
    <row r="9267" spans="20:24">
      <c r="T9267" s="221"/>
      <c r="U9267" s="221"/>
      <c r="V9267" s="221"/>
      <c r="W9267" s="221"/>
      <c r="X9267" s="221"/>
    </row>
    <row r="9268" spans="20:24">
      <c r="T9268" s="221"/>
      <c r="U9268" s="221"/>
      <c r="V9268" s="221"/>
      <c r="W9268" s="221"/>
      <c r="X9268" s="221"/>
    </row>
    <row r="9269" spans="20:24">
      <c r="T9269" s="221"/>
      <c r="U9269" s="221"/>
      <c r="V9269" s="221"/>
      <c r="W9269" s="221"/>
      <c r="X9269" s="221"/>
    </row>
    <row r="9270" spans="20:24">
      <c r="T9270" s="221"/>
      <c r="U9270" s="221"/>
      <c r="V9270" s="221"/>
      <c r="W9270" s="221"/>
      <c r="X9270" s="221"/>
    </row>
    <row r="9271" spans="20:24">
      <c r="T9271" s="221"/>
      <c r="U9271" s="221"/>
      <c r="V9271" s="221"/>
      <c r="W9271" s="221"/>
      <c r="X9271" s="221"/>
    </row>
    <row r="9272" spans="20:24">
      <c r="T9272" s="221"/>
      <c r="U9272" s="221"/>
      <c r="V9272" s="221"/>
      <c r="W9272" s="221"/>
      <c r="X9272" s="221"/>
    </row>
    <row r="9273" spans="20:24">
      <c r="T9273" s="221"/>
      <c r="U9273" s="221"/>
      <c r="V9273" s="221"/>
      <c r="W9273" s="221"/>
      <c r="X9273" s="221"/>
    </row>
    <row r="9274" spans="20:24">
      <c r="T9274" s="221"/>
      <c r="U9274" s="221"/>
      <c r="V9274" s="221"/>
      <c r="W9274" s="221"/>
      <c r="X9274" s="221"/>
    </row>
    <row r="9275" spans="20:24">
      <c r="T9275" s="221"/>
      <c r="U9275" s="221"/>
      <c r="V9275" s="221"/>
      <c r="W9275" s="221"/>
      <c r="X9275" s="221"/>
    </row>
    <row r="9276" spans="20:24">
      <c r="T9276" s="221"/>
      <c r="U9276" s="221"/>
      <c r="V9276" s="221"/>
      <c r="W9276" s="221"/>
      <c r="X9276" s="221"/>
    </row>
    <row r="9277" spans="20:24">
      <c r="T9277" s="221"/>
      <c r="U9277" s="221"/>
      <c r="V9277" s="221"/>
      <c r="W9277" s="221"/>
      <c r="X9277" s="221"/>
    </row>
    <row r="9278" spans="20:24">
      <c r="T9278" s="221"/>
      <c r="U9278" s="221"/>
      <c r="V9278" s="221"/>
      <c r="W9278" s="221"/>
      <c r="X9278" s="221"/>
    </row>
    <row r="9279" spans="20:24">
      <c r="T9279" s="221"/>
      <c r="U9279" s="221"/>
      <c r="V9279" s="221"/>
      <c r="W9279" s="221"/>
      <c r="X9279" s="221"/>
    </row>
    <row r="9280" spans="20:24">
      <c r="T9280" s="221"/>
      <c r="U9280" s="221"/>
      <c r="V9280" s="221"/>
      <c r="W9280" s="221"/>
      <c r="X9280" s="221"/>
    </row>
    <row r="9281" spans="20:24">
      <c r="T9281" s="221"/>
      <c r="U9281" s="221"/>
      <c r="V9281" s="221"/>
      <c r="W9281" s="221"/>
      <c r="X9281" s="221"/>
    </row>
    <row r="9282" spans="20:24">
      <c r="T9282" s="221"/>
      <c r="U9282" s="221"/>
      <c r="V9282" s="221"/>
      <c r="W9282" s="221"/>
      <c r="X9282" s="221"/>
    </row>
    <row r="9283" spans="20:24">
      <c r="T9283" s="221"/>
      <c r="U9283" s="221"/>
      <c r="V9283" s="221"/>
      <c r="W9283" s="221"/>
      <c r="X9283" s="221"/>
    </row>
    <row r="9284" spans="20:24">
      <c r="T9284" s="221"/>
      <c r="U9284" s="221"/>
      <c r="V9284" s="221"/>
      <c r="W9284" s="221"/>
      <c r="X9284" s="221"/>
    </row>
    <row r="9285" spans="20:24">
      <c r="T9285" s="221"/>
      <c r="U9285" s="221"/>
      <c r="V9285" s="221"/>
      <c r="W9285" s="221"/>
      <c r="X9285" s="221"/>
    </row>
    <row r="9286" spans="20:24">
      <c r="T9286" s="221"/>
      <c r="U9286" s="221"/>
      <c r="V9286" s="221"/>
      <c r="W9286" s="221"/>
      <c r="X9286" s="221"/>
    </row>
    <row r="9287" spans="20:24">
      <c r="T9287" s="221"/>
      <c r="U9287" s="221"/>
      <c r="V9287" s="221"/>
      <c r="W9287" s="221"/>
      <c r="X9287" s="221"/>
    </row>
    <row r="9288" spans="20:24">
      <c r="T9288" s="221"/>
      <c r="U9288" s="221"/>
      <c r="V9288" s="221"/>
      <c r="W9288" s="221"/>
      <c r="X9288" s="221"/>
    </row>
    <row r="9289" spans="20:24">
      <c r="T9289" s="221"/>
      <c r="U9289" s="221"/>
      <c r="V9289" s="221"/>
      <c r="W9289" s="221"/>
      <c r="X9289" s="221"/>
    </row>
    <row r="9290" spans="20:24">
      <c r="T9290" s="221"/>
      <c r="U9290" s="221"/>
      <c r="V9290" s="221"/>
      <c r="W9290" s="221"/>
      <c r="X9290" s="221"/>
    </row>
    <row r="9291" spans="20:24">
      <c r="T9291" s="221"/>
      <c r="U9291" s="221"/>
      <c r="V9291" s="221"/>
      <c r="W9291" s="221"/>
      <c r="X9291" s="221"/>
    </row>
    <row r="9292" spans="20:24">
      <c r="T9292" s="221"/>
      <c r="U9292" s="221"/>
      <c r="V9292" s="221"/>
      <c r="W9292" s="221"/>
      <c r="X9292" s="221"/>
    </row>
    <row r="9293" spans="20:24">
      <c r="T9293" s="221"/>
      <c r="U9293" s="221"/>
      <c r="V9293" s="221"/>
      <c r="W9293" s="221"/>
      <c r="X9293" s="221"/>
    </row>
    <row r="9294" spans="20:24">
      <c r="T9294" s="221"/>
      <c r="U9294" s="221"/>
      <c r="V9294" s="221"/>
      <c r="W9294" s="221"/>
      <c r="X9294" s="221"/>
    </row>
    <row r="9295" spans="20:24">
      <c r="T9295" s="221"/>
      <c r="U9295" s="221"/>
      <c r="V9295" s="221"/>
      <c r="W9295" s="221"/>
      <c r="X9295" s="221"/>
    </row>
    <row r="9296" spans="20:24">
      <c r="T9296" s="221"/>
      <c r="U9296" s="221"/>
      <c r="V9296" s="221"/>
      <c r="W9296" s="221"/>
      <c r="X9296" s="221"/>
    </row>
    <row r="9297" spans="20:24">
      <c r="T9297" s="221"/>
      <c r="U9297" s="221"/>
      <c r="V9297" s="221"/>
      <c r="W9297" s="221"/>
      <c r="X9297" s="221"/>
    </row>
    <row r="9298" spans="20:24">
      <c r="T9298" s="221"/>
      <c r="U9298" s="221"/>
      <c r="V9298" s="221"/>
      <c r="W9298" s="221"/>
      <c r="X9298" s="221"/>
    </row>
    <row r="9299" spans="20:24">
      <c r="T9299" s="221"/>
      <c r="U9299" s="221"/>
      <c r="V9299" s="221"/>
      <c r="W9299" s="221"/>
      <c r="X9299" s="221"/>
    </row>
    <row r="9300" spans="20:24">
      <c r="T9300" s="221"/>
      <c r="U9300" s="221"/>
      <c r="V9300" s="221"/>
      <c r="W9300" s="221"/>
      <c r="X9300" s="221"/>
    </row>
    <row r="9301" spans="20:24">
      <c r="T9301" s="221"/>
      <c r="U9301" s="221"/>
      <c r="V9301" s="221"/>
      <c r="W9301" s="221"/>
      <c r="X9301" s="221"/>
    </row>
    <row r="9302" spans="20:24">
      <c r="T9302" s="221"/>
      <c r="U9302" s="221"/>
      <c r="V9302" s="221"/>
      <c r="W9302" s="221"/>
      <c r="X9302" s="221"/>
    </row>
    <row r="9303" spans="20:24">
      <c r="T9303" s="221"/>
      <c r="U9303" s="221"/>
      <c r="V9303" s="221"/>
      <c r="W9303" s="221"/>
      <c r="X9303" s="221"/>
    </row>
    <row r="9304" spans="20:24">
      <c r="T9304" s="221"/>
      <c r="U9304" s="221"/>
      <c r="V9304" s="221"/>
      <c r="W9304" s="221"/>
      <c r="X9304" s="221"/>
    </row>
    <row r="9305" spans="20:24">
      <c r="T9305" s="221"/>
      <c r="U9305" s="221"/>
      <c r="V9305" s="221"/>
      <c r="W9305" s="221"/>
      <c r="X9305" s="221"/>
    </row>
    <row r="9306" spans="20:24">
      <c r="T9306" s="221"/>
      <c r="U9306" s="221"/>
      <c r="V9306" s="221"/>
      <c r="W9306" s="221"/>
      <c r="X9306" s="221"/>
    </row>
    <row r="9307" spans="20:24">
      <c r="T9307" s="221"/>
      <c r="U9307" s="221"/>
      <c r="V9307" s="221"/>
      <c r="W9307" s="221"/>
      <c r="X9307" s="221"/>
    </row>
    <row r="9308" spans="20:24">
      <c r="T9308" s="221"/>
      <c r="U9308" s="221"/>
      <c r="V9308" s="221"/>
      <c r="W9308" s="221"/>
      <c r="X9308" s="221"/>
    </row>
    <row r="9309" spans="20:24">
      <c r="T9309" s="221"/>
      <c r="U9309" s="221"/>
      <c r="V9309" s="221"/>
      <c r="W9309" s="221"/>
      <c r="X9309" s="221"/>
    </row>
    <row r="9310" spans="20:24">
      <c r="T9310" s="221"/>
      <c r="U9310" s="221"/>
      <c r="V9310" s="221"/>
      <c r="W9310" s="221"/>
      <c r="X9310" s="221"/>
    </row>
    <row r="9311" spans="20:24">
      <c r="T9311" s="221"/>
      <c r="U9311" s="221"/>
      <c r="V9311" s="221"/>
      <c r="W9311" s="221"/>
      <c r="X9311" s="221"/>
    </row>
    <row r="9312" spans="20:24">
      <c r="T9312" s="221"/>
      <c r="U9312" s="221"/>
      <c r="V9312" s="221"/>
      <c r="W9312" s="221"/>
      <c r="X9312" s="221"/>
    </row>
    <row r="9313" spans="20:24">
      <c r="T9313" s="221"/>
      <c r="U9313" s="221"/>
      <c r="V9313" s="221"/>
      <c r="W9313" s="221"/>
      <c r="X9313" s="221"/>
    </row>
    <row r="9314" spans="20:24">
      <c r="T9314" s="221"/>
      <c r="U9314" s="221"/>
      <c r="V9314" s="221"/>
      <c r="W9314" s="221"/>
      <c r="X9314" s="221"/>
    </row>
    <row r="9315" spans="20:24">
      <c r="T9315" s="221"/>
      <c r="U9315" s="221"/>
      <c r="V9315" s="221"/>
      <c r="W9315" s="221"/>
      <c r="X9315" s="221"/>
    </row>
    <row r="9316" spans="20:24">
      <c r="T9316" s="221"/>
      <c r="U9316" s="221"/>
      <c r="V9316" s="221"/>
      <c r="W9316" s="221"/>
      <c r="X9316" s="221"/>
    </row>
    <row r="9317" spans="20:24">
      <c r="T9317" s="221"/>
      <c r="U9317" s="221"/>
      <c r="V9317" s="221"/>
      <c r="W9317" s="221"/>
      <c r="X9317" s="221"/>
    </row>
    <row r="9318" spans="20:24">
      <c r="T9318" s="221"/>
      <c r="U9318" s="221"/>
      <c r="V9318" s="221"/>
      <c r="W9318" s="221"/>
      <c r="X9318" s="221"/>
    </row>
    <row r="9319" spans="20:24">
      <c r="T9319" s="221"/>
      <c r="U9319" s="221"/>
      <c r="V9319" s="221"/>
      <c r="W9319" s="221"/>
      <c r="X9319" s="221"/>
    </row>
    <row r="9320" spans="20:24">
      <c r="T9320" s="221"/>
      <c r="U9320" s="221"/>
      <c r="V9320" s="221"/>
      <c r="W9320" s="221"/>
      <c r="X9320" s="221"/>
    </row>
    <row r="9321" spans="20:24">
      <c r="T9321" s="221"/>
      <c r="U9321" s="221"/>
      <c r="V9321" s="221"/>
      <c r="W9321" s="221"/>
      <c r="X9321" s="221"/>
    </row>
    <row r="9322" spans="20:24">
      <c r="T9322" s="221"/>
      <c r="U9322" s="221"/>
      <c r="V9322" s="221"/>
      <c r="W9322" s="221"/>
      <c r="X9322" s="221"/>
    </row>
    <row r="9323" spans="20:24">
      <c r="T9323" s="221"/>
      <c r="U9323" s="221"/>
      <c r="V9323" s="221"/>
      <c r="W9323" s="221"/>
      <c r="X9323" s="221"/>
    </row>
    <row r="9324" spans="20:24">
      <c r="T9324" s="221"/>
      <c r="U9324" s="221"/>
      <c r="V9324" s="221"/>
      <c r="W9324" s="221"/>
      <c r="X9324" s="221"/>
    </row>
    <row r="9325" spans="20:24">
      <c r="T9325" s="221"/>
      <c r="U9325" s="221"/>
      <c r="V9325" s="221"/>
      <c r="W9325" s="221"/>
      <c r="X9325" s="221"/>
    </row>
    <row r="9326" spans="20:24">
      <c r="T9326" s="221"/>
      <c r="U9326" s="221"/>
      <c r="V9326" s="221"/>
      <c r="W9326" s="221"/>
      <c r="X9326" s="221"/>
    </row>
    <row r="9327" spans="20:24">
      <c r="T9327" s="221"/>
      <c r="U9327" s="221"/>
      <c r="V9327" s="221"/>
      <c r="W9327" s="221"/>
      <c r="X9327" s="221"/>
    </row>
    <row r="9328" spans="20:24">
      <c r="T9328" s="221"/>
      <c r="U9328" s="221"/>
      <c r="V9328" s="221"/>
      <c r="W9328" s="221"/>
      <c r="X9328" s="221"/>
    </row>
    <row r="9329" spans="20:24">
      <c r="T9329" s="221"/>
      <c r="U9329" s="221"/>
      <c r="V9329" s="221"/>
      <c r="W9329" s="221"/>
      <c r="X9329" s="221"/>
    </row>
    <row r="9330" spans="20:24">
      <c r="T9330" s="221"/>
      <c r="U9330" s="221"/>
      <c r="V9330" s="221"/>
      <c r="W9330" s="221"/>
      <c r="X9330" s="221"/>
    </row>
    <row r="9331" spans="20:24">
      <c r="T9331" s="221"/>
      <c r="U9331" s="221"/>
      <c r="V9331" s="221"/>
      <c r="W9331" s="221"/>
      <c r="X9331" s="221"/>
    </row>
    <row r="9332" spans="20:24">
      <c r="T9332" s="221"/>
      <c r="U9332" s="221"/>
      <c r="V9332" s="221"/>
      <c r="W9332" s="221"/>
      <c r="X9332" s="221"/>
    </row>
    <row r="9333" spans="20:24">
      <c r="T9333" s="221"/>
      <c r="U9333" s="221"/>
      <c r="V9333" s="221"/>
      <c r="W9333" s="221"/>
      <c r="X9333" s="221"/>
    </row>
    <row r="9334" spans="20:24">
      <c r="T9334" s="221"/>
      <c r="U9334" s="221"/>
      <c r="V9334" s="221"/>
      <c r="W9334" s="221"/>
      <c r="X9334" s="221"/>
    </row>
    <row r="9335" spans="20:24">
      <c r="T9335" s="221"/>
      <c r="U9335" s="221"/>
      <c r="V9335" s="221"/>
      <c r="W9335" s="221"/>
      <c r="X9335" s="221"/>
    </row>
    <row r="9336" spans="20:24">
      <c r="T9336" s="221"/>
      <c r="U9336" s="221"/>
      <c r="V9336" s="221"/>
      <c r="W9336" s="221"/>
      <c r="X9336" s="221"/>
    </row>
    <row r="9337" spans="20:24">
      <c r="T9337" s="221"/>
      <c r="U9337" s="221"/>
      <c r="V9337" s="221"/>
      <c r="W9337" s="221"/>
      <c r="X9337" s="221"/>
    </row>
    <row r="9338" spans="20:24">
      <c r="T9338" s="221"/>
      <c r="U9338" s="221"/>
      <c r="V9338" s="221"/>
      <c r="W9338" s="221"/>
      <c r="X9338" s="221"/>
    </row>
    <row r="9339" spans="20:24">
      <c r="T9339" s="221"/>
      <c r="U9339" s="221"/>
      <c r="V9339" s="221"/>
      <c r="W9339" s="221"/>
      <c r="X9339" s="221"/>
    </row>
    <row r="9340" spans="20:24">
      <c r="T9340" s="221"/>
      <c r="U9340" s="221"/>
      <c r="V9340" s="221"/>
      <c r="W9340" s="221"/>
      <c r="X9340" s="221"/>
    </row>
    <row r="9341" spans="20:24">
      <c r="T9341" s="221"/>
      <c r="U9341" s="221"/>
      <c r="V9341" s="221"/>
      <c r="W9341" s="221"/>
      <c r="X9341" s="221"/>
    </row>
    <row r="9342" spans="20:24">
      <c r="T9342" s="221"/>
      <c r="U9342" s="221"/>
      <c r="V9342" s="221"/>
      <c r="W9342" s="221"/>
      <c r="X9342" s="221"/>
    </row>
    <row r="9343" spans="20:24">
      <c r="T9343" s="221"/>
      <c r="U9343" s="221"/>
      <c r="V9343" s="221"/>
      <c r="W9343" s="221"/>
      <c r="X9343" s="221"/>
    </row>
    <row r="9344" spans="20:24">
      <c r="T9344" s="221"/>
      <c r="U9344" s="221"/>
      <c r="V9344" s="221"/>
      <c r="W9344" s="221"/>
      <c r="X9344" s="221"/>
    </row>
    <row r="9345" spans="20:24">
      <c r="T9345" s="221"/>
      <c r="U9345" s="221"/>
      <c r="V9345" s="221"/>
      <c r="W9345" s="221"/>
      <c r="X9345" s="221"/>
    </row>
    <row r="9346" spans="20:24">
      <c r="T9346" s="221"/>
      <c r="U9346" s="221"/>
      <c r="V9346" s="221"/>
      <c r="W9346" s="221"/>
      <c r="X9346" s="221"/>
    </row>
    <row r="9347" spans="20:24">
      <c r="T9347" s="221"/>
      <c r="U9347" s="221"/>
      <c r="V9347" s="221"/>
      <c r="W9347" s="221"/>
      <c r="X9347" s="221"/>
    </row>
    <row r="9348" spans="20:24">
      <c r="T9348" s="221"/>
      <c r="U9348" s="221"/>
      <c r="V9348" s="221"/>
      <c r="W9348" s="221"/>
      <c r="X9348" s="221"/>
    </row>
    <row r="9349" spans="20:24">
      <c r="T9349" s="221"/>
      <c r="U9349" s="221"/>
      <c r="V9349" s="221"/>
      <c r="W9349" s="221"/>
      <c r="X9349" s="221"/>
    </row>
    <row r="9350" spans="20:24">
      <c r="T9350" s="221"/>
      <c r="U9350" s="221"/>
      <c r="V9350" s="221"/>
      <c r="W9350" s="221"/>
      <c r="X9350" s="221"/>
    </row>
    <row r="9351" spans="20:24">
      <c r="T9351" s="221"/>
      <c r="U9351" s="221"/>
      <c r="V9351" s="221"/>
      <c r="W9351" s="221"/>
      <c r="X9351" s="221"/>
    </row>
    <row r="9352" spans="20:24">
      <c r="T9352" s="221"/>
      <c r="U9352" s="221"/>
      <c r="V9352" s="221"/>
      <c r="W9352" s="221"/>
      <c r="X9352" s="221"/>
    </row>
    <row r="9353" spans="20:24">
      <c r="T9353" s="221"/>
      <c r="U9353" s="221"/>
      <c r="V9353" s="221"/>
      <c r="W9353" s="221"/>
      <c r="X9353" s="221"/>
    </row>
    <row r="9354" spans="20:24">
      <c r="T9354" s="221"/>
      <c r="U9354" s="221"/>
      <c r="V9354" s="221"/>
      <c r="W9354" s="221"/>
      <c r="X9354" s="221"/>
    </row>
    <row r="9355" spans="20:24">
      <c r="T9355" s="221"/>
      <c r="U9355" s="221"/>
      <c r="V9355" s="221"/>
      <c r="W9355" s="221"/>
      <c r="X9355" s="221"/>
    </row>
    <row r="9356" spans="20:24">
      <c r="T9356" s="221"/>
      <c r="U9356" s="221"/>
      <c r="V9356" s="221"/>
      <c r="W9356" s="221"/>
      <c r="X9356" s="221"/>
    </row>
    <row r="9357" spans="20:24">
      <c r="T9357" s="221"/>
      <c r="U9357" s="221"/>
      <c r="V9357" s="221"/>
      <c r="W9357" s="221"/>
      <c r="X9357" s="221"/>
    </row>
    <row r="9358" spans="20:24">
      <c r="T9358" s="221"/>
      <c r="U9358" s="221"/>
      <c r="V9358" s="221"/>
      <c r="W9358" s="221"/>
      <c r="X9358" s="221"/>
    </row>
    <row r="9359" spans="20:24">
      <c r="T9359" s="221"/>
      <c r="U9359" s="221"/>
      <c r="V9359" s="221"/>
      <c r="W9359" s="221"/>
      <c r="X9359" s="221"/>
    </row>
    <row r="9360" spans="20:24">
      <c r="T9360" s="221"/>
      <c r="U9360" s="221"/>
      <c r="V9360" s="221"/>
      <c r="W9360" s="221"/>
      <c r="X9360" s="221"/>
    </row>
    <row r="9361" spans="20:24">
      <c r="T9361" s="221"/>
      <c r="U9361" s="221"/>
      <c r="V9361" s="221"/>
      <c r="W9361" s="221"/>
      <c r="X9361" s="221"/>
    </row>
    <row r="9362" spans="20:24">
      <c r="T9362" s="221"/>
      <c r="U9362" s="221"/>
      <c r="V9362" s="221"/>
      <c r="W9362" s="221"/>
      <c r="X9362" s="221"/>
    </row>
    <row r="9363" spans="20:24">
      <c r="T9363" s="221"/>
      <c r="U9363" s="221"/>
      <c r="V9363" s="221"/>
      <c r="W9363" s="221"/>
      <c r="X9363" s="221"/>
    </row>
    <row r="9364" spans="20:24">
      <c r="T9364" s="221"/>
      <c r="U9364" s="221"/>
      <c r="V9364" s="221"/>
      <c r="W9364" s="221"/>
      <c r="X9364" s="221"/>
    </row>
    <row r="9365" spans="20:24">
      <c r="T9365" s="221"/>
      <c r="U9365" s="221"/>
      <c r="V9365" s="221"/>
      <c r="W9365" s="221"/>
      <c r="X9365" s="221"/>
    </row>
    <row r="9366" spans="20:24">
      <c r="T9366" s="221"/>
      <c r="U9366" s="221"/>
      <c r="V9366" s="221"/>
      <c r="W9366" s="221"/>
      <c r="X9366" s="221"/>
    </row>
    <row r="9367" spans="20:24">
      <c r="T9367" s="221"/>
      <c r="U9367" s="221"/>
      <c r="V9367" s="221"/>
      <c r="W9367" s="221"/>
      <c r="X9367" s="221"/>
    </row>
    <row r="9368" spans="20:24">
      <c r="T9368" s="221"/>
      <c r="U9368" s="221"/>
      <c r="V9368" s="221"/>
      <c r="W9368" s="221"/>
      <c r="X9368" s="221"/>
    </row>
    <row r="9369" spans="20:24">
      <c r="T9369" s="221"/>
      <c r="U9369" s="221"/>
      <c r="V9369" s="221"/>
      <c r="W9369" s="221"/>
      <c r="X9369" s="221"/>
    </row>
    <row r="9370" spans="20:24">
      <c r="T9370" s="221"/>
      <c r="U9370" s="221"/>
      <c r="V9370" s="221"/>
      <c r="W9370" s="221"/>
      <c r="X9370" s="221"/>
    </row>
    <row r="9371" spans="20:24">
      <c r="T9371" s="221"/>
      <c r="U9371" s="221"/>
      <c r="V9371" s="221"/>
      <c r="W9371" s="221"/>
      <c r="X9371" s="221"/>
    </row>
    <row r="9372" spans="20:24">
      <c r="T9372" s="221"/>
      <c r="U9372" s="221"/>
      <c r="V9372" s="221"/>
      <c r="W9372" s="221"/>
      <c r="X9372" s="221"/>
    </row>
    <row r="9373" spans="20:24">
      <c r="T9373" s="221"/>
      <c r="U9373" s="221"/>
      <c r="V9373" s="221"/>
      <c r="W9373" s="221"/>
      <c r="X9373" s="221"/>
    </row>
    <row r="9374" spans="20:24">
      <c r="T9374" s="221"/>
      <c r="U9374" s="221"/>
      <c r="V9374" s="221"/>
      <c r="W9374" s="221"/>
      <c r="X9374" s="221"/>
    </row>
    <row r="9375" spans="20:24">
      <c r="T9375" s="221"/>
      <c r="U9375" s="221"/>
      <c r="V9375" s="221"/>
      <c r="W9375" s="221"/>
      <c r="X9375" s="221"/>
    </row>
    <row r="9376" spans="20:24">
      <c r="T9376" s="221"/>
      <c r="U9376" s="221"/>
      <c r="V9376" s="221"/>
      <c r="W9376" s="221"/>
      <c r="X9376" s="221"/>
    </row>
    <row r="9377" spans="20:24">
      <c r="T9377" s="221"/>
      <c r="U9377" s="221"/>
      <c r="V9377" s="221"/>
      <c r="W9377" s="221"/>
      <c r="X9377" s="221"/>
    </row>
    <row r="9378" spans="20:24">
      <c r="T9378" s="221"/>
      <c r="U9378" s="221"/>
      <c r="V9378" s="221"/>
      <c r="W9378" s="221"/>
      <c r="X9378" s="221"/>
    </row>
    <row r="9379" spans="20:24">
      <c r="T9379" s="221"/>
      <c r="U9379" s="221"/>
      <c r="V9379" s="221"/>
      <c r="W9379" s="221"/>
      <c r="X9379" s="221"/>
    </row>
    <row r="9380" spans="20:24">
      <c r="T9380" s="221"/>
      <c r="U9380" s="221"/>
      <c r="V9380" s="221"/>
      <c r="W9380" s="221"/>
      <c r="X9380" s="221"/>
    </row>
    <row r="9381" spans="20:24">
      <c r="T9381" s="221"/>
      <c r="U9381" s="221"/>
      <c r="V9381" s="221"/>
      <c r="W9381" s="221"/>
      <c r="X9381" s="221"/>
    </row>
    <row r="9382" spans="20:24">
      <c r="T9382" s="221"/>
      <c r="U9382" s="221"/>
      <c r="V9382" s="221"/>
      <c r="W9382" s="221"/>
      <c r="X9382" s="221"/>
    </row>
    <row r="9383" spans="20:24">
      <c r="T9383" s="221"/>
      <c r="U9383" s="221"/>
      <c r="V9383" s="221"/>
      <c r="W9383" s="221"/>
      <c r="X9383" s="221"/>
    </row>
    <row r="9384" spans="20:24">
      <c r="T9384" s="221"/>
      <c r="U9384" s="221"/>
      <c r="V9384" s="221"/>
      <c r="W9384" s="221"/>
      <c r="X9384" s="221"/>
    </row>
    <row r="9385" spans="20:24">
      <c r="T9385" s="221"/>
      <c r="U9385" s="221"/>
      <c r="V9385" s="221"/>
      <c r="W9385" s="221"/>
      <c r="X9385" s="221"/>
    </row>
    <row r="9386" spans="20:24">
      <c r="T9386" s="221"/>
      <c r="U9386" s="221"/>
      <c r="V9386" s="221"/>
      <c r="W9386" s="221"/>
      <c r="X9386" s="221"/>
    </row>
    <row r="9387" spans="20:24">
      <c r="T9387" s="221"/>
      <c r="U9387" s="221"/>
      <c r="V9387" s="221"/>
      <c r="W9387" s="221"/>
      <c r="X9387" s="221"/>
    </row>
    <row r="9388" spans="20:24">
      <c r="T9388" s="221"/>
      <c r="U9388" s="221"/>
      <c r="V9388" s="221"/>
      <c r="W9388" s="221"/>
      <c r="X9388" s="221"/>
    </row>
    <row r="9389" spans="20:24">
      <c r="T9389" s="221"/>
      <c r="U9389" s="221"/>
      <c r="V9389" s="221"/>
      <c r="W9389" s="221"/>
      <c r="X9389" s="221"/>
    </row>
    <row r="9390" spans="20:24">
      <c r="T9390" s="221"/>
      <c r="U9390" s="221"/>
      <c r="V9390" s="221"/>
      <c r="W9390" s="221"/>
      <c r="X9390" s="221"/>
    </row>
    <row r="9391" spans="20:24">
      <c r="T9391" s="221"/>
      <c r="U9391" s="221"/>
      <c r="V9391" s="221"/>
      <c r="W9391" s="221"/>
      <c r="X9391" s="221"/>
    </row>
    <row r="9392" spans="20:24">
      <c r="T9392" s="221"/>
      <c r="U9392" s="221"/>
      <c r="V9392" s="221"/>
      <c r="W9392" s="221"/>
      <c r="X9392" s="221"/>
    </row>
    <row r="9393" spans="20:24">
      <c r="T9393" s="221"/>
      <c r="U9393" s="221"/>
      <c r="V9393" s="221"/>
      <c r="W9393" s="221"/>
      <c r="X9393" s="221"/>
    </row>
    <row r="9394" spans="20:24">
      <c r="T9394" s="221"/>
      <c r="U9394" s="221"/>
      <c r="V9394" s="221"/>
      <c r="W9394" s="221"/>
      <c r="X9394" s="221"/>
    </row>
    <row r="9395" spans="20:24">
      <c r="T9395" s="221"/>
      <c r="U9395" s="221"/>
      <c r="V9395" s="221"/>
      <c r="W9395" s="221"/>
      <c r="X9395" s="221"/>
    </row>
    <row r="9396" spans="20:24">
      <c r="T9396" s="221"/>
      <c r="U9396" s="221"/>
      <c r="V9396" s="221"/>
      <c r="W9396" s="221"/>
      <c r="X9396" s="221"/>
    </row>
    <row r="9397" spans="20:24">
      <c r="T9397" s="221"/>
      <c r="U9397" s="221"/>
      <c r="V9397" s="221"/>
      <c r="W9397" s="221"/>
      <c r="X9397" s="221"/>
    </row>
    <row r="9398" spans="20:24">
      <c r="T9398" s="221"/>
      <c r="U9398" s="221"/>
      <c r="V9398" s="221"/>
      <c r="W9398" s="221"/>
      <c r="X9398" s="221"/>
    </row>
    <row r="9399" spans="20:24">
      <c r="T9399" s="221"/>
      <c r="U9399" s="221"/>
      <c r="V9399" s="221"/>
      <c r="W9399" s="221"/>
      <c r="X9399" s="221"/>
    </row>
    <row r="9400" spans="20:24">
      <c r="T9400" s="221"/>
      <c r="U9400" s="221"/>
      <c r="V9400" s="221"/>
      <c r="W9400" s="221"/>
      <c r="X9400" s="221"/>
    </row>
    <row r="9401" spans="20:24">
      <c r="T9401" s="221"/>
      <c r="U9401" s="221"/>
      <c r="V9401" s="221"/>
      <c r="W9401" s="221"/>
      <c r="X9401" s="221"/>
    </row>
    <row r="9402" spans="20:24">
      <c r="T9402" s="221"/>
      <c r="U9402" s="221"/>
      <c r="V9402" s="221"/>
      <c r="W9402" s="221"/>
      <c r="X9402" s="221"/>
    </row>
    <row r="9403" spans="20:24">
      <c r="T9403" s="221"/>
      <c r="U9403" s="221"/>
      <c r="V9403" s="221"/>
      <c r="W9403" s="221"/>
      <c r="X9403" s="221"/>
    </row>
    <row r="9404" spans="20:24">
      <c r="T9404" s="221"/>
      <c r="U9404" s="221"/>
      <c r="V9404" s="221"/>
      <c r="W9404" s="221"/>
      <c r="X9404" s="221"/>
    </row>
    <row r="9405" spans="20:24">
      <c r="T9405" s="221"/>
      <c r="U9405" s="221"/>
      <c r="V9405" s="221"/>
      <c r="W9405" s="221"/>
      <c r="X9405" s="221"/>
    </row>
    <row r="9406" spans="20:24">
      <c r="T9406" s="221"/>
      <c r="U9406" s="221"/>
      <c r="V9406" s="221"/>
      <c r="W9406" s="221"/>
      <c r="X9406" s="221"/>
    </row>
    <row r="9407" spans="20:24">
      <c r="T9407" s="221"/>
      <c r="U9407" s="221"/>
      <c r="V9407" s="221"/>
      <c r="W9407" s="221"/>
      <c r="X9407" s="221"/>
    </row>
    <row r="9408" spans="20:24">
      <c r="T9408" s="221"/>
      <c r="U9408" s="221"/>
      <c r="V9408" s="221"/>
      <c r="W9408" s="221"/>
      <c r="X9408" s="221"/>
    </row>
    <row r="9409" spans="20:24">
      <c r="T9409" s="221"/>
      <c r="U9409" s="221"/>
      <c r="V9409" s="221"/>
      <c r="W9409" s="221"/>
      <c r="X9409" s="221"/>
    </row>
    <row r="9410" spans="20:24">
      <c r="T9410" s="221"/>
      <c r="U9410" s="221"/>
      <c r="V9410" s="221"/>
      <c r="W9410" s="221"/>
      <c r="X9410" s="221"/>
    </row>
    <row r="9411" spans="20:24">
      <c r="T9411" s="221"/>
      <c r="U9411" s="221"/>
      <c r="V9411" s="221"/>
      <c r="W9411" s="221"/>
      <c r="X9411" s="221"/>
    </row>
    <row r="9412" spans="20:24">
      <c r="T9412" s="221"/>
      <c r="U9412" s="221"/>
      <c r="V9412" s="221"/>
      <c r="W9412" s="221"/>
      <c r="X9412" s="221"/>
    </row>
    <row r="9413" spans="20:24">
      <c r="T9413" s="221"/>
      <c r="U9413" s="221"/>
      <c r="V9413" s="221"/>
      <c r="W9413" s="221"/>
      <c r="X9413" s="221"/>
    </row>
    <row r="9414" spans="20:24">
      <c r="T9414" s="221"/>
      <c r="U9414" s="221"/>
      <c r="V9414" s="221"/>
      <c r="W9414" s="221"/>
      <c r="X9414" s="221"/>
    </row>
    <row r="9415" spans="20:24">
      <c r="T9415" s="221"/>
      <c r="U9415" s="221"/>
      <c r="V9415" s="221"/>
      <c r="W9415" s="221"/>
      <c r="X9415" s="221"/>
    </row>
    <row r="9416" spans="20:24">
      <c r="T9416" s="221"/>
      <c r="U9416" s="221"/>
      <c r="V9416" s="221"/>
      <c r="W9416" s="221"/>
      <c r="X9416" s="221"/>
    </row>
    <row r="9417" spans="20:24">
      <c r="T9417" s="221"/>
      <c r="U9417" s="221"/>
      <c r="V9417" s="221"/>
      <c r="W9417" s="221"/>
      <c r="X9417" s="221"/>
    </row>
    <row r="9418" spans="20:24">
      <c r="T9418" s="221"/>
      <c r="U9418" s="221"/>
      <c r="V9418" s="221"/>
      <c r="W9418" s="221"/>
      <c r="X9418" s="221"/>
    </row>
    <row r="9419" spans="20:24">
      <c r="T9419" s="221"/>
      <c r="U9419" s="221"/>
      <c r="V9419" s="221"/>
      <c r="W9419" s="221"/>
      <c r="X9419" s="221"/>
    </row>
    <row r="9420" spans="20:24">
      <c r="T9420" s="221"/>
      <c r="U9420" s="221"/>
      <c r="V9420" s="221"/>
      <c r="W9420" s="221"/>
      <c r="X9420" s="221"/>
    </row>
    <row r="9421" spans="20:24">
      <c r="T9421" s="221"/>
      <c r="U9421" s="221"/>
      <c r="V9421" s="221"/>
      <c r="W9421" s="221"/>
      <c r="X9421" s="221"/>
    </row>
    <row r="9422" spans="20:24">
      <c r="T9422" s="221"/>
      <c r="U9422" s="221"/>
      <c r="V9422" s="221"/>
      <c r="W9422" s="221"/>
      <c r="X9422" s="221"/>
    </row>
    <row r="9423" spans="20:24">
      <c r="T9423" s="221"/>
      <c r="U9423" s="221"/>
      <c r="V9423" s="221"/>
      <c r="W9423" s="221"/>
      <c r="X9423" s="221"/>
    </row>
    <row r="9424" spans="20:24">
      <c r="T9424" s="221"/>
      <c r="U9424" s="221"/>
      <c r="V9424" s="221"/>
      <c r="W9424" s="221"/>
      <c r="X9424" s="221"/>
    </row>
    <row r="9425" spans="20:24">
      <c r="T9425" s="221"/>
      <c r="U9425" s="221"/>
      <c r="V9425" s="221"/>
      <c r="W9425" s="221"/>
      <c r="X9425" s="221"/>
    </row>
    <row r="9426" spans="20:24">
      <c r="T9426" s="221"/>
      <c r="U9426" s="221"/>
      <c r="V9426" s="221"/>
      <c r="W9426" s="221"/>
      <c r="X9426" s="221"/>
    </row>
    <row r="9427" spans="20:24">
      <c r="T9427" s="221"/>
      <c r="U9427" s="221"/>
      <c r="V9427" s="221"/>
      <c r="W9427" s="221"/>
      <c r="X9427" s="221"/>
    </row>
    <row r="9428" spans="20:24">
      <c r="T9428" s="221"/>
      <c r="U9428" s="221"/>
      <c r="V9428" s="221"/>
      <c r="W9428" s="221"/>
      <c r="X9428" s="221"/>
    </row>
    <row r="9429" spans="20:24">
      <c r="T9429" s="221"/>
      <c r="U9429" s="221"/>
      <c r="V9429" s="221"/>
      <c r="W9429" s="221"/>
      <c r="X9429" s="221"/>
    </row>
    <row r="9430" spans="20:24">
      <c r="T9430" s="221"/>
      <c r="U9430" s="221"/>
      <c r="V9430" s="221"/>
      <c r="W9430" s="221"/>
      <c r="X9430" s="221"/>
    </row>
    <row r="9431" spans="20:24">
      <c r="T9431" s="221"/>
      <c r="U9431" s="221"/>
      <c r="V9431" s="221"/>
      <c r="W9431" s="221"/>
      <c r="X9431" s="221"/>
    </row>
    <row r="9432" spans="20:24">
      <c r="T9432" s="221"/>
      <c r="U9432" s="221"/>
      <c r="V9432" s="221"/>
      <c r="W9432" s="221"/>
      <c r="X9432" s="221"/>
    </row>
    <row r="9433" spans="20:24">
      <c r="T9433" s="221"/>
      <c r="U9433" s="221"/>
      <c r="V9433" s="221"/>
      <c r="W9433" s="221"/>
      <c r="X9433" s="221"/>
    </row>
    <row r="9434" spans="20:24">
      <c r="T9434" s="221"/>
      <c r="U9434" s="221"/>
      <c r="V9434" s="221"/>
      <c r="W9434" s="221"/>
      <c r="X9434" s="221"/>
    </row>
    <row r="9435" spans="20:24">
      <c r="T9435" s="221"/>
      <c r="U9435" s="221"/>
      <c r="V9435" s="221"/>
      <c r="W9435" s="221"/>
      <c r="X9435" s="221"/>
    </row>
    <row r="9436" spans="20:24">
      <c r="T9436" s="221"/>
      <c r="U9436" s="221"/>
      <c r="V9436" s="221"/>
      <c r="W9436" s="221"/>
      <c r="X9436" s="221"/>
    </row>
    <row r="9437" spans="20:24">
      <c r="T9437" s="221"/>
      <c r="U9437" s="221"/>
      <c r="V9437" s="221"/>
      <c r="W9437" s="221"/>
      <c r="X9437" s="221"/>
    </row>
    <row r="9438" spans="20:24">
      <c r="T9438" s="221"/>
      <c r="U9438" s="221"/>
      <c r="V9438" s="221"/>
      <c r="W9438" s="221"/>
      <c r="X9438" s="221"/>
    </row>
    <row r="9439" spans="20:24">
      <c r="T9439" s="221"/>
      <c r="U9439" s="221"/>
      <c r="V9439" s="221"/>
      <c r="W9439" s="221"/>
      <c r="X9439" s="221"/>
    </row>
    <row r="9440" spans="20:24">
      <c r="T9440" s="221"/>
      <c r="U9440" s="221"/>
      <c r="V9440" s="221"/>
      <c r="W9440" s="221"/>
      <c r="X9440" s="221"/>
    </row>
    <row r="9441" spans="20:24">
      <c r="T9441" s="221"/>
      <c r="U9441" s="221"/>
      <c r="V9441" s="221"/>
      <c r="W9441" s="221"/>
      <c r="X9441" s="221"/>
    </row>
    <row r="9442" spans="20:24">
      <c r="T9442" s="221"/>
      <c r="U9442" s="221"/>
      <c r="V9442" s="221"/>
      <c r="W9442" s="221"/>
      <c r="X9442" s="221"/>
    </row>
    <row r="9443" spans="20:24">
      <c r="T9443" s="221"/>
      <c r="U9443" s="221"/>
      <c r="V9443" s="221"/>
      <c r="W9443" s="221"/>
      <c r="X9443" s="221"/>
    </row>
    <row r="9444" spans="20:24">
      <c r="T9444" s="221"/>
      <c r="U9444" s="221"/>
      <c r="V9444" s="221"/>
      <c r="W9444" s="221"/>
      <c r="X9444" s="221"/>
    </row>
    <row r="9445" spans="20:24">
      <c r="T9445" s="221"/>
      <c r="U9445" s="221"/>
      <c r="V9445" s="221"/>
      <c r="W9445" s="221"/>
      <c r="X9445" s="221"/>
    </row>
    <row r="9446" spans="20:24">
      <c r="T9446" s="221"/>
      <c r="U9446" s="221"/>
      <c r="V9446" s="221"/>
      <c r="W9446" s="221"/>
      <c r="X9446" s="221"/>
    </row>
    <row r="9447" spans="20:24">
      <c r="T9447" s="221"/>
      <c r="U9447" s="221"/>
      <c r="V9447" s="221"/>
      <c r="W9447" s="221"/>
      <c r="X9447" s="221"/>
    </row>
    <row r="9448" spans="20:24">
      <c r="T9448" s="221"/>
      <c r="U9448" s="221"/>
      <c r="V9448" s="221"/>
      <c r="W9448" s="221"/>
      <c r="X9448" s="221"/>
    </row>
    <row r="9449" spans="20:24">
      <c r="T9449" s="221"/>
      <c r="U9449" s="221"/>
      <c r="V9449" s="221"/>
      <c r="W9449" s="221"/>
      <c r="X9449" s="221"/>
    </row>
    <row r="9450" spans="20:24">
      <c r="T9450" s="221"/>
      <c r="U9450" s="221"/>
      <c r="V9450" s="221"/>
      <c r="W9450" s="221"/>
      <c r="X9450" s="221"/>
    </row>
    <row r="9451" spans="20:24">
      <c r="T9451" s="221"/>
      <c r="U9451" s="221"/>
      <c r="V9451" s="221"/>
      <c r="W9451" s="221"/>
      <c r="X9451" s="221"/>
    </row>
    <row r="9452" spans="20:24">
      <c r="T9452" s="221"/>
      <c r="U9452" s="221"/>
      <c r="V9452" s="221"/>
      <c r="W9452" s="221"/>
      <c r="X9452" s="221"/>
    </row>
    <row r="9453" spans="20:24">
      <c r="T9453" s="221"/>
      <c r="U9453" s="221"/>
      <c r="V9453" s="221"/>
      <c r="W9453" s="221"/>
      <c r="X9453" s="221"/>
    </row>
    <row r="9454" spans="20:24">
      <c r="T9454" s="221"/>
      <c r="U9454" s="221"/>
      <c r="V9454" s="221"/>
      <c r="W9454" s="221"/>
      <c r="X9454" s="221"/>
    </row>
    <row r="9455" spans="20:24">
      <c r="T9455" s="221"/>
      <c r="U9455" s="221"/>
      <c r="V9455" s="221"/>
      <c r="W9455" s="221"/>
      <c r="X9455" s="221"/>
    </row>
    <row r="9456" spans="20:24">
      <c r="T9456" s="221"/>
      <c r="U9456" s="221"/>
      <c r="V9456" s="221"/>
      <c r="W9456" s="221"/>
      <c r="X9456" s="221"/>
    </row>
    <row r="9457" spans="20:24">
      <c r="T9457" s="221"/>
      <c r="U9457" s="221"/>
      <c r="V9457" s="221"/>
      <c r="W9457" s="221"/>
      <c r="X9457" s="221"/>
    </row>
    <row r="9458" spans="20:24">
      <c r="T9458" s="221"/>
      <c r="U9458" s="221"/>
      <c r="V9458" s="221"/>
      <c r="W9458" s="221"/>
      <c r="X9458" s="221"/>
    </row>
    <row r="9459" spans="20:24">
      <c r="T9459" s="221"/>
      <c r="U9459" s="221"/>
      <c r="V9459" s="221"/>
      <c r="W9459" s="221"/>
      <c r="X9459" s="221"/>
    </row>
    <row r="9460" spans="20:24">
      <c r="T9460" s="221"/>
      <c r="U9460" s="221"/>
      <c r="V9460" s="221"/>
      <c r="W9460" s="221"/>
      <c r="X9460" s="221"/>
    </row>
    <row r="9461" spans="20:24">
      <c r="T9461" s="221"/>
      <c r="U9461" s="221"/>
      <c r="V9461" s="221"/>
      <c r="W9461" s="221"/>
      <c r="X9461" s="221"/>
    </row>
    <row r="9462" spans="20:24">
      <c r="T9462" s="221"/>
      <c r="U9462" s="221"/>
      <c r="V9462" s="221"/>
      <c r="W9462" s="221"/>
      <c r="X9462" s="221"/>
    </row>
    <row r="9463" spans="20:24">
      <c r="T9463" s="221"/>
      <c r="U9463" s="221"/>
      <c r="V9463" s="221"/>
      <c r="W9463" s="221"/>
      <c r="X9463" s="221"/>
    </row>
    <row r="9464" spans="20:24">
      <c r="T9464" s="221"/>
      <c r="U9464" s="221"/>
      <c r="V9464" s="221"/>
      <c r="W9464" s="221"/>
      <c r="X9464" s="221"/>
    </row>
    <row r="9465" spans="20:24">
      <c r="T9465" s="221"/>
      <c r="U9465" s="221"/>
      <c r="V9465" s="221"/>
      <c r="W9465" s="221"/>
      <c r="X9465" s="221"/>
    </row>
    <row r="9466" spans="20:24">
      <c r="T9466" s="221"/>
      <c r="U9466" s="221"/>
      <c r="V9466" s="221"/>
      <c r="W9466" s="221"/>
      <c r="X9466" s="221"/>
    </row>
    <row r="9467" spans="20:24">
      <c r="T9467" s="221"/>
      <c r="U9467" s="221"/>
      <c r="V9467" s="221"/>
      <c r="W9467" s="221"/>
      <c r="X9467" s="221"/>
    </row>
    <row r="9468" spans="20:24">
      <c r="T9468" s="221"/>
      <c r="U9468" s="221"/>
      <c r="V9468" s="221"/>
      <c r="W9468" s="221"/>
      <c r="X9468" s="221"/>
    </row>
    <row r="9469" spans="20:24">
      <c r="T9469" s="221"/>
      <c r="U9469" s="221"/>
      <c r="V9469" s="221"/>
      <c r="W9469" s="221"/>
      <c r="X9469" s="221"/>
    </row>
    <row r="9470" spans="20:24">
      <c r="T9470" s="221"/>
      <c r="U9470" s="221"/>
      <c r="V9470" s="221"/>
      <c r="W9470" s="221"/>
      <c r="X9470" s="221"/>
    </row>
    <row r="9471" spans="20:24">
      <c r="T9471" s="221"/>
      <c r="U9471" s="221"/>
      <c r="V9471" s="221"/>
      <c r="W9471" s="221"/>
      <c r="X9471" s="221"/>
    </row>
    <row r="9472" spans="20:24">
      <c r="T9472" s="221"/>
      <c r="U9472" s="221"/>
      <c r="V9472" s="221"/>
      <c r="W9472" s="221"/>
      <c r="X9472" s="221"/>
    </row>
    <row r="9473" spans="20:24">
      <c r="T9473" s="221"/>
      <c r="U9473" s="221"/>
      <c r="V9473" s="221"/>
      <c r="W9473" s="221"/>
      <c r="X9473" s="221"/>
    </row>
    <row r="9474" spans="20:24">
      <c r="T9474" s="221"/>
      <c r="U9474" s="221"/>
      <c r="V9474" s="221"/>
      <c r="W9474" s="221"/>
      <c r="X9474" s="221"/>
    </row>
    <row r="9475" spans="20:24">
      <c r="T9475" s="221"/>
      <c r="U9475" s="221"/>
      <c r="V9475" s="221"/>
      <c r="W9475" s="221"/>
      <c r="X9475" s="221"/>
    </row>
    <row r="9476" spans="20:24">
      <c r="T9476" s="221"/>
      <c r="U9476" s="221"/>
      <c r="V9476" s="221"/>
      <c r="W9476" s="221"/>
      <c r="X9476" s="221"/>
    </row>
    <row r="9477" spans="20:24">
      <c r="T9477" s="221"/>
      <c r="U9477" s="221"/>
      <c r="V9477" s="221"/>
      <c r="W9477" s="221"/>
      <c r="X9477" s="221"/>
    </row>
    <row r="9478" spans="20:24">
      <c r="T9478" s="221"/>
      <c r="U9478" s="221"/>
      <c r="V9478" s="221"/>
      <c r="W9478" s="221"/>
      <c r="X9478" s="221"/>
    </row>
    <row r="9479" spans="20:24">
      <c r="T9479" s="221"/>
      <c r="U9479" s="221"/>
      <c r="V9479" s="221"/>
      <c r="W9479" s="221"/>
      <c r="X9479" s="221"/>
    </row>
    <row r="9480" spans="20:24">
      <c r="T9480" s="221"/>
      <c r="U9480" s="221"/>
      <c r="V9480" s="221"/>
      <c r="W9480" s="221"/>
      <c r="X9480" s="221"/>
    </row>
    <row r="9481" spans="20:24">
      <c r="T9481" s="221"/>
      <c r="U9481" s="221"/>
      <c r="V9481" s="221"/>
      <c r="W9481" s="221"/>
      <c r="X9481" s="221"/>
    </row>
    <row r="9482" spans="20:24">
      <c r="T9482" s="221"/>
      <c r="U9482" s="221"/>
      <c r="V9482" s="221"/>
      <c r="W9482" s="221"/>
      <c r="X9482" s="221"/>
    </row>
    <row r="9483" spans="20:24">
      <c r="T9483" s="221"/>
      <c r="U9483" s="221"/>
      <c r="V9483" s="221"/>
      <c r="W9483" s="221"/>
      <c r="X9483" s="221"/>
    </row>
    <row r="9484" spans="20:24">
      <c r="T9484" s="221"/>
      <c r="U9484" s="221"/>
      <c r="V9484" s="221"/>
      <c r="W9484" s="221"/>
      <c r="X9484" s="221"/>
    </row>
    <row r="9485" spans="20:24">
      <c r="T9485" s="221"/>
      <c r="U9485" s="221"/>
      <c r="V9485" s="221"/>
      <c r="W9485" s="221"/>
      <c r="X9485" s="221"/>
    </row>
    <row r="9486" spans="20:24">
      <c r="T9486" s="221"/>
      <c r="U9486" s="221"/>
      <c r="V9486" s="221"/>
      <c r="W9486" s="221"/>
      <c r="X9486" s="221"/>
    </row>
    <row r="9487" spans="20:24">
      <c r="T9487" s="221"/>
      <c r="U9487" s="221"/>
      <c r="V9487" s="221"/>
      <c r="W9487" s="221"/>
      <c r="X9487" s="221"/>
    </row>
    <row r="9488" spans="20:24">
      <c r="T9488" s="221"/>
      <c r="U9488" s="221"/>
      <c r="V9488" s="221"/>
      <c r="W9488" s="221"/>
      <c r="X9488" s="221"/>
    </row>
    <row r="9489" spans="20:24">
      <c r="T9489" s="221"/>
      <c r="U9489" s="221"/>
      <c r="V9489" s="221"/>
      <c r="W9489" s="221"/>
      <c r="X9489" s="221"/>
    </row>
    <row r="9490" spans="20:24">
      <c r="T9490" s="221"/>
      <c r="U9490" s="221"/>
      <c r="V9490" s="221"/>
      <c r="W9490" s="221"/>
      <c r="X9490" s="221"/>
    </row>
    <row r="9491" spans="20:24">
      <c r="T9491" s="221"/>
      <c r="U9491" s="221"/>
      <c r="V9491" s="221"/>
      <c r="W9491" s="221"/>
      <c r="X9491" s="221"/>
    </row>
    <row r="9492" spans="20:24">
      <c r="T9492" s="221"/>
      <c r="U9492" s="221"/>
      <c r="V9492" s="221"/>
      <c r="W9492" s="221"/>
      <c r="X9492" s="221"/>
    </row>
    <row r="9493" spans="20:24">
      <c r="T9493" s="221"/>
      <c r="U9493" s="221"/>
      <c r="V9493" s="221"/>
      <c r="W9493" s="221"/>
      <c r="X9493" s="221"/>
    </row>
    <row r="9494" spans="20:24">
      <c r="T9494" s="221"/>
      <c r="U9494" s="221"/>
      <c r="V9494" s="221"/>
      <c r="W9494" s="221"/>
      <c r="X9494" s="221"/>
    </row>
    <row r="9495" spans="20:24">
      <c r="T9495" s="221"/>
      <c r="U9495" s="221"/>
      <c r="V9495" s="221"/>
      <c r="W9495" s="221"/>
      <c r="X9495" s="221"/>
    </row>
    <row r="9496" spans="20:24">
      <c r="T9496" s="221"/>
      <c r="U9496" s="221"/>
      <c r="V9496" s="221"/>
      <c r="W9496" s="221"/>
      <c r="X9496" s="221"/>
    </row>
    <row r="9497" spans="20:24">
      <c r="T9497" s="221"/>
      <c r="U9497" s="221"/>
      <c r="V9497" s="221"/>
      <c r="W9497" s="221"/>
      <c r="X9497" s="221"/>
    </row>
    <row r="9498" spans="20:24">
      <c r="T9498" s="221"/>
      <c r="U9498" s="221"/>
      <c r="V9498" s="221"/>
      <c r="W9498" s="221"/>
      <c r="X9498" s="221"/>
    </row>
    <row r="9499" spans="20:24">
      <c r="T9499" s="221"/>
      <c r="U9499" s="221"/>
      <c r="V9499" s="221"/>
      <c r="W9499" s="221"/>
      <c r="X9499" s="221"/>
    </row>
    <row r="9500" spans="20:24">
      <c r="T9500" s="221"/>
      <c r="U9500" s="221"/>
      <c r="V9500" s="221"/>
      <c r="W9500" s="221"/>
      <c r="X9500" s="221"/>
    </row>
    <row r="9501" spans="20:24">
      <c r="T9501" s="221"/>
      <c r="U9501" s="221"/>
      <c r="V9501" s="221"/>
      <c r="W9501" s="221"/>
      <c r="X9501" s="221"/>
    </row>
    <row r="9502" spans="20:24">
      <c r="T9502" s="221"/>
      <c r="U9502" s="221"/>
      <c r="V9502" s="221"/>
      <c r="W9502" s="221"/>
      <c r="X9502" s="221"/>
    </row>
    <row r="9503" spans="20:24">
      <c r="T9503" s="221"/>
      <c r="U9503" s="221"/>
      <c r="V9503" s="221"/>
      <c r="W9503" s="221"/>
      <c r="X9503" s="221"/>
    </row>
    <row r="9504" spans="20:24">
      <c r="T9504" s="221"/>
      <c r="U9504" s="221"/>
      <c r="V9504" s="221"/>
      <c r="W9504" s="221"/>
      <c r="X9504" s="221"/>
    </row>
    <row r="9505" spans="20:24">
      <c r="T9505" s="221"/>
      <c r="U9505" s="221"/>
      <c r="V9505" s="221"/>
      <c r="W9505" s="221"/>
      <c r="X9505" s="221"/>
    </row>
    <row r="9506" spans="20:24">
      <c r="T9506" s="221"/>
      <c r="U9506" s="221"/>
      <c r="V9506" s="221"/>
      <c r="W9506" s="221"/>
      <c r="X9506" s="221"/>
    </row>
    <row r="9507" spans="20:24">
      <c r="T9507" s="221"/>
      <c r="U9507" s="221"/>
      <c r="V9507" s="221"/>
      <c r="W9507" s="221"/>
      <c r="X9507" s="221"/>
    </row>
    <row r="9508" spans="20:24">
      <c r="T9508" s="221"/>
      <c r="U9508" s="221"/>
      <c r="V9508" s="221"/>
      <c r="W9508" s="221"/>
      <c r="X9508" s="221"/>
    </row>
    <row r="9509" spans="20:24">
      <c r="T9509" s="221"/>
      <c r="U9509" s="221"/>
      <c r="V9509" s="221"/>
      <c r="W9509" s="221"/>
      <c r="X9509" s="221"/>
    </row>
    <row r="9510" spans="20:24">
      <c r="T9510" s="221"/>
      <c r="U9510" s="221"/>
      <c r="V9510" s="221"/>
      <c r="W9510" s="221"/>
      <c r="X9510" s="221"/>
    </row>
    <row r="9511" spans="20:24">
      <c r="T9511" s="221"/>
      <c r="U9511" s="221"/>
      <c r="V9511" s="221"/>
      <c r="W9511" s="221"/>
      <c r="X9511" s="221"/>
    </row>
    <row r="9512" spans="20:24">
      <c r="T9512" s="221"/>
      <c r="U9512" s="221"/>
      <c r="V9512" s="221"/>
      <c r="W9512" s="221"/>
      <c r="X9512" s="221"/>
    </row>
    <row r="9513" spans="20:24">
      <c r="T9513" s="221"/>
      <c r="U9513" s="221"/>
      <c r="V9513" s="221"/>
      <c r="W9513" s="221"/>
      <c r="X9513" s="221"/>
    </row>
    <row r="9514" spans="20:24">
      <c r="T9514" s="221"/>
      <c r="U9514" s="221"/>
      <c r="V9514" s="221"/>
      <c r="W9514" s="221"/>
      <c r="X9514" s="221"/>
    </row>
    <row r="9515" spans="20:24">
      <c r="T9515" s="221"/>
      <c r="U9515" s="221"/>
      <c r="V9515" s="221"/>
      <c r="W9515" s="221"/>
      <c r="X9515" s="221"/>
    </row>
    <row r="9516" spans="20:24">
      <c r="T9516" s="221"/>
      <c r="U9516" s="221"/>
      <c r="V9516" s="221"/>
      <c r="W9516" s="221"/>
      <c r="X9516" s="221"/>
    </row>
    <row r="9517" spans="20:24">
      <c r="T9517" s="221"/>
      <c r="U9517" s="221"/>
      <c r="V9517" s="221"/>
      <c r="W9517" s="221"/>
      <c r="X9517" s="221"/>
    </row>
    <row r="9518" spans="20:24">
      <c r="T9518" s="221"/>
      <c r="U9518" s="221"/>
      <c r="V9518" s="221"/>
      <c r="W9518" s="221"/>
      <c r="X9518" s="221"/>
    </row>
    <row r="9519" spans="20:24">
      <c r="T9519" s="221"/>
      <c r="U9519" s="221"/>
      <c r="V9519" s="221"/>
      <c r="W9519" s="221"/>
      <c r="X9519" s="221"/>
    </row>
    <row r="9520" spans="20:24">
      <c r="T9520" s="221"/>
      <c r="U9520" s="221"/>
      <c r="V9520" s="221"/>
      <c r="W9520" s="221"/>
      <c r="X9520" s="221"/>
    </row>
    <row r="9521" spans="20:24">
      <c r="T9521" s="221"/>
      <c r="U9521" s="221"/>
      <c r="V9521" s="221"/>
      <c r="W9521" s="221"/>
      <c r="X9521" s="221"/>
    </row>
    <row r="9522" spans="20:24">
      <c r="T9522" s="221"/>
      <c r="U9522" s="221"/>
      <c r="V9522" s="221"/>
      <c r="W9522" s="221"/>
      <c r="X9522" s="221"/>
    </row>
    <row r="9523" spans="20:24">
      <c r="T9523" s="221"/>
      <c r="U9523" s="221"/>
      <c r="V9523" s="221"/>
      <c r="W9523" s="221"/>
      <c r="X9523" s="221"/>
    </row>
    <row r="9524" spans="20:24">
      <c r="T9524" s="221"/>
      <c r="U9524" s="221"/>
      <c r="V9524" s="221"/>
      <c r="W9524" s="221"/>
      <c r="X9524" s="221"/>
    </row>
    <row r="9525" spans="20:24">
      <c r="T9525" s="221"/>
      <c r="U9525" s="221"/>
      <c r="V9525" s="221"/>
      <c r="W9525" s="221"/>
      <c r="X9525" s="221"/>
    </row>
    <row r="9526" spans="20:24">
      <c r="T9526" s="221"/>
      <c r="U9526" s="221"/>
      <c r="V9526" s="221"/>
      <c r="W9526" s="221"/>
      <c r="X9526" s="221"/>
    </row>
    <row r="9527" spans="20:24">
      <c r="T9527" s="221"/>
      <c r="U9527" s="221"/>
      <c r="V9527" s="221"/>
      <c r="W9527" s="221"/>
      <c r="X9527" s="221"/>
    </row>
    <row r="9528" spans="20:24">
      <c r="T9528" s="221"/>
      <c r="U9528" s="221"/>
      <c r="V9528" s="221"/>
      <c r="W9528" s="221"/>
      <c r="X9528" s="221"/>
    </row>
    <row r="9529" spans="20:24">
      <c r="T9529" s="221"/>
      <c r="U9529" s="221"/>
      <c r="V9529" s="221"/>
      <c r="W9529" s="221"/>
      <c r="X9529" s="221"/>
    </row>
    <row r="9530" spans="20:24">
      <c r="T9530" s="221"/>
      <c r="U9530" s="221"/>
      <c r="V9530" s="221"/>
      <c r="W9530" s="221"/>
      <c r="X9530" s="221"/>
    </row>
    <row r="9531" spans="20:24">
      <c r="T9531" s="221"/>
      <c r="U9531" s="221"/>
      <c r="V9531" s="221"/>
      <c r="W9531" s="221"/>
      <c r="X9531" s="221"/>
    </row>
    <row r="9532" spans="20:24">
      <c r="T9532" s="221"/>
      <c r="U9532" s="221"/>
      <c r="V9532" s="221"/>
      <c r="W9532" s="221"/>
      <c r="X9532" s="221"/>
    </row>
    <row r="9533" spans="20:24">
      <c r="T9533" s="221"/>
      <c r="U9533" s="221"/>
      <c r="V9533" s="221"/>
      <c r="W9533" s="221"/>
      <c r="X9533" s="221"/>
    </row>
    <row r="9534" spans="20:24">
      <c r="T9534" s="221"/>
      <c r="U9534" s="221"/>
      <c r="V9534" s="221"/>
      <c r="W9534" s="221"/>
      <c r="X9534" s="221"/>
    </row>
    <row r="9535" spans="20:24">
      <c r="T9535" s="221"/>
      <c r="U9535" s="221"/>
      <c r="V9535" s="221"/>
      <c r="W9535" s="221"/>
      <c r="X9535" s="221"/>
    </row>
    <row r="9536" spans="20:24">
      <c r="T9536" s="221"/>
      <c r="U9536" s="221"/>
      <c r="V9536" s="221"/>
      <c r="W9536" s="221"/>
      <c r="X9536" s="221"/>
    </row>
    <row r="9537" spans="20:24">
      <c r="T9537" s="221"/>
      <c r="U9537" s="221"/>
      <c r="V9537" s="221"/>
      <c r="W9537" s="221"/>
      <c r="X9537" s="221"/>
    </row>
    <row r="9538" spans="20:24">
      <c r="T9538" s="221"/>
      <c r="U9538" s="221"/>
      <c r="V9538" s="221"/>
      <c r="W9538" s="221"/>
      <c r="X9538" s="221"/>
    </row>
    <row r="9539" spans="20:24">
      <c r="T9539" s="221"/>
      <c r="U9539" s="221"/>
      <c r="V9539" s="221"/>
      <c r="W9539" s="221"/>
      <c r="X9539" s="221"/>
    </row>
    <row r="9540" spans="20:24">
      <c r="T9540" s="221"/>
      <c r="U9540" s="221"/>
      <c r="V9540" s="221"/>
      <c r="W9540" s="221"/>
      <c r="X9540" s="221"/>
    </row>
    <row r="9541" spans="20:24">
      <c r="T9541" s="221"/>
      <c r="U9541" s="221"/>
      <c r="V9541" s="221"/>
      <c r="W9541" s="221"/>
      <c r="X9541" s="221"/>
    </row>
    <row r="9542" spans="20:24">
      <c r="T9542" s="221"/>
      <c r="U9542" s="221"/>
      <c r="V9542" s="221"/>
      <c r="W9542" s="221"/>
      <c r="X9542" s="221"/>
    </row>
    <row r="9543" spans="20:24">
      <c r="T9543" s="221"/>
      <c r="U9543" s="221"/>
      <c r="V9543" s="221"/>
      <c r="W9543" s="221"/>
      <c r="X9543" s="221"/>
    </row>
    <row r="9544" spans="20:24">
      <c r="T9544" s="221"/>
      <c r="U9544" s="221"/>
      <c r="V9544" s="221"/>
      <c r="W9544" s="221"/>
      <c r="X9544" s="221"/>
    </row>
    <row r="9545" spans="20:24">
      <c r="T9545" s="221"/>
      <c r="U9545" s="221"/>
      <c r="V9545" s="221"/>
      <c r="W9545" s="221"/>
      <c r="X9545" s="221"/>
    </row>
    <row r="9546" spans="20:24">
      <c r="T9546" s="221"/>
      <c r="U9546" s="221"/>
      <c r="V9546" s="221"/>
      <c r="W9546" s="221"/>
      <c r="X9546" s="221"/>
    </row>
    <row r="9547" spans="20:24">
      <c r="T9547" s="221"/>
      <c r="U9547" s="221"/>
      <c r="V9547" s="221"/>
      <c r="W9547" s="221"/>
      <c r="X9547" s="221"/>
    </row>
    <row r="9548" spans="20:24">
      <c r="T9548" s="221"/>
      <c r="U9548" s="221"/>
      <c r="V9548" s="221"/>
      <c r="W9548" s="221"/>
      <c r="X9548" s="221"/>
    </row>
    <row r="9549" spans="20:24">
      <c r="T9549" s="221"/>
      <c r="U9549" s="221"/>
      <c r="V9549" s="221"/>
      <c r="W9549" s="221"/>
      <c r="X9549" s="221"/>
    </row>
    <row r="9550" spans="20:24">
      <c r="T9550" s="221"/>
      <c r="U9550" s="221"/>
      <c r="V9550" s="221"/>
      <c r="W9550" s="221"/>
      <c r="X9550" s="221"/>
    </row>
    <row r="9551" spans="20:24">
      <c r="T9551" s="221"/>
      <c r="U9551" s="221"/>
      <c r="V9551" s="221"/>
      <c r="W9551" s="221"/>
      <c r="X9551" s="221"/>
    </row>
    <row r="9552" spans="20:24">
      <c r="T9552" s="221"/>
      <c r="U9552" s="221"/>
      <c r="V9552" s="221"/>
      <c r="W9552" s="221"/>
      <c r="X9552" s="221"/>
    </row>
    <row r="9553" spans="20:24">
      <c r="T9553" s="221"/>
      <c r="U9553" s="221"/>
      <c r="V9553" s="221"/>
      <c r="W9553" s="221"/>
      <c r="X9553" s="221"/>
    </row>
    <row r="9554" spans="20:24">
      <c r="T9554" s="221"/>
      <c r="U9554" s="221"/>
      <c r="V9554" s="221"/>
      <c r="W9554" s="221"/>
      <c r="X9554" s="221"/>
    </row>
    <row r="9555" spans="20:24">
      <c r="T9555" s="221"/>
      <c r="U9555" s="221"/>
      <c r="V9555" s="221"/>
      <c r="W9555" s="221"/>
      <c r="X9555" s="221"/>
    </row>
    <row r="9556" spans="20:24">
      <c r="T9556" s="221"/>
      <c r="U9556" s="221"/>
      <c r="V9556" s="221"/>
      <c r="W9556" s="221"/>
      <c r="X9556" s="221"/>
    </row>
    <row r="9557" spans="20:24">
      <c r="T9557" s="221"/>
      <c r="U9557" s="221"/>
      <c r="V9557" s="221"/>
      <c r="W9557" s="221"/>
      <c r="X9557" s="221"/>
    </row>
    <row r="9558" spans="20:24">
      <c r="T9558" s="221"/>
      <c r="U9558" s="221"/>
      <c r="V9558" s="221"/>
      <c r="W9558" s="221"/>
      <c r="X9558" s="221"/>
    </row>
    <row r="9559" spans="20:24">
      <c r="T9559" s="221"/>
      <c r="U9559" s="221"/>
      <c r="V9559" s="221"/>
      <c r="W9559" s="221"/>
      <c r="X9559" s="221"/>
    </row>
    <row r="9560" spans="20:24">
      <c r="T9560" s="221"/>
      <c r="U9560" s="221"/>
      <c r="V9560" s="221"/>
      <c r="W9560" s="221"/>
      <c r="X9560" s="221"/>
    </row>
    <row r="9561" spans="20:24">
      <c r="T9561" s="221"/>
      <c r="U9561" s="221"/>
      <c r="V9561" s="221"/>
      <c r="W9561" s="221"/>
      <c r="X9561" s="221"/>
    </row>
    <row r="9562" spans="20:24">
      <c r="T9562" s="221"/>
      <c r="U9562" s="221"/>
      <c r="V9562" s="221"/>
      <c r="W9562" s="221"/>
      <c r="X9562" s="221"/>
    </row>
    <row r="9563" spans="20:24">
      <c r="T9563" s="221"/>
      <c r="U9563" s="221"/>
      <c r="V9563" s="221"/>
      <c r="W9563" s="221"/>
      <c r="X9563" s="221"/>
    </row>
    <row r="9564" spans="20:24">
      <c r="T9564" s="221"/>
      <c r="U9564" s="221"/>
      <c r="V9564" s="221"/>
      <c r="W9564" s="221"/>
      <c r="X9564" s="221"/>
    </row>
    <row r="9565" spans="20:24">
      <c r="T9565" s="221"/>
      <c r="U9565" s="221"/>
      <c r="V9565" s="221"/>
      <c r="W9565" s="221"/>
      <c r="X9565" s="221"/>
    </row>
    <row r="9566" spans="20:24">
      <c r="T9566" s="221"/>
      <c r="U9566" s="221"/>
      <c r="V9566" s="221"/>
      <c r="W9566" s="221"/>
      <c r="X9566" s="221"/>
    </row>
    <row r="9567" spans="20:24">
      <c r="T9567" s="221"/>
      <c r="U9567" s="221"/>
      <c r="V9567" s="221"/>
      <c r="W9567" s="221"/>
      <c r="X9567" s="221"/>
    </row>
    <row r="9568" spans="20:24">
      <c r="T9568" s="221"/>
      <c r="U9568" s="221"/>
      <c r="V9568" s="221"/>
      <c r="W9568" s="221"/>
      <c r="X9568" s="221"/>
    </row>
    <row r="9569" spans="20:24">
      <c r="T9569" s="221"/>
      <c r="U9569" s="221"/>
      <c r="V9569" s="221"/>
      <c r="W9569" s="221"/>
      <c r="X9569" s="221"/>
    </row>
    <row r="9570" spans="20:24">
      <c r="T9570" s="221"/>
      <c r="U9570" s="221"/>
      <c r="V9570" s="221"/>
      <c r="W9570" s="221"/>
      <c r="X9570" s="221"/>
    </row>
    <row r="9571" spans="20:24">
      <c r="T9571" s="221"/>
      <c r="U9571" s="221"/>
      <c r="V9571" s="221"/>
      <c r="W9571" s="221"/>
      <c r="X9571" s="221"/>
    </row>
    <row r="9572" spans="20:24">
      <c r="T9572" s="221"/>
      <c r="U9572" s="221"/>
      <c r="V9572" s="221"/>
      <c r="W9572" s="221"/>
      <c r="X9572" s="221"/>
    </row>
    <row r="9573" spans="20:24">
      <c r="T9573" s="221"/>
      <c r="U9573" s="221"/>
      <c r="V9573" s="221"/>
      <c r="W9573" s="221"/>
      <c r="X9573" s="221"/>
    </row>
    <row r="9574" spans="20:24">
      <c r="T9574" s="221"/>
      <c r="U9574" s="221"/>
      <c r="V9574" s="221"/>
      <c r="W9574" s="221"/>
      <c r="X9574" s="221"/>
    </row>
    <row r="9575" spans="20:24">
      <c r="T9575" s="221"/>
      <c r="U9575" s="221"/>
      <c r="V9575" s="221"/>
      <c r="W9575" s="221"/>
      <c r="X9575" s="221"/>
    </row>
    <row r="9576" spans="20:24">
      <c r="T9576" s="221"/>
      <c r="U9576" s="221"/>
      <c r="V9576" s="221"/>
      <c r="W9576" s="221"/>
      <c r="X9576" s="221"/>
    </row>
    <row r="9577" spans="20:24">
      <c r="T9577" s="221"/>
      <c r="U9577" s="221"/>
      <c r="V9577" s="221"/>
      <c r="W9577" s="221"/>
      <c r="X9577" s="221"/>
    </row>
    <row r="9578" spans="20:24">
      <c r="T9578" s="221"/>
      <c r="U9578" s="221"/>
      <c r="V9578" s="221"/>
      <c r="W9578" s="221"/>
      <c r="X9578" s="221"/>
    </row>
    <row r="9579" spans="20:24">
      <c r="T9579" s="221"/>
      <c r="U9579" s="221"/>
      <c r="V9579" s="221"/>
      <c r="W9579" s="221"/>
      <c r="X9579" s="221"/>
    </row>
    <row r="9580" spans="20:24">
      <c r="T9580" s="221"/>
      <c r="U9580" s="221"/>
      <c r="V9580" s="221"/>
      <c r="W9580" s="221"/>
      <c r="X9580" s="221"/>
    </row>
    <row r="9581" spans="20:24">
      <c r="T9581" s="221"/>
      <c r="U9581" s="221"/>
      <c r="V9581" s="221"/>
      <c r="W9581" s="221"/>
      <c r="X9581" s="221"/>
    </row>
    <row r="9582" spans="20:24">
      <c r="T9582" s="221"/>
      <c r="U9582" s="221"/>
      <c r="V9582" s="221"/>
      <c r="W9582" s="221"/>
      <c r="X9582" s="221"/>
    </row>
    <row r="9583" spans="20:24">
      <c r="T9583" s="221"/>
      <c r="U9583" s="221"/>
      <c r="V9583" s="221"/>
      <c r="W9583" s="221"/>
      <c r="X9583" s="221"/>
    </row>
    <row r="9584" spans="20:24">
      <c r="T9584" s="221"/>
      <c r="U9584" s="221"/>
      <c r="V9584" s="221"/>
      <c r="W9584" s="221"/>
      <c r="X9584" s="221"/>
    </row>
    <row r="9585" spans="20:24">
      <c r="T9585" s="221"/>
      <c r="U9585" s="221"/>
      <c r="V9585" s="221"/>
      <c r="W9585" s="221"/>
      <c r="X9585" s="221"/>
    </row>
    <row r="9586" spans="20:24">
      <c r="T9586" s="221"/>
      <c r="U9586" s="221"/>
      <c r="V9586" s="221"/>
      <c r="W9586" s="221"/>
      <c r="X9586" s="221"/>
    </row>
    <row r="9587" spans="20:24">
      <c r="T9587" s="221"/>
      <c r="U9587" s="221"/>
      <c r="V9587" s="221"/>
      <c r="W9587" s="221"/>
      <c r="X9587" s="221"/>
    </row>
    <row r="9588" spans="20:24">
      <c r="T9588" s="221"/>
      <c r="U9588" s="221"/>
      <c r="V9588" s="221"/>
      <c r="W9588" s="221"/>
      <c r="X9588" s="221"/>
    </row>
    <row r="9589" spans="20:24">
      <c r="T9589" s="221"/>
      <c r="U9589" s="221"/>
      <c r="V9589" s="221"/>
      <c r="W9589" s="221"/>
      <c r="X9589" s="221"/>
    </row>
    <row r="9590" spans="20:24">
      <c r="T9590" s="221"/>
      <c r="U9590" s="221"/>
      <c r="V9590" s="221"/>
      <c r="W9590" s="221"/>
      <c r="X9590" s="221"/>
    </row>
    <row r="9591" spans="20:24">
      <c r="T9591" s="221"/>
      <c r="U9591" s="221"/>
      <c r="V9591" s="221"/>
      <c r="W9591" s="221"/>
      <c r="X9591" s="221"/>
    </row>
    <row r="9592" spans="20:24">
      <c r="T9592" s="221"/>
      <c r="U9592" s="221"/>
      <c r="V9592" s="221"/>
      <c r="W9592" s="221"/>
      <c r="X9592" s="221"/>
    </row>
    <row r="9593" spans="20:24">
      <c r="T9593" s="221"/>
      <c r="U9593" s="221"/>
      <c r="V9593" s="221"/>
      <c r="W9593" s="221"/>
      <c r="X9593" s="221"/>
    </row>
    <row r="9594" spans="20:24">
      <c r="T9594" s="221"/>
      <c r="U9594" s="221"/>
      <c r="V9594" s="221"/>
      <c r="W9594" s="221"/>
      <c r="X9594" s="221"/>
    </row>
    <row r="9595" spans="20:24">
      <c r="T9595" s="221"/>
      <c r="U9595" s="221"/>
      <c r="V9595" s="221"/>
      <c r="W9595" s="221"/>
      <c r="X9595" s="221"/>
    </row>
    <row r="9596" spans="20:24">
      <c r="T9596" s="221"/>
      <c r="U9596" s="221"/>
      <c r="V9596" s="221"/>
      <c r="W9596" s="221"/>
      <c r="X9596" s="221"/>
    </row>
    <row r="9597" spans="20:24">
      <c r="T9597" s="221"/>
      <c r="U9597" s="221"/>
      <c r="V9597" s="221"/>
      <c r="W9597" s="221"/>
      <c r="X9597" s="221"/>
    </row>
    <row r="9598" spans="20:24">
      <c r="T9598" s="221"/>
      <c r="U9598" s="221"/>
      <c r="V9598" s="221"/>
      <c r="W9598" s="221"/>
      <c r="X9598" s="221"/>
    </row>
    <row r="9599" spans="20:24">
      <c r="T9599" s="221"/>
      <c r="U9599" s="221"/>
      <c r="V9599" s="221"/>
      <c r="W9599" s="221"/>
      <c r="X9599" s="221"/>
    </row>
    <row r="9600" spans="20:24">
      <c r="T9600" s="221"/>
      <c r="U9600" s="221"/>
      <c r="V9600" s="221"/>
      <c r="W9600" s="221"/>
      <c r="X9600" s="221"/>
    </row>
    <row r="9601" spans="20:24">
      <c r="T9601" s="221"/>
      <c r="U9601" s="221"/>
      <c r="V9601" s="221"/>
      <c r="W9601" s="221"/>
      <c r="X9601" s="221"/>
    </row>
    <row r="9602" spans="20:24">
      <c r="T9602" s="221"/>
      <c r="U9602" s="221"/>
      <c r="V9602" s="221"/>
      <c r="W9602" s="221"/>
      <c r="X9602" s="221"/>
    </row>
    <row r="9603" spans="20:24">
      <c r="T9603" s="221"/>
      <c r="U9603" s="221"/>
      <c r="V9603" s="221"/>
      <c r="W9603" s="221"/>
      <c r="X9603" s="221"/>
    </row>
    <row r="9604" spans="20:24">
      <c r="T9604" s="221"/>
      <c r="U9604" s="221"/>
      <c r="V9604" s="221"/>
      <c r="W9604" s="221"/>
      <c r="X9604" s="221"/>
    </row>
    <row r="9605" spans="20:24">
      <c r="T9605" s="221"/>
      <c r="U9605" s="221"/>
      <c r="V9605" s="221"/>
      <c r="W9605" s="221"/>
      <c r="X9605" s="221"/>
    </row>
    <row r="9606" spans="20:24">
      <c r="T9606" s="221"/>
      <c r="U9606" s="221"/>
      <c r="V9606" s="221"/>
      <c r="W9606" s="221"/>
      <c r="X9606" s="221"/>
    </row>
    <row r="9607" spans="20:24">
      <c r="T9607" s="221"/>
      <c r="U9607" s="221"/>
      <c r="V9607" s="221"/>
      <c r="W9607" s="221"/>
      <c r="X9607" s="221"/>
    </row>
    <row r="9608" spans="20:24">
      <c r="T9608" s="221"/>
      <c r="U9608" s="221"/>
      <c r="V9608" s="221"/>
      <c r="W9608" s="221"/>
      <c r="X9608" s="221"/>
    </row>
    <row r="9609" spans="20:24">
      <c r="T9609" s="221"/>
      <c r="U9609" s="221"/>
      <c r="V9609" s="221"/>
      <c r="W9609" s="221"/>
      <c r="X9609" s="221"/>
    </row>
    <row r="9610" spans="20:24">
      <c r="T9610" s="221"/>
      <c r="U9610" s="221"/>
      <c r="V9610" s="221"/>
      <c r="W9610" s="221"/>
      <c r="X9610" s="221"/>
    </row>
    <row r="9611" spans="20:24">
      <c r="T9611" s="221"/>
      <c r="U9611" s="221"/>
      <c r="V9611" s="221"/>
      <c r="W9611" s="221"/>
      <c r="X9611" s="221"/>
    </row>
    <row r="9612" spans="20:24">
      <c r="T9612" s="221"/>
      <c r="U9612" s="221"/>
      <c r="V9612" s="221"/>
      <c r="W9612" s="221"/>
      <c r="X9612" s="221"/>
    </row>
    <row r="9613" spans="20:24">
      <c r="T9613" s="221"/>
      <c r="U9613" s="221"/>
      <c r="V9613" s="221"/>
      <c r="W9613" s="221"/>
      <c r="X9613" s="221"/>
    </row>
    <row r="9614" spans="20:24">
      <c r="T9614" s="221"/>
      <c r="U9614" s="221"/>
      <c r="V9614" s="221"/>
      <c r="W9614" s="221"/>
      <c r="X9614" s="221"/>
    </row>
    <row r="9615" spans="20:24">
      <c r="T9615" s="221"/>
      <c r="U9615" s="221"/>
      <c r="V9615" s="221"/>
      <c r="W9615" s="221"/>
      <c r="X9615" s="221"/>
    </row>
    <row r="9616" spans="20:24">
      <c r="T9616" s="221"/>
      <c r="U9616" s="221"/>
      <c r="V9616" s="221"/>
      <c r="W9616" s="221"/>
      <c r="X9616" s="221"/>
    </row>
    <row r="9617" spans="20:24">
      <c r="T9617" s="221"/>
      <c r="U9617" s="221"/>
      <c r="V9617" s="221"/>
      <c r="W9617" s="221"/>
      <c r="X9617" s="221"/>
    </row>
    <row r="9618" spans="20:24">
      <c r="T9618" s="221"/>
      <c r="U9618" s="221"/>
      <c r="V9618" s="221"/>
      <c r="W9618" s="221"/>
      <c r="X9618" s="221"/>
    </row>
    <row r="9619" spans="20:24">
      <c r="T9619" s="221"/>
      <c r="U9619" s="221"/>
      <c r="V9619" s="221"/>
      <c r="W9619" s="221"/>
      <c r="X9619" s="221"/>
    </row>
    <row r="9620" spans="20:24">
      <c r="T9620" s="221"/>
      <c r="U9620" s="221"/>
      <c r="V9620" s="221"/>
      <c r="W9620" s="221"/>
      <c r="X9620" s="221"/>
    </row>
    <row r="9621" spans="20:24">
      <c r="T9621" s="221"/>
      <c r="U9621" s="221"/>
      <c r="V9621" s="221"/>
      <c r="W9621" s="221"/>
      <c r="X9621" s="221"/>
    </row>
    <row r="9622" spans="20:24">
      <c r="T9622" s="221"/>
      <c r="U9622" s="221"/>
      <c r="V9622" s="221"/>
      <c r="W9622" s="221"/>
      <c r="X9622" s="221"/>
    </row>
    <row r="9623" spans="20:24">
      <c r="T9623" s="221"/>
      <c r="U9623" s="221"/>
      <c r="V9623" s="221"/>
      <c r="W9623" s="221"/>
      <c r="X9623" s="221"/>
    </row>
    <row r="9624" spans="20:24">
      <c r="T9624" s="221"/>
      <c r="U9624" s="221"/>
      <c r="V9624" s="221"/>
      <c r="W9624" s="221"/>
      <c r="X9624" s="221"/>
    </row>
    <row r="9625" spans="20:24">
      <c r="T9625" s="221"/>
      <c r="U9625" s="221"/>
      <c r="V9625" s="221"/>
      <c r="W9625" s="221"/>
      <c r="X9625" s="221"/>
    </row>
    <row r="9626" spans="20:24">
      <c r="T9626" s="221"/>
      <c r="U9626" s="221"/>
      <c r="V9626" s="221"/>
      <c r="W9626" s="221"/>
      <c r="X9626" s="221"/>
    </row>
    <row r="9627" spans="20:24">
      <c r="T9627" s="221"/>
      <c r="U9627" s="221"/>
      <c r="V9627" s="221"/>
      <c r="W9627" s="221"/>
      <c r="X9627" s="221"/>
    </row>
    <row r="9628" spans="20:24">
      <c r="T9628" s="221"/>
      <c r="U9628" s="221"/>
      <c r="V9628" s="221"/>
      <c r="W9628" s="221"/>
      <c r="X9628" s="221"/>
    </row>
    <row r="9629" spans="20:24">
      <c r="T9629" s="221"/>
      <c r="U9629" s="221"/>
      <c r="V9629" s="221"/>
      <c r="W9629" s="221"/>
      <c r="X9629" s="221"/>
    </row>
    <row r="9630" spans="20:24">
      <c r="T9630" s="221"/>
      <c r="U9630" s="221"/>
      <c r="V9630" s="221"/>
      <c r="W9630" s="221"/>
      <c r="X9630" s="221"/>
    </row>
    <row r="9631" spans="20:24">
      <c r="T9631" s="221"/>
      <c r="U9631" s="221"/>
      <c r="V9631" s="221"/>
      <c r="W9631" s="221"/>
      <c r="X9631" s="221"/>
    </row>
    <row r="9632" spans="20:24">
      <c r="T9632" s="221"/>
      <c r="U9632" s="221"/>
      <c r="V9632" s="221"/>
      <c r="W9632" s="221"/>
      <c r="X9632" s="221"/>
    </row>
    <row r="9633" spans="20:24">
      <c r="T9633" s="221"/>
      <c r="U9633" s="221"/>
      <c r="V9633" s="221"/>
      <c r="W9633" s="221"/>
      <c r="X9633" s="221"/>
    </row>
    <row r="9634" spans="20:24">
      <c r="T9634" s="221"/>
      <c r="U9634" s="221"/>
      <c r="V9634" s="221"/>
      <c r="W9634" s="221"/>
      <c r="X9634" s="221"/>
    </row>
    <row r="9635" spans="20:24">
      <c r="T9635" s="221"/>
      <c r="U9635" s="221"/>
      <c r="V9635" s="221"/>
      <c r="W9635" s="221"/>
      <c r="X9635" s="221"/>
    </row>
    <row r="9636" spans="20:24">
      <c r="T9636" s="221"/>
      <c r="U9636" s="221"/>
      <c r="V9636" s="221"/>
      <c r="W9636" s="221"/>
      <c r="X9636" s="221"/>
    </row>
    <row r="9637" spans="20:24">
      <c r="T9637" s="221"/>
      <c r="U9637" s="221"/>
      <c r="V9637" s="221"/>
      <c r="W9637" s="221"/>
      <c r="X9637" s="221"/>
    </row>
    <row r="9638" spans="20:24">
      <c r="T9638" s="221"/>
      <c r="U9638" s="221"/>
      <c r="V9638" s="221"/>
      <c r="W9638" s="221"/>
      <c r="X9638" s="221"/>
    </row>
    <row r="9639" spans="20:24">
      <c r="T9639" s="221"/>
      <c r="U9639" s="221"/>
      <c r="V9639" s="221"/>
      <c r="W9639" s="221"/>
      <c r="X9639" s="221"/>
    </row>
    <row r="9640" spans="20:24">
      <c r="T9640" s="221"/>
      <c r="U9640" s="221"/>
      <c r="V9640" s="221"/>
      <c r="W9640" s="221"/>
      <c r="X9640" s="221"/>
    </row>
    <row r="9641" spans="20:24">
      <c r="T9641" s="221"/>
      <c r="U9641" s="221"/>
      <c r="V9641" s="221"/>
      <c r="W9641" s="221"/>
      <c r="X9641" s="221"/>
    </row>
    <row r="9642" spans="20:24">
      <c r="T9642" s="221"/>
      <c r="U9642" s="221"/>
      <c r="V9642" s="221"/>
      <c r="W9642" s="221"/>
      <c r="X9642" s="221"/>
    </row>
    <row r="9643" spans="20:24">
      <c r="T9643" s="221"/>
      <c r="U9643" s="221"/>
      <c r="V9643" s="221"/>
      <c r="W9643" s="221"/>
      <c r="X9643" s="221"/>
    </row>
    <row r="9644" spans="20:24">
      <c r="T9644" s="221"/>
      <c r="U9644" s="221"/>
      <c r="V9644" s="221"/>
      <c r="W9644" s="221"/>
      <c r="X9644" s="221"/>
    </row>
    <row r="9645" spans="20:24">
      <c r="T9645" s="221"/>
      <c r="U9645" s="221"/>
      <c r="V9645" s="221"/>
      <c r="W9645" s="221"/>
      <c r="X9645" s="221"/>
    </row>
    <row r="9646" spans="20:24">
      <c r="T9646" s="221"/>
      <c r="U9646" s="221"/>
      <c r="V9646" s="221"/>
      <c r="W9646" s="221"/>
      <c r="X9646" s="221"/>
    </row>
    <row r="9647" spans="20:24">
      <c r="T9647" s="221"/>
      <c r="U9647" s="221"/>
      <c r="V9647" s="221"/>
      <c r="W9647" s="221"/>
      <c r="X9647" s="221"/>
    </row>
    <row r="9648" spans="20:24">
      <c r="T9648" s="221"/>
      <c r="U9648" s="221"/>
      <c r="V9648" s="221"/>
      <c r="W9648" s="221"/>
      <c r="X9648" s="221"/>
    </row>
    <row r="9649" spans="20:24">
      <c r="T9649" s="221"/>
      <c r="U9649" s="221"/>
      <c r="V9649" s="221"/>
      <c r="W9649" s="221"/>
      <c r="X9649" s="221"/>
    </row>
    <row r="9650" spans="20:24">
      <c r="T9650" s="221"/>
      <c r="U9650" s="221"/>
      <c r="V9650" s="221"/>
      <c r="W9650" s="221"/>
      <c r="X9650" s="221"/>
    </row>
    <row r="9651" spans="20:24">
      <c r="T9651" s="221"/>
      <c r="U9651" s="221"/>
      <c r="V9651" s="221"/>
      <c r="W9651" s="221"/>
      <c r="X9651" s="221"/>
    </row>
    <row r="9652" spans="20:24">
      <c r="T9652" s="221"/>
      <c r="U9652" s="221"/>
      <c r="V9652" s="221"/>
      <c r="W9652" s="221"/>
      <c r="X9652" s="221"/>
    </row>
    <row r="9653" spans="20:24">
      <c r="T9653" s="221"/>
      <c r="U9653" s="221"/>
      <c r="V9653" s="221"/>
      <c r="W9653" s="221"/>
      <c r="X9653" s="221"/>
    </row>
    <row r="9654" spans="20:24">
      <c r="T9654" s="221"/>
      <c r="U9654" s="221"/>
      <c r="V9654" s="221"/>
      <c r="W9654" s="221"/>
      <c r="X9654" s="221"/>
    </row>
    <row r="9655" spans="20:24">
      <c r="T9655" s="221"/>
      <c r="U9655" s="221"/>
      <c r="V9655" s="221"/>
      <c r="W9655" s="221"/>
      <c r="X9655" s="221"/>
    </row>
    <row r="9656" spans="20:24">
      <c r="T9656" s="221"/>
      <c r="U9656" s="221"/>
      <c r="V9656" s="221"/>
      <c r="W9656" s="221"/>
      <c r="X9656" s="221"/>
    </row>
    <row r="9657" spans="20:24">
      <c r="T9657" s="221"/>
      <c r="U9657" s="221"/>
      <c r="V9657" s="221"/>
      <c r="W9657" s="221"/>
      <c r="X9657" s="221"/>
    </row>
    <row r="9658" spans="20:24">
      <c r="T9658" s="221"/>
      <c r="U9658" s="221"/>
      <c r="V9658" s="221"/>
      <c r="W9658" s="221"/>
      <c r="X9658" s="221"/>
    </row>
    <row r="9659" spans="20:24">
      <c r="T9659" s="221"/>
      <c r="U9659" s="221"/>
      <c r="V9659" s="221"/>
      <c r="W9659" s="221"/>
      <c r="X9659" s="221"/>
    </row>
    <row r="9660" spans="20:24">
      <c r="T9660" s="221"/>
      <c r="U9660" s="221"/>
      <c r="V9660" s="221"/>
      <c r="W9660" s="221"/>
      <c r="X9660" s="221"/>
    </row>
    <row r="9661" spans="20:24">
      <c r="T9661" s="221"/>
      <c r="U9661" s="221"/>
      <c r="V9661" s="221"/>
      <c r="W9661" s="221"/>
      <c r="X9661" s="221"/>
    </row>
    <row r="9662" spans="20:24">
      <c r="T9662" s="221"/>
      <c r="U9662" s="221"/>
      <c r="V9662" s="221"/>
      <c r="W9662" s="221"/>
      <c r="X9662" s="221"/>
    </row>
    <row r="9663" spans="20:24">
      <c r="T9663" s="221"/>
      <c r="U9663" s="221"/>
      <c r="V9663" s="221"/>
      <c r="W9663" s="221"/>
      <c r="X9663" s="221"/>
    </row>
    <row r="9664" spans="20:24">
      <c r="T9664" s="221"/>
      <c r="U9664" s="221"/>
      <c r="V9664" s="221"/>
      <c r="W9664" s="221"/>
      <c r="X9664" s="221"/>
    </row>
    <row r="9665" spans="20:24">
      <c r="T9665" s="221"/>
      <c r="U9665" s="221"/>
      <c r="V9665" s="221"/>
      <c r="W9665" s="221"/>
      <c r="X9665" s="221"/>
    </row>
    <row r="9666" spans="20:24">
      <c r="T9666" s="221"/>
      <c r="U9666" s="221"/>
      <c r="V9666" s="221"/>
      <c r="W9666" s="221"/>
      <c r="X9666" s="221"/>
    </row>
    <row r="9667" spans="20:24">
      <c r="T9667" s="221"/>
      <c r="U9667" s="221"/>
      <c r="V9667" s="221"/>
      <c r="W9667" s="221"/>
      <c r="X9667" s="221"/>
    </row>
    <row r="9668" spans="20:24">
      <c r="T9668" s="221"/>
      <c r="U9668" s="221"/>
      <c r="V9668" s="221"/>
      <c r="W9668" s="221"/>
      <c r="X9668" s="221"/>
    </row>
    <row r="9669" spans="20:24">
      <c r="T9669" s="221"/>
      <c r="U9669" s="221"/>
      <c r="V9669" s="221"/>
      <c r="W9669" s="221"/>
      <c r="X9669" s="221"/>
    </row>
    <row r="9670" spans="20:24">
      <c r="T9670" s="221"/>
      <c r="U9670" s="221"/>
      <c r="V9670" s="221"/>
      <c r="W9670" s="221"/>
      <c r="X9670" s="221"/>
    </row>
    <row r="9671" spans="20:24">
      <c r="T9671" s="221"/>
      <c r="U9671" s="221"/>
      <c r="V9671" s="221"/>
      <c r="W9671" s="221"/>
      <c r="X9671" s="221"/>
    </row>
    <row r="9672" spans="20:24">
      <c r="T9672" s="221"/>
      <c r="U9672" s="221"/>
      <c r="V9672" s="221"/>
      <c r="W9672" s="221"/>
      <c r="X9672" s="221"/>
    </row>
    <row r="9673" spans="20:24">
      <c r="T9673" s="221"/>
      <c r="U9673" s="221"/>
      <c r="V9673" s="221"/>
      <c r="W9673" s="221"/>
      <c r="X9673" s="221"/>
    </row>
    <row r="9674" spans="20:24">
      <c r="T9674" s="221"/>
      <c r="U9674" s="221"/>
      <c r="V9674" s="221"/>
      <c r="W9674" s="221"/>
      <c r="X9674" s="221"/>
    </row>
    <row r="9675" spans="20:24">
      <c r="T9675" s="221"/>
      <c r="U9675" s="221"/>
      <c r="V9675" s="221"/>
      <c r="W9675" s="221"/>
      <c r="X9675" s="221"/>
    </row>
    <row r="9676" spans="20:24">
      <c r="T9676" s="221"/>
      <c r="U9676" s="221"/>
      <c r="V9676" s="221"/>
      <c r="W9676" s="221"/>
      <c r="X9676" s="221"/>
    </row>
    <row r="9677" spans="20:24">
      <c r="T9677" s="221"/>
      <c r="U9677" s="221"/>
      <c r="V9677" s="221"/>
      <c r="W9677" s="221"/>
      <c r="X9677" s="221"/>
    </row>
    <row r="9678" spans="20:24">
      <c r="T9678" s="221"/>
      <c r="U9678" s="221"/>
      <c r="V9678" s="221"/>
      <c r="W9678" s="221"/>
      <c r="X9678" s="221"/>
    </row>
    <row r="9679" spans="20:24">
      <c r="T9679" s="221"/>
      <c r="U9679" s="221"/>
      <c r="V9679" s="221"/>
      <c r="W9679" s="221"/>
      <c r="X9679" s="221"/>
    </row>
    <row r="9680" spans="20:24">
      <c r="T9680" s="221"/>
      <c r="U9680" s="221"/>
      <c r="V9680" s="221"/>
      <c r="W9680" s="221"/>
      <c r="X9680" s="221"/>
    </row>
    <row r="9681" spans="20:24">
      <c r="T9681" s="221"/>
      <c r="U9681" s="221"/>
      <c r="V9681" s="221"/>
      <c r="W9681" s="221"/>
      <c r="X9681" s="221"/>
    </row>
    <row r="9682" spans="20:24">
      <c r="T9682" s="221"/>
      <c r="U9682" s="221"/>
      <c r="V9682" s="221"/>
      <c r="W9682" s="221"/>
      <c r="X9682" s="221"/>
    </row>
    <row r="9683" spans="20:24">
      <c r="T9683" s="221"/>
      <c r="U9683" s="221"/>
      <c r="V9683" s="221"/>
      <c r="W9683" s="221"/>
      <c r="X9683" s="221"/>
    </row>
    <row r="9684" spans="20:24">
      <c r="T9684" s="221"/>
      <c r="U9684" s="221"/>
      <c r="V9684" s="221"/>
      <c r="W9684" s="221"/>
      <c r="X9684" s="221"/>
    </row>
    <row r="9685" spans="20:24">
      <c r="T9685" s="221"/>
      <c r="U9685" s="221"/>
      <c r="V9685" s="221"/>
      <c r="W9685" s="221"/>
      <c r="X9685" s="221"/>
    </row>
    <row r="9686" spans="20:24">
      <c r="T9686" s="221"/>
      <c r="U9686" s="221"/>
      <c r="V9686" s="221"/>
      <c r="W9686" s="221"/>
      <c r="X9686" s="221"/>
    </row>
    <row r="9687" spans="20:24">
      <c r="T9687" s="221"/>
      <c r="U9687" s="221"/>
      <c r="V9687" s="221"/>
      <c r="W9687" s="221"/>
      <c r="X9687" s="221"/>
    </row>
    <row r="9688" spans="20:24">
      <c r="T9688" s="221"/>
      <c r="U9688" s="221"/>
      <c r="V9688" s="221"/>
      <c r="W9688" s="221"/>
      <c r="X9688" s="221"/>
    </row>
    <row r="9689" spans="20:24">
      <c r="T9689" s="221"/>
      <c r="U9689" s="221"/>
      <c r="V9689" s="221"/>
      <c r="W9689" s="221"/>
      <c r="X9689" s="221"/>
    </row>
    <row r="9690" spans="20:24">
      <c r="T9690" s="221"/>
      <c r="U9690" s="221"/>
      <c r="V9690" s="221"/>
      <c r="W9690" s="221"/>
      <c r="X9690" s="221"/>
    </row>
    <row r="9691" spans="20:24">
      <c r="T9691" s="221"/>
      <c r="U9691" s="221"/>
      <c r="V9691" s="221"/>
      <c r="W9691" s="221"/>
      <c r="X9691" s="221"/>
    </row>
    <row r="9692" spans="20:24">
      <c r="T9692" s="221"/>
      <c r="U9692" s="221"/>
      <c r="V9692" s="221"/>
      <c r="W9692" s="221"/>
      <c r="X9692" s="221"/>
    </row>
    <row r="9693" spans="20:24">
      <c r="T9693" s="221"/>
      <c r="U9693" s="221"/>
      <c r="V9693" s="221"/>
      <c r="W9693" s="221"/>
      <c r="X9693" s="221"/>
    </row>
    <row r="9694" spans="20:24">
      <c r="T9694" s="221"/>
      <c r="U9694" s="221"/>
      <c r="V9694" s="221"/>
      <c r="W9694" s="221"/>
      <c r="X9694" s="221"/>
    </row>
    <row r="9695" spans="20:24">
      <c r="T9695" s="221"/>
      <c r="U9695" s="221"/>
      <c r="V9695" s="221"/>
      <c r="W9695" s="221"/>
      <c r="X9695" s="221"/>
    </row>
    <row r="9696" spans="20:24">
      <c r="T9696" s="221"/>
      <c r="U9696" s="221"/>
      <c r="V9696" s="221"/>
      <c r="W9696" s="221"/>
      <c r="X9696" s="221"/>
    </row>
    <row r="9697" spans="20:24">
      <c r="T9697" s="221"/>
      <c r="U9697" s="221"/>
      <c r="V9697" s="221"/>
      <c r="W9697" s="221"/>
      <c r="X9697" s="221"/>
    </row>
    <row r="9698" spans="20:24">
      <c r="T9698" s="221"/>
      <c r="U9698" s="221"/>
      <c r="V9698" s="221"/>
      <c r="W9698" s="221"/>
      <c r="X9698" s="221"/>
    </row>
    <row r="9699" spans="20:24">
      <c r="T9699" s="221"/>
      <c r="U9699" s="221"/>
      <c r="V9699" s="221"/>
      <c r="W9699" s="221"/>
      <c r="X9699" s="221"/>
    </row>
    <row r="9700" spans="20:24">
      <c r="T9700" s="221"/>
      <c r="U9700" s="221"/>
      <c r="V9700" s="221"/>
      <c r="W9700" s="221"/>
      <c r="X9700" s="221"/>
    </row>
    <row r="9701" spans="20:24">
      <c r="T9701" s="221"/>
      <c r="U9701" s="221"/>
      <c r="V9701" s="221"/>
      <c r="W9701" s="221"/>
      <c r="X9701" s="221"/>
    </row>
    <row r="9702" spans="20:24">
      <c r="T9702" s="221"/>
      <c r="U9702" s="221"/>
      <c r="V9702" s="221"/>
      <c r="W9702" s="221"/>
      <c r="X9702" s="221"/>
    </row>
    <row r="9703" spans="20:24">
      <c r="T9703" s="221"/>
      <c r="U9703" s="221"/>
      <c r="V9703" s="221"/>
      <c r="W9703" s="221"/>
      <c r="X9703" s="221"/>
    </row>
    <row r="9704" spans="20:24">
      <c r="T9704" s="221"/>
      <c r="U9704" s="221"/>
      <c r="V9704" s="221"/>
      <c r="W9704" s="221"/>
      <c r="X9704" s="221"/>
    </row>
    <row r="9705" spans="20:24">
      <c r="T9705" s="221"/>
      <c r="U9705" s="221"/>
      <c r="V9705" s="221"/>
      <c r="W9705" s="221"/>
      <c r="X9705" s="221"/>
    </row>
    <row r="9706" spans="20:24">
      <c r="T9706" s="221"/>
      <c r="U9706" s="221"/>
      <c r="V9706" s="221"/>
      <c r="W9706" s="221"/>
      <c r="X9706" s="221"/>
    </row>
    <row r="9707" spans="20:24">
      <c r="T9707" s="221"/>
      <c r="U9707" s="221"/>
      <c r="V9707" s="221"/>
      <c r="W9707" s="221"/>
      <c r="X9707" s="221"/>
    </row>
    <row r="9708" spans="20:24">
      <c r="T9708" s="221"/>
      <c r="U9708" s="221"/>
      <c r="V9708" s="221"/>
      <c r="W9708" s="221"/>
      <c r="X9708" s="221"/>
    </row>
    <row r="9709" spans="20:24">
      <c r="T9709" s="221"/>
      <c r="U9709" s="221"/>
      <c r="V9709" s="221"/>
      <c r="W9709" s="221"/>
      <c r="X9709" s="221"/>
    </row>
    <row r="9710" spans="20:24">
      <c r="T9710" s="221"/>
      <c r="U9710" s="221"/>
      <c r="V9710" s="221"/>
      <c r="W9710" s="221"/>
      <c r="X9710" s="221"/>
    </row>
    <row r="9711" spans="20:24">
      <c r="T9711" s="221"/>
      <c r="U9711" s="221"/>
      <c r="V9711" s="221"/>
      <c r="W9711" s="221"/>
      <c r="X9711" s="221"/>
    </row>
    <row r="9712" spans="20:24">
      <c r="T9712" s="221"/>
      <c r="U9712" s="221"/>
      <c r="V9712" s="221"/>
      <c r="W9712" s="221"/>
      <c r="X9712" s="221"/>
    </row>
    <row r="9713" spans="20:24">
      <c r="T9713" s="221"/>
      <c r="U9713" s="221"/>
      <c r="V9713" s="221"/>
      <c r="W9713" s="221"/>
      <c r="X9713" s="221"/>
    </row>
    <row r="9714" spans="20:24">
      <c r="T9714" s="221"/>
      <c r="U9714" s="221"/>
      <c r="V9714" s="221"/>
      <c r="W9714" s="221"/>
      <c r="X9714" s="221"/>
    </row>
    <row r="9715" spans="20:24">
      <c r="T9715" s="221"/>
      <c r="U9715" s="221"/>
      <c r="V9715" s="221"/>
      <c r="W9715" s="221"/>
      <c r="X9715" s="221"/>
    </row>
    <row r="9716" spans="20:24">
      <c r="T9716" s="221"/>
      <c r="U9716" s="221"/>
      <c r="V9716" s="221"/>
      <c r="W9716" s="221"/>
      <c r="X9716" s="221"/>
    </row>
    <row r="9717" spans="20:24">
      <c r="T9717" s="221"/>
      <c r="U9717" s="221"/>
      <c r="V9717" s="221"/>
      <c r="W9717" s="221"/>
      <c r="X9717" s="221"/>
    </row>
    <row r="9718" spans="20:24">
      <c r="T9718" s="221"/>
      <c r="U9718" s="221"/>
      <c r="V9718" s="221"/>
      <c r="W9718" s="221"/>
      <c r="X9718" s="221"/>
    </row>
    <row r="9719" spans="20:24">
      <c r="T9719" s="221"/>
      <c r="U9719" s="221"/>
      <c r="V9719" s="221"/>
      <c r="W9719" s="221"/>
      <c r="X9719" s="221"/>
    </row>
    <row r="9720" spans="20:24">
      <c r="T9720" s="221"/>
      <c r="U9720" s="221"/>
      <c r="V9720" s="221"/>
      <c r="W9720" s="221"/>
      <c r="X9720" s="221"/>
    </row>
    <row r="9721" spans="20:24">
      <c r="T9721" s="221"/>
      <c r="U9721" s="221"/>
      <c r="V9721" s="221"/>
      <c r="W9721" s="221"/>
      <c r="X9721" s="221"/>
    </row>
    <row r="9722" spans="20:24">
      <c r="T9722" s="221"/>
      <c r="U9722" s="221"/>
      <c r="V9722" s="221"/>
      <c r="W9722" s="221"/>
      <c r="X9722" s="221"/>
    </row>
    <row r="9723" spans="20:24">
      <c r="T9723" s="221"/>
      <c r="U9723" s="221"/>
      <c r="V9723" s="221"/>
      <c r="W9723" s="221"/>
      <c r="X9723" s="221"/>
    </row>
    <row r="9724" spans="20:24">
      <c r="T9724" s="221"/>
      <c r="U9724" s="221"/>
      <c r="V9724" s="221"/>
      <c r="W9724" s="221"/>
      <c r="X9724" s="221"/>
    </row>
    <row r="9725" spans="20:24">
      <c r="T9725" s="221"/>
      <c r="U9725" s="221"/>
      <c r="V9725" s="221"/>
      <c r="W9725" s="221"/>
      <c r="X9725" s="221"/>
    </row>
    <row r="9726" spans="20:24">
      <c r="T9726" s="221"/>
      <c r="U9726" s="221"/>
      <c r="V9726" s="221"/>
      <c r="W9726" s="221"/>
      <c r="X9726" s="221"/>
    </row>
    <row r="9727" spans="20:24">
      <c r="T9727" s="221"/>
      <c r="U9727" s="221"/>
      <c r="V9727" s="221"/>
      <c r="W9727" s="221"/>
      <c r="X9727" s="221"/>
    </row>
    <row r="9728" spans="20:24">
      <c r="T9728" s="221"/>
      <c r="U9728" s="221"/>
      <c r="V9728" s="221"/>
      <c r="W9728" s="221"/>
      <c r="X9728" s="221"/>
    </row>
    <row r="9729" spans="20:24">
      <c r="T9729" s="221"/>
      <c r="U9729" s="221"/>
      <c r="V9729" s="221"/>
      <c r="W9729" s="221"/>
      <c r="X9729" s="221"/>
    </row>
    <row r="9730" spans="20:24">
      <c r="T9730" s="221"/>
      <c r="U9730" s="221"/>
      <c r="V9730" s="221"/>
      <c r="W9730" s="221"/>
      <c r="X9730" s="221"/>
    </row>
    <row r="9731" spans="20:24">
      <c r="T9731" s="221"/>
      <c r="U9731" s="221"/>
      <c r="V9731" s="221"/>
      <c r="W9731" s="221"/>
      <c r="X9731" s="221"/>
    </row>
    <row r="9732" spans="20:24">
      <c r="T9732" s="221"/>
      <c r="U9732" s="221"/>
      <c r="V9732" s="221"/>
      <c r="W9732" s="221"/>
      <c r="X9732" s="221"/>
    </row>
    <row r="9733" spans="20:24">
      <c r="T9733" s="221"/>
      <c r="U9733" s="221"/>
      <c r="V9733" s="221"/>
      <c r="W9733" s="221"/>
      <c r="X9733" s="221"/>
    </row>
    <row r="9734" spans="20:24">
      <c r="T9734" s="221"/>
      <c r="U9734" s="221"/>
      <c r="V9734" s="221"/>
      <c r="W9734" s="221"/>
      <c r="X9734" s="221"/>
    </row>
    <row r="9735" spans="20:24">
      <c r="T9735" s="221"/>
      <c r="U9735" s="221"/>
      <c r="V9735" s="221"/>
      <c r="W9735" s="221"/>
      <c r="X9735" s="221"/>
    </row>
    <row r="9736" spans="20:24">
      <c r="T9736" s="221"/>
      <c r="U9736" s="221"/>
      <c r="V9736" s="221"/>
      <c r="W9736" s="221"/>
      <c r="X9736" s="221"/>
    </row>
    <row r="9737" spans="20:24">
      <c r="T9737" s="221"/>
      <c r="U9737" s="221"/>
      <c r="V9737" s="221"/>
      <c r="W9737" s="221"/>
      <c r="X9737" s="221"/>
    </row>
    <row r="9738" spans="20:24">
      <c r="T9738" s="221"/>
      <c r="U9738" s="221"/>
      <c r="V9738" s="221"/>
      <c r="W9738" s="221"/>
      <c r="X9738" s="221"/>
    </row>
    <row r="9739" spans="20:24">
      <c r="T9739" s="221"/>
      <c r="U9739" s="221"/>
      <c r="V9739" s="221"/>
      <c r="W9739" s="221"/>
      <c r="X9739" s="221"/>
    </row>
    <row r="9740" spans="20:24">
      <c r="T9740" s="221"/>
      <c r="U9740" s="221"/>
      <c r="V9740" s="221"/>
      <c r="W9740" s="221"/>
      <c r="X9740" s="221"/>
    </row>
    <row r="9741" spans="20:24">
      <c r="T9741" s="221"/>
      <c r="U9741" s="221"/>
      <c r="V9741" s="221"/>
      <c r="W9741" s="221"/>
      <c r="X9741" s="221"/>
    </row>
    <row r="9742" spans="20:24">
      <c r="T9742" s="221"/>
      <c r="U9742" s="221"/>
      <c r="V9742" s="221"/>
      <c r="W9742" s="221"/>
      <c r="X9742" s="221"/>
    </row>
    <row r="9743" spans="20:24">
      <c r="T9743" s="221"/>
      <c r="U9743" s="221"/>
      <c r="V9743" s="221"/>
      <c r="W9743" s="221"/>
      <c r="X9743" s="221"/>
    </row>
    <row r="9744" spans="20:24">
      <c r="T9744" s="221"/>
      <c r="U9744" s="221"/>
      <c r="V9744" s="221"/>
      <c r="W9744" s="221"/>
      <c r="X9744" s="221"/>
    </row>
    <row r="9745" spans="20:24">
      <c r="T9745" s="221"/>
      <c r="U9745" s="221"/>
      <c r="V9745" s="221"/>
      <c r="W9745" s="221"/>
      <c r="X9745" s="221"/>
    </row>
    <row r="9746" spans="20:24">
      <c r="T9746" s="221"/>
      <c r="U9746" s="221"/>
      <c r="V9746" s="221"/>
      <c r="W9746" s="221"/>
      <c r="X9746" s="221"/>
    </row>
    <row r="9747" spans="20:24">
      <c r="T9747" s="221"/>
      <c r="U9747" s="221"/>
      <c r="V9747" s="221"/>
      <c r="W9747" s="221"/>
      <c r="X9747" s="221"/>
    </row>
    <row r="9748" spans="20:24">
      <c r="T9748" s="221"/>
      <c r="U9748" s="221"/>
      <c r="V9748" s="221"/>
      <c r="W9748" s="221"/>
      <c r="X9748" s="221"/>
    </row>
    <row r="9749" spans="20:24">
      <c r="T9749" s="221"/>
      <c r="U9749" s="221"/>
      <c r="V9749" s="221"/>
      <c r="W9749" s="221"/>
      <c r="X9749" s="221"/>
    </row>
    <row r="9750" spans="20:24">
      <c r="T9750" s="221"/>
      <c r="U9750" s="221"/>
      <c r="V9750" s="221"/>
      <c r="W9750" s="221"/>
      <c r="X9750" s="221"/>
    </row>
    <row r="9751" spans="20:24">
      <c r="T9751" s="221"/>
      <c r="U9751" s="221"/>
      <c r="V9751" s="221"/>
      <c r="W9751" s="221"/>
      <c r="X9751" s="221"/>
    </row>
    <row r="9752" spans="20:24">
      <c r="T9752" s="221"/>
      <c r="U9752" s="221"/>
      <c r="V9752" s="221"/>
      <c r="W9752" s="221"/>
      <c r="X9752" s="221"/>
    </row>
    <row r="9753" spans="20:24">
      <c r="T9753" s="221"/>
      <c r="U9753" s="221"/>
      <c r="V9753" s="221"/>
      <c r="W9753" s="221"/>
      <c r="X9753" s="221"/>
    </row>
    <row r="9754" spans="20:24">
      <c r="T9754" s="221"/>
      <c r="U9754" s="221"/>
      <c r="V9754" s="221"/>
      <c r="W9754" s="221"/>
      <c r="X9754" s="221"/>
    </row>
    <row r="9755" spans="20:24">
      <c r="T9755" s="221"/>
      <c r="U9755" s="221"/>
      <c r="V9755" s="221"/>
      <c r="W9755" s="221"/>
      <c r="X9755" s="221"/>
    </row>
    <row r="9756" spans="20:24">
      <c r="T9756" s="221"/>
      <c r="U9756" s="221"/>
      <c r="V9756" s="221"/>
      <c r="W9756" s="221"/>
      <c r="X9756" s="221"/>
    </row>
    <row r="9757" spans="20:24">
      <c r="T9757" s="221"/>
      <c r="U9757" s="221"/>
      <c r="V9757" s="221"/>
      <c r="W9757" s="221"/>
      <c r="X9757" s="221"/>
    </row>
    <row r="9758" spans="20:24">
      <c r="T9758" s="221"/>
      <c r="U9758" s="221"/>
      <c r="V9758" s="221"/>
      <c r="W9758" s="221"/>
      <c r="X9758" s="221"/>
    </row>
    <row r="9759" spans="20:24">
      <c r="T9759" s="221"/>
      <c r="U9759" s="221"/>
      <c r="V9759" s="221"/>
      <c r="W9759" s="221"/>
      <c r="X9759" s="221"/>
    </row>
    <row r="9760" spans="20:24">
      <c r="T9760" s="221"/>
      <c r="U9760" s="221"/>
      <c r="V9760" s="221"/>
      <c r="W9760" s="221"/>
      <c r="X9760" s="221"/>
    </row>
    <row r="9761" spans="20:24">
      <c r="T9761" s="221"/>
      <c r="U9761" s="221"/>
      <c r="V9761" s="221"/>
      <c r="W9761" s="221"/>
      <c r="X9761" s="221"/>
    </row>
    <row r="9762" spans="20:24">
      <c r="T9762" s="221"/>
      <c r="U9762" s="221"/>
      <c r="V9762" s="221"/>
      <c r="W9762" s="221"/>
      <c r="X9762" s="221"/>
    </row>
    <row r="9763" spans="20:24">
      <c r="T9763" s="221"/>
      <c r="U9763" s="221"/>
      <c r="V9763" s="221"/>
      <c r="W9763" s="221"/>
      <c r="X9763" s="221"/>
    </row>
    <row r="9764" spans="20:24">
      <c r="T9764" s="221"/>
      <c r="U9764" s="221"/>
      <c r="V9764" s="221"/>
      <c r="W9764" s="221"/>
      <c r="X9764" s="221"/>
    </row>
    <row r="9765" spans="20:24">
      <c r="T9765" s="221"/>
      <c r="U9765" s="221"/>
      <c r="V9765" s="221"/>
      <c r="W9765" s="221"/>
      <c r="X9765" s="221"/>
    </row>
    <row r="9766" spans="20:24">
      <c r="T9766" s="221"/>
      <c r="U9766" s="221"/>
      <c r="V9766" s="221"/>
      <c r="W9766" s="221"/>
      <c r="X9766" s="221"/>
    </row>
    <row r="9767" spans="20:24">
      <c r="T9767" s="221"/>
      <c r="U9767" s="221"/>
      <c r="V9767" s="221"/>
      <c r="W9767" s="221"/>
      <c r="X9767" s="221"/>
    </row>
    <row r="9768" spans="20:24">
      <c r="T9768" s="221"/>
      <c r="U9768" s="221"/>
      <c r="V9768" s="221"/>
      <c r="W9768" s="221"/>
      <c r="X9768" s="221"/>
    </row>
    <row r="9769" spans="20:24">
      <c r="T9769" s="221"/>
      <c r="U9769" s="221"/>
      <c r="V9769" s="221"/>
      <c r="W9769" s="221"/>
      <c r="X9769" s="221"/>
    </row>
    <row r="9770" spans="20:24">
      <c r="T9770" s="221"/>
      <c r="U9770" s="221"/>
      <c r="V9770" s="221"/>
      <c r="W9770" s="221"/>
      <c r="X9770" s="221"/>
    </row>
    <row r="9771" spans="20:24">
      <c r="T9771" s="221"/>
      <c r="U9771" s="221"/>
      <c r="V9771" s="221"/>
      <c r="W9771" s="221"/>
      <c r="X9771" s="221"/>
    </row>
    <row r="9772" spans="20:24">
      <c r="T9772" s="221"/>
      <c r="U9772" s="221"/>
      <c r="V9772" s="221"/>
      <c r="W9772" s="221"/>
      <c r="X9772" s="221"/>
    </row>
    <row r="9773" spans="20:24">
      <c r="T9773" s="221"/>
      <c r="U9773" s="221"/>
      <c r="V9773" s="221"/>
      <c r="W9773" s="221"/>
      <c r="X9773" s="221"/>
    </row>
    <row r="9774" spans="20:24">
      <c r="T9774" s="221"/>
      <c r="U9774" s="221"/>
      <c r="V9774" s="221"/>
      <c r="W9774" s="221"/>
      <c r="X9774" s="221"/>
    </row>
    <row r="9775" spans="20:24">
      <c r="T9775" s="221"/>
      <c r="U9775" s="221"/>
      <c r="V9775" s="221"/>
      <c r="W9775" s="221"/>
      <c r="X9775" s="221"/>
    </row>
    <row r="9776" spans="20:24">
      <c r="T9776" s="221"/>
      <c r="U9776" s="221"/>
      <c r="V9776" s="221"/>
      <c r="W9776" s="221"/>
      <c r="X9776" s="221"/>
    </row>
    <row r="9777" spans="20:24">
      <c r="T9777" s="221"/>
      <c r="U9777" s="221"/>
      <c r="V9777" s="221"/>
      <c r="W9777" s="221"/>
      <c r="X9777" s="221"/>
    </row>
    <row r="9778" spans="20:24">
      <c r="T9778" s="221"/>
      <c r="U9778" s="221"/>
      <c r="V9778" s="221"/>
      <c r="W9778" s="221"/>
      <c r="X9778" s="221"/>
    </row>
    <row r="9779" spans="20:24">
      <c r="T9779" s="221"/>
      <c r="U9779" s="221"/>
      <c r="V9779" s="221"/>
      <c r="W9779" s="221"/>
      <c r="X9779" s="221"/>
    </row>
    <row r="9780" spans="20:24">
      <c r="T9780" s="221"/>
      <c r="U9780" s="221"/>
      <c r="V9780" s="221"/>
      <c r="W9780" s="221"/>
      <c r="X9780" s="221"/>
    </row>
    <row r="9781" spans="20:24">
      <c r="T9781" s="221"/>
      <c r="U9781" s="221"/>
      <c r="V9781" s="221"/>
      <c r="W9781" s="221"/>
      <c r="X9781" s="221"/>
    </row>
    <row r="9782" spans="20:24">
      <c r="T9782" s="221"/>
      <c r="U9782" s="221"/>
      <c r="V9782" s="221"/>
      <c r="W9782" s="221"/>
      <c r="X9782" s="221"/>
    </row>
    <row r="9783" spans="20:24">
      <c r="T9783" s="221"/>
      <c r="U9783" s="221"/>
      <c r="V9783" s="221"/>
      <c r="W9783" s="221"/>
      <c r="X9783" s="221"/>
    </row>
    <row r="9784" spans="20:24">
      <c r="T9784" s="221"/>
      <c r="U9784" s="221"/>
      <c r="V9784" s="221"/>
      <c r="W9784" s="221"/>
      <c r="X9784" s="221"/>
    </row>
    <row r="9785" spans="20:24">
      <c r="T9785" s="221"/>
      <c r="U9785" s="221"/>
      <c r="V9785" s="221"/>
      <c r="W9785" s="221"/>
      <c r="X9785" s="221"/>
    </row>
    <row r="9786" spans="20:24">
      <c r="T9786" s="221"/>
      <c r="U9786" s="221"/>
      <c r="V9786" s="221"/>
      <c r="W9786" s="221"/>
      <c r="X9786" s="221"/>
    </row>
    <row r="9787" spans="20:24">
      <c r="T9787" s="221"/>
      <c r="U9787" s="221"/>
      <c r="V9787" s="221"/>
      <c r="W9787" s="221"/>
      <c r="X9787" s="221"/>
    </row>
    <row r="9788" spans="20:24">
      <c r="T9788" s="221"/>
      <c r="U9788" s="221"/>
      <c r="V9788" s="221"/>
      <c r="W9788" s="221"/>
      <c r="X9788" s="221"/>
    </row>
    <row r="9789" spans="20:24">
      <c r="T9789" s="221"/>
      <c r="U9789" s="221"/>
      <c r="V9789" s="221"/>
      <c r="W9789" s="221"/>
      <c r="X9789" s="221"/>
    </row>
    <row r="9790" spans="20:24">
      <c r="T9790" s="221"/>
      <c r="U9790" s="221"/>
      <c r="V9790" s="221"/>
      <c r="W9790" s="221"/>
      <c r="X9790" s="221"/>
    </row>
    <row r="9791" spans="20:24">
      <c r="T9791" s="221"/>
      <c r="U9791" s="221"/>
      <c r="V9791" s="221"/>
      <c r="W9791" s="221"/>
      <c r="X9791" s="221"/>
    </row>
    <row r="9792" spans="20:24">
      <c r="T9792" s="221"/>
      <c r="U9792" s="221"/>
      <c r="V9792" s="221"/>
      <c r="W9792" s="221"/>
      <c r="X9792" s="221"/>
    </row>
    <row r="9793" spans="20:24">
      <c r="T9793" s="221"/>
      <c r="U9793" s="221"/>
      <c r="V9793" s="221"/>
      <c r="W9793" s="221"/>
      <c r="X9793" s="221"/>
    </row>
    <row r="9794" spans="20:24">
      <c r="T9794" s="221"/>
      <c r="U9794" s="221"/>
      <c r="V9794" s="221"/>
      <c r="W9794" s="221"/>
      <c r="X9794" s="221"/>
    </row>
    <row r="9795" spans="20:24">
      <c r="T9795" s="221"/>
      <c r="U9795" s="221"/>
      <c r="V9795" s="221"/>
      <c r="W9795" s="221"/>
      <c r="X9795" s="221"/>
    </row>
    <row r="9796" spans="20:24">
      <c r="T9796" s="221"/>
      <c r="U9796" s="221"/>
      <c r="V9796" s="221"/>
      <c r="W9796" s="221"/>
      <c r="X9796" s="221"/>
    </row>
    <row r="9797" spans="20:24">
      <c r="T9797" s="221"/>
      <c r="U9797" s="221"/>
      <c r="V9797" s="221"/>
      <c r="W9797" s="221"/>
      <c r="X9797" s="221"/>
    </row>
    <row r="9798" spans="20:24">
      <c r="T9798" s="221"/>
      <c r="U9798" s="221"/>
      <c r="V9798" s="221"/>
      <c r="W9798" s="221"/>
      <c r="X9798" s="221"/>
    </row>
    <row r="9799" spans="20:24">
      <c r="T9799" s="221"/>
      <c r="U9799" s="221"/>
      <c r="V9799" s="221"/>
      <c r="W9799" s="221"/>
      <c r="X9799" s="221"/>
    </row>
    <row r="9800" spans="20:24">
      <c r="T9800" s="221"/>
      <c r="U9800" s="221"/>
      <c r="V9800" s="221"/>
      <c r="W9800" s="221"/>
      <c r="X9800" s="221"/>
    </row>
    <row r="9801" spans="20:24">
      <c r="T9801" s="221"/>
      <c r="U9801" s="221"/>
      <c r="V9801" s="221"/>
      <c r="W9801" s="221"/>
      <c r="X9801" s="221"/>
    </row>
    <row r="9802" spans="20:24">
      <c r="T9802" s="221"/>
      <c r="U9802" s="221"/>
      <c r="V9802" s="221"/>
      <c r="W9802" s="221"/>
      <c r="X9802" s="221"/>
    </row>
    <row r="9803" spans="20:24">
      <c r="T9803" s="221"/>
      <c r="U9803" s="221"/>
      <c r="V9803" s="221"/>
      <c r="W9803" s="221"/>
      <c r="X9803" s="221"/>
    </row>
    <row r="9804" spans="20:24">
      <c r="T9804" s="221"/>
      <c r="U9804" s="221"/>
      <c r="V9804" s="221"/>
      <c r="W9804" s="221"/>
      <c r="X9804" s="221"/>
    </row>
    <row r="9805" spans="20:24">
      <c r="T9805" s="221"/>
      <c r="U9805" s="221"/>
      <c r="V9805" s="221"/>
      <c r="W9805" s="221"/>
      <c r="X9805" s="221"/>
    </row>
    <row r="9806" spans="20:24">
      <c r="T9806" s="221"/>
      <c r="U9806" s="221"/>
      <c r="V9806" s="221"/>
      <c r="W9806" s="221"/>
      <c r="X9806" s="221"/>
    </row>
    <row r="9807" spans="20:24">
      <c r="T9807" s="221"/>
      <c r="U9807" s="221"/>
      <c r="V9807" s="221"/>
      <c r="W9807" s="221"/>
      <c r="X9807" s="221"/>
    </row>
    <row r="9808" spans="20:24">
      <c r="T9808" s="221"/>
      <c r="U9808" s="221"/>
      <c r="V9808" s="221"/>
      <c r="W9808" s="221"/>
      <c r="X9808" s="221"/>
    </row>
    <row r="9809" spans="20:24">
      <c r="T9809" s="221"/>
      <c r="U9809" s="221"/>
      <c r="V9809" s="221"/>
      <c r="W9809" s="221"/>
      <c r="X9809" s="221"/>
    </row>
    <row r="9810" spans="20:24">
      <c r="T9810" s="221"/>
      <c r="U9810" s="221"/>
      <c r="V9810" s="221"/>
      <c r="W9810" s="221"/>
      <c r="X9810" s="221"/>
    </row>
    <row r="9811" spans="20:24">
      <c r="T9811" s="221"/>
      <c r="U9811" s="221"/>
      <c r="V9811" s="221"/>
      <c r="W9811" s="221"/>
      <c r="X9811" s="221"/>
    </row>
    <row r="9812" spans="20:24">
      <c r="T9812" s="221"/>
      <c r="U9812" s="221"/>
      <c r="V9812" s="221"/>
      <c r="W9812" s="221"/>
      <c r="X9812" s="221"/>
    </row>
    <row r="9813" spans="20:24">
      <c r="T9813" s="221"/>
      <c r="U9813" s="221"/>
      <c r="V9813" s="221"/>
      <c r="W9813" s="221"/>
      <c r="X9813" s="221"/>
    </row>
    <row r="9814" spans="20:24">
      <c r="T9814" s="221"/>
      <c r="U9814" s="221"/>
      <c r="V9814" s="221"/>
      <c r="W9814" s="221"/>
      <c r="X9814" s="221"/>
    </row>
    <row r="9815" spans="20:24">
      <c r="T9815" s="221"/>
      <c r="U9815" s="221"/>
      <c r="V9815" s="221"/>
      <c r="W9815" s="221"/>
      <c r="X9815" s="221"/>
    </row>
    <row r="9816" spans="20:24">
      <c r="T9816" s="221"/>
      <c r="U9816" s="221"/>
      <c r="V9816" s="221"/>
      <c r="W9816" s="221"/>
      <c r="X9816" s="221"/>
    </row>
    <row r="9817" spans="20:24">
      <c r="T9817" s="221"/>
      <c r="U9817" s="221"/>
      <c r="V9817" s="221"/>
      <c r="W9817" s="221"/>
      <c r="X9817" s="221"/>
    </row>
    <row r="9818" spans="20:24">
      <c r="T9818" s="221"/>
      <c r="U9818" s="221"/>
      <c r="V9818" s="221"/>
      <c r="W9818" s="221"/>
      <c r="X9818" s="221"/>
    </row>
    <row r="9819" spans="20:24">
      <c r="T9819" s="221"/>
      <c r="U9819" s="221"/>
      <c r="V9819" s="221"/>
      <c r="W9819" s="221"/>
      <c r="X9819" s="221"/>
    </row>
    <row r="9820" spans="20:24">
      <c r="T9820" s="221"/>
      <c r="U9820" s="221"/>
      <c r="V9820" s="221"/>
      <c r="W9820" s="221"/>
      <c r="X9820" s="221"/>
    </row>
    <row r="9821" spans="20:24">
      <c r="T9821" s="221"/>
      <c r="U9821" s="221"/>
      <c r="V9821" s="221"/>
      <c r="W9821" s="221"/>
      <c r="X9821" s="221"/>
    </row>
    <row r="9822" spans="20:24">
      <c r="T9822" s="221"/>
      <c r="U9822" s="221"/>
      <c r="V9822" s="221"/>
      <c r="W9822" s="221"/>
      <c r="X9822" s="221"/>
    </row>
    <row r="9823" spans="20:24">
      <c r="T9823" s="221"/>
      <c r="U9823" s="221"/>
      <c r="V9823" s="221"/>
      <c r="W9823" s="221"/>
      <c r="X9823" s="221"/>
    </row>
    <row r="9824" spans="20:24">
      <c r="T9824" s="221"/>
      <c r="U9824" s="221"/>
      <c r="V9824" s="221"/>
      <c r="W9824" s="221"/>
      <c r="X9824" s="221"/>
    </row>
    <row r="9825" spans="20:24">
      <c r="T9825" s="221"/>
      <c r="U9825" s="221"/>
      <c r="V9825" s="221"/>
      <c r="W9825" s="221"/>
      <c r="X9825" s="221"/>
    </row>
    <row r="9826" spans="20:24">
      <c r="T9826" s="221"/>
      <c r="U9826" s="221"/>
      <c r="V9826" s="221"/>
      <c r="W9826" s="221"/>
      <c r="X9826" s="221"/>
    </row>
    <row r="9827" spans="20:24">
      <c r="T9827" s="221"/>
      <c r="U9827" s="221"/>
      <c r="V9827" s="221"/>
      <c r="W9827" s="221"/>
      <c r="X9827" s="221"/>
    </row>
    <row r="9828" spans="20:24">
      <c r="T9828" s="221"/>
      <c r="U9828" s="221"/>
      <c r="V9828" s="221"/>
      <c r="W9828" s="221"/>
      <c r="X9828" s="221"/>
    </row>
    <row r="9829" spans="20:24">
      <c r="T9829" s="221"/>
      <c r="U9829" s="221"/>
      <c r="V9829" s="221"/>
      <c r="W9829" s="221"/>
      <c r="X9829" s="221"/>
    </row>
    <row r="9830" spans="20:24">
      <c r="T9830" s="221"/>
      <c r="U9830" s="221"/>
      <c r="V9830" s="221"/>
      <c r="W9830" s="221"/>
      <c r="X9830" s="221"/>
    </row>
    <row r="9831" spans="20:24">
      <c r="T9831" s="221"/>
      <c r="U9831" s="221"/>
      <c r="V9831" s="221"/>
      <c r="W9831" s="221"/>
      <c r="X9831" s="221"/>
    </row>
    <row r="9832" spans="20:24">
      <c r="T9832" s="221"/>
      <c r="U9832" s="221"/>
      <c r="V9832" s="221"/>
      <c r="W9832" s="221"/>
      <c r="X9832" s="221"/>
    </row>
    <row r="9833" spans="20:24">
      <c r="T9833" s="221"/>
      <c r="U9833" s="221"/>
      <c r="V9833" s="221"/>
      <c r="W9833" s="221"/>
      <c r="X9833" s="221"/>
    </row>
    <row r="9834" spans="20:24">
      <c r="T9834" s="221"/>
      <c r="U9834" s="221"/>
      <c r="V9834" s="221"/>
      <c r="W9834" s="221"/>
      <c r="X9834" s="221"/>
    </row>
    <row r="9835" spans="20:24">
      <c r="T9835" s="221"/>
      <c r="U9835" s="221"/>
      <c r="V9835" s="221"/>
      <c r="W9835" s="221"/>
      <c r="X9835" s="221"/>
    </row>
    <row r="9836" spans="20:24">
      <c r="T9836" s="221"/>
      <c r="U9836" s="221"/>
      <c r="V9836" s="221"/>
      <c r="W9836" s="221"/>
      <c r="X9836" s="221"/>
    </row>
    <row r="9837" spans="20:24">
      <c r="T9837" s="221"/>
      <c r="U9837" s="221"/>
      <c r="V9837" s="221"/>
      <c r="W9837" s="221"/>
      <c r="X9837" s="221"/>
    </row>
    <row r="9838" spans="20:24">
      <c r="T9838" s="221"/>
      <c r="U9838" s="221"/>
      <c r="V9838" s="221"/>
      <c r="W9838" s="221"/>
      <c r="X9838" s="221"/>
    </row>
    <row r="9839" spans="20:24">
      <c r="T9839" s="221"/>
      <c r="U9839" s="221"/>
      <c r="V9839" s="221"/>
      <c r="W9839" s="221"/>
      <c r="X9839" s="221"/>
    </row>
    <row r="9840" spans="20:24">
      <c r="T9840" s="221"/>
      <c r="U9840" s="221"/>
      <c r="V9840" s="221"/>
      <c r="W9840" s="221"/>
      <c r="X9840" s="221"/>
    </row>
    <row r="9841" spans="20:24">
      <c r="T9841" s="221"/>
      <c r="U9841" s="221"/>
      <c r="V9841" s="221"/>
      <c r="W9841" s="221"/>
      <c r="X9841" s="221"/>
    </row>
    <row r="9842" spans="20:24">
      <c r="T9842" s="221"/>
      <c r="U9842" s="221"/>
      <c r="V9842" s="221"/>
      <c r="W9842" s="221"/>
      <c r="X9842" s="221"/>
    </row>
    <row r="9843" spans="20:24">
      <c r="T9843" s="221"/>
      <c r="U9843" s="221"/>
      <c r="V9843" s="221"/>
      <c r="W9843" s="221"/>
      <c r="X9843" s="221"/>
    </row>
    <row r="9844" spans="20:24">
      <c r="T9844" s="221"/>
      <c r="U9844" s="221"/>
      <c r="V9844" s="221"/>
      <c r="W9844" s="221"/>
      <c r="X9844" s="221"/>
    </row>
    <row r="9845" spans="20:24">
      <c r="T9845" s="221"/>
      <c r="U9845" s="221"/>
      <c r="V9845" s="221"/>
      <c r="W9845" s="221"/>
      <c r="X9845" s="221"/>
    </row>
    <row r="9846" spans="20:24">
      <c r="T9846" s="221"/>
      <c r="U9846" s="221"/>
      <c r="V9846" s="221"/>
      <c r="W9846" s="221"/>
      <c r="X9846" s="221"/>
    </row>
    <row r="9847" spans="20:24">
      <c r="T9847" s="221"/>
      <c r="U9847" s="221"/>
      <c r="V9847" s="221"/>
      <c r="W9847" s="221"/>
      <c r="X9847" s="221"/>
    </row>
    <row r="9848" spans="20:24">
      <c r="T9848" s="221"/>
      <c r="U9848" s="221"/>
      <c r="V9848" s="221"/>
      <c r="W9848" s="221"/>
      <c r="X9848" s="221"/>
    </row>
    <row r="9849" spans="20:24">
      <c r="T9849" s="221"/>
      <c r="U9849" s="221"/>
      <c r="V9849" s="221"/>
      <c r="W9849" s="221"/>
      <c r="X9849" s="221"/>
    </row>
    <row r="9850" spans="20:24">
      <c r="T9850" s="221"/>
      <c r="U9850" s="221"/>
      <c r="V9850" s="221"/>
      <c r="W9850" s="221"/>
      <c r="X9850" s="221"/>
    </row>
    <row r="9851" spans="20:24">
      <c r="T9851" s="221"/>
      <c r="U9851" s="221"/>
      <c r="V9851" s="221"/>
      <c r="W9851" s="221"/>
      <c r="X9851" s="221"/>
    </row>
    <row r="9852" spans="20:24">
      <c r="T9852" s="221"/>
      <c r="U9852" s="221"/>
      <c r="V9852" s="221"/>
      <c r="W9852" s="221"/>
      <c r="X9852" s="221"/>
    </row>
    <row r="9853" spans="20:24">
      <c r="T9853" s="221"/>
      <c r="U9853" s="221"/>
      <c r="V9853" s="221"/>
      <c r="W9853" s="221"/>
      <c r="X9853" s="221"/>
    </row>
    <row r="9854" spans="20:24">
      <c r="T9854" s="221"/>
      <c r="U9854" s="221"/>
      <c r="V9854" s="221"/>
      <c r="W9854" s="221"/>
      <c r="X9854" s="221"/>
    </row>
    <row r="9855" spans="20:24">
      <c r="T9855" s="221"/>
      <c r="U9855" s="221"/>
      <c r="V9855" s="221"/>
      <c r="W9855" s="221"/>
      <c r="X9855" s="221"/>
    </row>
    <row r="9856" spans="20:24">
      <c r="T9856" s="221"/>
      <c r="U9856" s="221"/>
      <c r="V9856" s="221"/>
      <c r="W9856" s="221"/>
      <c r="X9856" s="221"/>
    </row>
    <row r="9857" spans="20:24">
      <c r="T9857" s="221"/>
      <c r="U9857" s="221"/>
      <c r="V9857" s="221"/>
      <c r="W9857" s="221"/>
      <c r="X9857" s="221"/>
    </row>
    <row r="9858" spans="20:24">
      <c r="T9858" s="221"/>
      <c r="U9858" s="221"/>
      <c r="V9858" s="221"/>
      <c r="W9858" s="221"/>
      <c r="X9858" s="221"/>
    </row>
    <row r="9859" spans="20:24">
      <c r="T9859" s="221"/>
      <c r="U9859" s="221"/>
      <c r="V9859" s="221"/>
      <c r="W9859" s="221"/>
      <c r="X9859" s="221"/>
    </row>
    <row r="9860" spans="20:24">
      <c r="T9860" s="221"/>
      <c r="U9860" s="221"/>
      <c r="V9860" s="221"/>
      <c r="W9860" s="221"/>
      <c r="X9860" s="221"/>
    </row>
    <row r="9861" spans="20:24">
      <c r="T9861" s="221"/>
      <c r="U9861" s="221"/>
      <c r="V9861" s="221"/>
      <c r="W9861" s="221"/>
      <c r="X9861" s="221"/>
    </row>
    <row r="9862" spans="20:24">
      <c r="T9862" s="221"/>
      <c r="U9862" s="221"/>
      <c r="V9862" s="221"/>
      <c r="W9862" s="221"/>
      <c r="X9862" s="221"/>
    </row>
    <row r="9863" spans="20:24">
      <c r="T9863" s="221"/>
      <c r="U9863" s="221"/>
      <c r="V9863" s="221"/>
      <c r="W9863" s="221"/>
      <c r="X9863" s="221"/>
    </row>
    <row r="9864" spans="20:24">
      <c r="T9864" s="221"/>
      <c r="U9864" s="221"/>
      <c r="V9864" s="221"/>
      <c r="W9864" s="221"/>
      <c r="X9864" s="221"/>
    </row>
    <row r="9865" spans="20:24">
      <c r="T9865" s="221"/>
      <c r="U9865" s="221"/>
      <c r="V9865" s="221"/>
      <c r="W9865" s="221"/>
      <c r="X9865" s="221"/>
    </row>
    <row r="9866" spans="20:24">
      <c r="T9866" s="221"/>
      <c r="U9866" s="221"/>
      <c r="V9866" s="221"/>
      <c r="W9866" s="221"/>
      <c r="X9866" s="221"/>
    </row>
    <row r="9867" spans="20:24">
      <c r="T9867" s="221"/>
      <c r="U9867" s="221"/>
      <c r="V9867" s="221"/>
      <c r="W9867" s="221"/>
      <c r="X9867" s="221"/>
    </row>
    <row r="9868" spans="20:24">
      <c r="T9868" s="221"/>
      <c r="U9868" s="221"/>
      <c r="V9868" s="221"/>
      <c r="W9868" s="221"/>
      <c r="X9868" s="221"/>
    </row>
    <row r="9869" spans="20:24">
      <c r="T9869" s="221"/>
      <c r="U9869" s="221"/>
      <c r="V9869" s="221"/>
      <c r="W9869" s="221"/>
      <c r="X9869" s="221"/>
    </row>
    <row r="9870" spans="20:24">
      <c r="T9870" s="221"/>
      <c r="U9870" s="221"/>
      <c r="V9870" s="221"/>
      <c r="W9870" s="221"/>
      <c r="X9870" s="221"/>
    </row>
    <row r="9871" spans="20:24">
      <c r="T9871" s="221"/>
      <c r="U9871" s="221"/>
      <c r="V9871" s="221"/>
      <c r="W9871" s="221"/>
      <c r="X9871" s="221"/>
    </row>
    <row r="9872" spans="20:24">
      <c r="T9872" s="221"/>
      <c r="U9872" s="221"/>
      <c r="V9872" s="221"/>
      <c r="W9872" s="221"/>
      <c r="X9872" s="221"/>
    </row>
    <row r="9873" spans="20:24">
      <c r="T9873" s="221"/>
      <c r="U9873" s="221"/>
      <c r="V9873" s="221"/>
      <c r="W9873" s="221"/>
      <c r="X9873" s="221"/>
    </row>
    <row r="9874" spans="20:24">
      <c r="T9874" s="221"/>
      <c r="U9874" s="221"/>
      <c r="V9874" s="221"/>
      <c r="W9874" s="221"/>
      <c r="X9874" s="221"/>
    </row>
    <row r="9875" spans="20:24">
      <c r="T9875" s="221"/>
      <c r="U9875" s="221"/>
      <c r="V9875" s="221"/>
      <c r="W9875" s="221"/>
      <c r="X9875" s="221"/>
    </row>
    <row r="9876" spans="20:24">
      <c r="T9876" s="221"/>
      <c r="U9876" s="221"/>
      <c r="V9876" s="221"/>
      <c r="W9876" s="221"/>
      <c r="X9876" s="221"/>
    </row>
    <row r="9877" spans="20:24">
      <c r="T9877" s="221"/>
      <c r="U9877" s="221"/>
      <c r="V9877" s="221"/>
      <c r="W9877" s="221"/>
      <c r="X9877" s="221"/>
    </row>
    <row r="9878" spans="20:24">
      <c r="T9878" s="221"/>
      <c r="U9878" s="221"/>
      <c r="V9878" s="221"/>
      <c r="W9878" s="221"/>
      <c r="X9878" s="221"/>
    </row>
    <row r="9879" spans="20:24">
      <c r="T9879" s="221"/>
      <c r="U9879" s="221"/>
      <c r="V9879" s="221"/>
      <c r="W9879" s="221"/>
      <c r="X9879" s="221"/>
    </row>
    <row r="9880" spans="20:24">
      <c r="T9880" s="221"/>
      <c r="U9880" s="221"/>
      <c r="V9880" s="221"/>
      <c r="W9880" s="221"/>
      <c r="X9880" s="221"/>
    </row>
    <row r="9881" spans="20:24">
      <c r="T9881" s="221"/>
      <c r="U9881" s="221"/>
      <c r="V9881" s="221"/>
      <c r="W9881" s="221"/>
      <c r="X9881" s="221"/>
    </row>
    <row r="9882" spans="20:24">
      <c r="T9882" s="221"/>
      <c r="U9882" s="221"/>
      <c r="V9882" s="221"/>
      <c r="W9882" s="221"/>
      <c r="X9882" s="221"/>
    </row>
    <row r="9883" spans="20:24">
      <c r="T9883" s="221"/>
      <c r="U9883" s="221"/>
      <c r="V9883" s="221"/>
      <c r="W9883" s="221"/>
      <c r="X9883" s="221"/>
    </row>
    <row r="9884" spans="20:24">
      <c r="T9884" s="221"/>
      <c r="U9884" s="221"/>
      <c r="V9884" s="221"/>
      <c r="W9884" s="221"/>
      <c r="X9884" s="221"/>
    </row>
    <row r="9885" spans="20:24">
      <c r="T9885" s="221"/>
      <c r="U9885" s="221"/>
      <c r="V9885" s="221"/>
      <c r="W9885" s="221"/>
      <c r="X9885" s="221"/>
    </row>
    <row r="9886" spans="20:24">
      <c r="T9886" s="221"/>
      <c r="U9886" s="221"/>
      <c r="V9886" s="221"/>
      <c r="W9886" s="221"/>
      <c r="X9886" s="221"/>
    </row>
    <row r="9887" spans="20:24">
      <c r="T9887" s="221"/>
      <c r="U9887" s="221"/>
      <c r="V9887" s="221"/>
      <c r="W9887" s="221"/>
      <c r="X9887" s="221"/>
    </row>
    <row r="9888" spans="20:24">
      <c r="T9888" s="221"/>
      <c r="U9888" s="221"/>
      <c r="V9888" s="221"/>
      <c r="W9888" s="221"/>
      <c r="X9888" s="221"/>
    </row>
    <row r="9889" spans="20:24">
      <c r="T9889" s="221"/>
      <c r="U9889" s="221"/>
      <c r="V9889" s="221"/>
      <c r="W9889" s="221"/>
      <c r="X9889" s="221"/>
    </row>
    <row r="9890" spans="20:24">
      <c r="T9890" s="221"/>
      <c r="U9890" s="221"/>
      <c r="V9890" s="221"/>
      <c r="W9890" s="221"/>
      <c r="X9890" s="221"/>
    </row>
    <row r="9891" spans="20:24">
      <c r="T9891" s="221"/>
      <c r="U9891" s="221"/>
      <c r="V9891" s="221"/>
      <c r="W9891" s="221"/>
      <c r="X9891" s="221"/>
    </row>
    <row r="9892" spans="20:24">
      <c r="T9892" s="221"/>
      <c r="U9892" s="221"/>
      <c r="V9892" s="221"/>
      <c r="W9892" s="221"/>
      <c r="X9892" s="221"/>
    </row>
    <row r="9893" spans="20:24">
      <c r="T9893" s="221"/>
      <c r="U9893" s="221"/>
      <c r="V9893" s="221"/>
      <c r="W9893" s="221"/>
      <c r="X9893" s="221"/>
    </row>
    <row r="9894" spans="20:24">
      <c r="T9894" s="221"/>
      <c r="U9894" s="221"/>
      <c r="V9894" s="221"/>
      <c r="W9894" s="221"/>
      <c r="X9894" s="221"/>
    </row>
    <row r="9895" spans="20:24">
      <c r="T9895" s="221"/>
      <c r="U9895" s="221"/>
      <c r="V9895" s="221"/>
      <c r="W9895" s="221"/>
      <c r="X9895" s="221"/>
    </row>
    <row r="9896" spans="20:24">
      <c r="T9896" s="221"/>
      <c r="U9896" s="221"/>
      <c r="V9896" s="221"/>
      <c r="W9896" s="221"/>
      <c r="X9896" s="221"/>
    </row>
    <row r="9897" spans="20:24">
      <c r="T9897" s="221"/>
      <c r="U9897" s="221"/>
      <c r="V9897" s="221"/>
      <c r="W9897" s="221"/>
      <c r="X9897" s="221"/>
    </row>
    <row r="9898" spans="20:24">
      <c r="T9898" s="221"/>
      <c r="U9898" s="221"/>
      <c r="V9898" s="221"/>
      <c r="W9898" s="221"/>
      <c r="X9898" s="221"/>
    </row>
    <row r="9899" spans="20:24">
      <c r="T9899" s="221"/>
      <c r="U9899" s="221"/>
      <c r="V9899" s="221"/>
      <c r="W9899" s="221"/>
      <c r="X9899" s="221"/>
    </row>
    <row r="9900" spans="20:24">
      <c r="T9900" s="221"/>
      <c r="U9900" s="221"/>
      <c r="V9900" s="221"/>
      <c r="W9900" s="221"/>
      <c r="X9900" s="221"/>
    </row>
    <row r="9901" spans="20:24">
      <c r="T9901" s="221"/>
      <c r="U9901" s="221"/>
      <c r="V9901" s="221"/>
      <c r="W9901" s="221"/>
      <c r="X9901" s="221"/>
    </row>
    <row r="9902" spans="20:24">
      <c r="T9902" s="221"/>
      <c r="U9902" s="221"/>
      <c r="V9902" s="221"/>
      <c r="W9902" s="221"/>
      <c r="X9902" s="221"/>
    </row>
    <row r="9903" spans="20:24">
      <c r="T9903" s="221"/>
      <c r="U9903" s="221"/>
      <c r="V9903" s="221"/>
      <c r="W9903" s="221"/>
      <c r="X9903" s="221"/>
    </row>
    <row r="9904" spans="20:24">
      <c r="T9904" s="221"/>
      <c r="U9904" s="221"/>
      <c r="V9904" s="221"/>
      <c r="W9904" s="221"/>
      <c r="X9904" s="221"/>
    </row>
    <row r="9905" spans="20:24">
      <c r="T9905" s="221"/>
      <c r="U9905" s="221"/>
      <c r="V9905" s="221"/>
      <c r="W9905" s="221"/>
      <c r="X9905" s="221"/>
    </row>
    <row r="9906" spans="20:24">
      <c r="T9906" s="221"/>
      <c r="U9906" s="221"/>
      <c r="V9906" s="221"/>
      <c r="W9906" s="221"/>
      <c r="X9906" s="221"/>
    </row>
    <row r="9907" spans="20:24">
      <c r="T9907" s="221"/>
      <c r="U9907" s="221"/>
      <c r="V9907" s="221"/>
      <c r="W9907" s="221"/>
      <c r="X9907" s="221"/>
    </row>
    <row r="9908" spans="20:24">
      <c r="T9908" s="221"/>
      <c r="U9908" s="221"/>
      <c r="V9908" s="221"/>
      <c r="W9908" s="221"/>
      <c r="X9908" s="221"/>
    </row>
    <row r="9909" spans="20:24">
      <c r="T9909" s="221"/>
      <c r="U9909" s="221"/>
      <c r="V9909" s="221"/>
      <c r="W9909" s="221"/>
      <c r="X9909" s="221"/>
    </row>
    <row r="9910" spans="20:24">
      <c r="T9910" s="221"/>
      <c r="U9910" s="221"/>
      <c r="V9910" s="221"/>
      <c r="W9910" s="221"/>
      <c r="X9910" s="221"/>
    </row>
    <row r="9911" spans="20:24">
      <c r="T9911" s="221"/>
      <c r="U9911" s="221"/>
      <c r="V9911" s="221"/>
      <c r="W9911" s="221"/>
      <c r="X9911" s="221"/>
    </row>
    <row r="9912" spans="20:24">
      <c r="T9912" s="221"/>
      <c r="U9912" s="221"/>
      <c r="V9912" s="221"/>
      <c r="W9912" s="221"/>
      <c r="X9912" s="221"/>
    </row>
    <row r="9913" spans="20:24">
      <c r="T9913" s="221"/>
      <c r="U9913" s="221"/>
      <c r="V9913" s="221"/>
      <c r="W9913" s="221"/>
      <c r="X9913" s="221"/>
    </row>
    <row r="9914" spans="20:24">
      <c r="T9914" s="221"/>
      <c r="U9914" s="221"/>
      <c r="V9914" s="221"/>
      <c r="W9914" s="221"/>
      <c r="X9914" s="221"/>
    </row>
    <row r="9915" spans="20:24">
      <c r="T9915" s="221"/>
      <c r="U9915" s="221"/>
      <c r="V9915" s="221"/>
      <c r="W9915" s="221"/>
      <c r="X9915" s="221"/>
    </row>
    <row r="9916" spans="20:24">
      <c r="T9916" s="221"/>
      <c r="U9916" s="221"/>
      <c r="V9916" s="221"/>
      <c r="W9916" s="221"/>
      <c r="X9916" s="221"/>
    </row>
    <row r="9917" spans="20:24">
      <c r="T9917" s="221"/>
      <c r="U9917" s="221"/>
      <c r="V9917" s="221"/>
      <c r="W9917" s="221"/>
      <c r="X9917" s="221"/>
    </row>
    <row r="9918" spans="20:24">
      <c r="T9918" s="221"/>
      <c r="U9918" s="221"/>
      <c r="V9918" s="221"/>
      <c r="W9918" s="221"/>
      <c r="X9918" s="221"/>
    </row>
    <row r="9919" spans="20:24">
      <c r="T9919" s="221"/>
      <c r="U9919" s="221"/>
      <c r="V9919" s="221"/>
      <c r="W9919" s="221"/>
      <c r="X9919" s="221"/>
    </row>
    <row r="9920" spans="20:24">
      <c r="T9920" s="221"/>
      <c r="U9920" s="221"/>
      <c r="V9920" s="221"/>
      <c r="W9920" s="221"/>
      <c r="X9920" s="221"/>
    </row>
    <row r="9921" spans="20:24">
      <c r="T9921" s="221"/>
      <c r="U9921" s="221"/>
      <c r="V9921" s="221"/>
      <c r="W9921" s="221"/>
      <c r="X9921" s="221"/>
    </row>
    <row r="9922" spans="20:24">
      <c r="T9922" s="221"/>
      <c r="U9922" s="221"/>
      <c r="V9922" s="221"/>
      <c r="W9922" s="221"/>
      <c r="X9922" s="221"/>
    </row>
    <row r="9923" spans="20:24">
      <c r="T9923" s="221"/>
      <c r="U9923" s="221"/>
      <c r="V9923" s="221"/>
      <c r="W9923" s="221"/>
      <c r="X9923" s="221"/>
    </row>
    <row r="9924" spans="20:24">
      <c r="T9924" s="221"/>
      <c r="U9924" s="221"/>
      <c r="V9924" s="221"/>
      <c r="W9924" s="221"/>
      <c r="X9924" s="221"/>
    </row>
    <row r="9925" spans="20:24">
      <c r="T9925" s="221"/>
      <c r="U9925" s="221"/>
      <c r="V9925" s="221"/>
      <c r="W9925" s="221"/>
      <c r="X9925" s="221"/>
    </row>
    <row r="9926" spans="20:24">
      <c r="T9926" s="221"/>
      <c r="U9926" s="221"/>
      <c r="V9926" s="221"/>
      <c r="W9926" s="221"/>
      <c r="X9926" s="221"/>
    </row>
    <row r="9927" spans="20:24">
      <c r="T9927" s="221"/>
      <c r="U9927" s="221"/>
      <c r="V9927" s="221"/>
      <c r="W9927" s="221"/>
      <c r="X9927" s="221"/>
    </row>
    <row r="9928" spans="20:24">
      <c r="T9928" s="221"/>
      <c r="U9928" s="221"/>
      <c r="V9928" s="221"/>
      <c r="W9928" s="221"/>
      <c r="X9928" s="221"/>
    </row>
    <row r="9929" spans="20:24">
      <c r="T9929" s="221"/>
      <c r="U9929" s="221"/>
      <c r="V9929" s="221"/>
      <c r="W9929" s="221"/>
      <c r="X9929" s="221"/>
    </row>
    <row r="9930" spans="20:24">
      <c r="T9930" s="221"/>
      <c r="U9930" s="221"/>
      <c r="V9930" s="221"/>
      <c r="W9930" s="221"/>
      <c r="X9930" s="221"/>
    </row>
    <row r="9931" spans="20:24">
      <c r="T9931" s="221"/>
      <c r="U9931" s="221"/>
      <c r="V9931" s="221"/>
      <c r="W9931" s="221"/>
      <c r="X9931" s="221"/>
    </row>
    <row r="9932" spans="20:24">
      <c r="T9932" s="221"/>
      <c r="U9932" s="221"/>
      <c r="V9932" s="221"/>
      <c r="W9932" s="221"/>
      <c r="X9932" s="221"/>
    </row>
    <row r="9933" spans="20:24">
      <c r="T9933" s="221"/>
      <c r="U9933" s="221"/>
      <c r="V9933" s="221"/>
      <c r="W9933" s="221"/>
      <c r="X9933" s="221"/>
    </row>
    <row r="9934" spans="20:24">
      <c r="T9934" s="221"/>
      <c r="U9934" s="221"/>
      <c r="V9934" s="221"/>
      <c r="W9934" s="221"/>
      <c r="X9934" s="221"/>
    </row>
    <row r="9935" spans="20:24">
      <c r="T9935" s="221"/>
      <c r="U9935" s="221"/>
      <c r="V9935" s="221"/>
      <c r="W9935" s="221"/>
      <c r="X9935" s="221"/>
    </row>
    <row r="9936" spans="20:24">
      <c r="T9936" s="221"/>
      <c r="U9936" s="221"/>
      <c r="V9936" s="221"/>
      <c r="W9936" s="221"/>
      <c r="X9936" s="221"/>
    </row>
    <row r="9937" spans="20:24">
      <c r="T9937" s="221"/>
      <c r="U9937" s="221"/>
      <c r="V9937" s="221"/>
      <c r="W9937" s="221"/>
      <c r="X9937" s="221"/>
    </row>
    <row r="9938" spans="20:24">
      <c r="T9938" s="221"/>
      <c r="U9938" s="221"/>
      <c r="V9938" s="221"/>
      <c r="W9938" s="221"/>
      <c r="X9938" s="221"/>
    </row>
    <row r="9939" spans="20:24">
      <c r="T9939" s="221"/>
      <c r="U9939" s="221"/>
      <c r="V9939" s="221"/>
      <c r="W9939" s="221"/>
      <c r="X9939" s="221"/>
    </row>
    <row r="9940" spans="20:24">
      <c r="T9940" s="221"/>
      <c r="U9940" s="221"/>
      <c r="V9940" s="221"/>
      <c r="W9940" s="221"/>
      <c r="X9940" s="221"/>
    </row>
    <row r="9941" spans="20:24">
      <c r="T9941" s="221"/>
      <c r="U9941" s="221"/>
      <c r="V9941" s="221"/>
      <c r="W9941" s="221"/>
      <c r="X9941" s="221"/>
    </row>
    <row r="9942" spans="20:24">
      <c r="T9942" s="221"/>
      <c r="U9942" s="221"/>
      <c r="V9942" s="221"/>
      <c r="W9942" s="221"/>
      <c r="X9942" s="221"/>
    </row>
    <row r="9943" spans="20:24">
      <c r="T9943" s="221"/>
      <c r="U9943" s="221"/>
      <c r="V9943" s="221"/>
      <c r="W9943" s="221"/>
      <c r="X9943" s="221"/>
    </row>
    <row r="9944" spans="20:24">
      <c r="T9944" s="221"/>
      <c r="U9944" s="221"/>
      <c r="V9944" s="221"/>
      <c r="W9944" s="221"/>
      <c r="X9944" s="221"/>
    </row>
    <row r="9945" spans="20:24">
      <c r="T9945" s="221"/>
      <c r="U9945" s="221"/>
      <c r="V9945" s="221"/>
      <c r="W9945" s="221"/>
      <c r="X9945" s="221"/>
    </row>
    <row r="9946" spans="20:24">
      <c r="T9946" s="221"/>
      <c r="U9946" s="221"/>
      <c r="V9946" s="221"/>
      <c r="W9946" s="221"/>
      <c r="X9946" s="221"/>
    </row>
    <row r="9947" spans="20:24">
      <c r="T9947" s="221"/>
      <c r="U9947" s="221"/>
      <c r="V9947" s="221"/>
      <c r="W9947" s="221"/>
      <c r="X9947" s="221"/>
    </row>
    <row r="9948" spans="20:24">
      <c r="T9948" s="221"/>
      <c r="U9948" s="221"/>
      <c r="V9948" s="221"/>
      <c r="W9948" s="221"/>
      <c r="X9948" s="221"/>
    </row>
    <row r="9949" spans="20:24">
      <c r="T9949" s="221"/>
      <c r="U9949" s="221"/>
      <c r="V9949" s="221"/>
      <c r="W9949" s="221"/>
      <c r="X9949" s="221"/>
    </row>
    <row r="9950" spans="20:24">
      <c r="T9950" s="221"/>
      <c r="U9950" s="221"/>
      <c r="V9950" s="221"/>
      <c r="W9950" s="221"/>
      <c r="X9950" s="221"/>
    </row>
    <row r="9951" spans="20:24">
      <c r="T9951" s="221"/>
      <c r="U9951" s="221"/>
      <c r="V9951" s="221"/>
      <c r="W9951" s="221"/>
      <c r="X9951" s="221"/>
    </row>
    <row r="9952" spans="20:24">
      <c r="T9952" s="221"/>
      <c r="U9952" s="221"/>
      <c r="V9952" s="221"/>
      <c r="W9952" s="221"/>
      <c r="X9952" s="221"/>
    </row>
    <row r="9953" spans="20:24">
      <c r="T9953" s="221"/>
      <c r="U9953" s="221"/>
      <c r="V9953" s="221"/>
      <c r="W9953" s="221"/>
      <c r="X9953" s="221"/>
    </row>
    <row r="9954" spans="20:24">
      <c r="T9954" s="221"/>
      <c r="U9954" s="221"/>
      <c r="V9954" s="221"/>
      <c r="W9954" s="221"/>
      <c r="X9954" s="221"/>
    </row>
    <row r="9955" spans="20:24">
      <c r="T9955" s="221"/>
      <c r="U9955" s="221"/>
      <c r="V9955" s="221"/>
      <c r="W9955" s="221"/>
      <c r="X9955" s="221"/>
    </row>
    <row r="9956" spans="20:24">
      <c r="T9956" s="221"/>
      <c r="U9956" s="221"/>
      <c r="V9956" s="221"/>
      <c r="W9956" s="221"/>
      <c r="X9956" s="221"/>
    </row>
    <row r="9957" spans="20:24">
      <c r="T9957" s="221"/>
      <c r="U9957" s="221"/>
      <c r="V9957" s="221"/>
      <c r="W9957" s="221"/>
      <c r="X9957" s="221"/>
    </row>
    <row r="9958" spans="20:24">
      <c r="T9958" s="221"/>
      <c r="U9958" s="221"/>
      <c r="V9958" s="221"/>
      <c r="W9958" s="221"/>
      <c r="X9958" s="221"/>
    </row>
    <row r="9959" spans="20:24">
      <c r="T9959" s="221"/>
      <c r="U9959" s="221"/>
      <c r="V9959" s="221"/>
      <c r="W9959" s="221"/>
      <c r="X9959" s="221"/>
    </row>
    <row r="9960" spans="20:24">
      <c r="T9960" s="221"/>
      <c r="U9960" s="221"/>
      <c r="V9960" s="221"/>
      <c r="W9960" s="221"/>
      <c r="X9960" s="221"/>
    </row>
    <row r="9961" spans="20:24">
      <c r="T9961" s="221"/>
      <c r="U9961" s="221"/>
      <c r="V9961" s="221"/>
      <c r="W9961" s="221"/>
      <c r="X9961" s="221"/>
    </row>
    <row r="9962" spans="20:24">
      <c r="T9962" s="221"/>
      <c r="U9962" s="221"/>
      <c r="V9962" s="221"/>
      <c r="W9962" s="221"/>
      <c r="X9962" s="221"/>
    </row>
    <row r="9963" spans="20:24">
      <c r="T9963" s="221"/>
      <c r="U9963" s="221"/>
      <c r="V9963" s="221"/>
      <c r="W9963" s="221"/>
      <c r="X9963" s="221"/>
    </row>
    <row r="9964" spans="20:24">
      <c r="T9964" s="221"/>
      <c r="U9964" s="221"/>
      <c r="V9964" s="221"/>
      <c r="W9964" s="221"/>
      <c r="X9964" s="221"/>
    </row>
    <row r="9965" spans="20:24">
      <c r="T9965" s="221"/>
      <c r="U9965" s="221"/>
      <c r="V9965" s="221"/>
      <c r="W9965" s="221"/>
      <c r="X9965" s="221"/>
    </row>
    <row r="9966" spans="20:24">
      <c r="T9966" s="221"/>
      <c r="U9966" s="221"/>
      <c r="V9966" s="221"/>
      <c r="W9966" s="221"/>
      <c r="X9966" s="221"/>
    </row>
    <row r="9967" spans="20:24">
      <c r="T9967" s="221"/>
      <c r="U9967" s="221"/>
      <c r="V9967" s="221"/>
      <c r="W9967" s="221"/>
      <c r="X9967" s="221"/>
    </row>
    <row r="9968" spans="20:24">
      <c r="T9968" s="221"/>
      <c r="U9968" s="221"/>
      <c r="V9968" s="221"/>
      <c r="W9968" s="221"/>
      <c r="X9968" s="221"/>
    </row>
    <row r="9969" spans="20:24">
      <c r="T9969" s="221"/>
      <c r="U9969" s="221"/>
      <c r="V9969" s="221"/>
      <c r="W9969" s="221"/>
      <c r="X9969" s="221"/>
    </row>
    <row r="9970" spans="20:24">
      <c r="T9970" s="221"/>
      <c r="U9970" s="221"/>
      <c r="V9970" s="221"/>
      <c r="W9970" s="221"/>
      <c r="X9970" s="221"/>
    </row>
    <row r="9971" spans="20:24">
      <c r="T9971" s="221"/>
      <c r="U9971" s="221"/>
      <c r="V9971" s="221"/>
      <c r="W9971" s="221"/>
      <c r="X9971" s="221"/>
    </row>
    <row r="9972" spans="20:24">
      <c r="T9972" s="221"/>
      <c r="U9972" s="221"/>
      <c r="V9972" s="221"/>
      <c r="W9972" s="221"/>
      <c r="X9972" s="221"/>
    </row>
    <row r="9973" spans="20:24">
      <c r="T9973" s="221"/>
      <c r="U9973" s="221"/>
      <c r="V9973" s="221"/>
      <c r="W9973" s="221"/>
      <c r="X9973" s="221"/>
    </row>
    <row r="9974" spans="20:24">
      <c r="T9974" s="221"/>
      <c r="U9974" s="221"/>
      <c r="V9974" s="221"/>
      <c r="W9974" s="221"/>
      <c r="X9974" s="221"/>
    </row>
    <row r="9975" spans="20:24">
      <c r="T9975" s="221"/>
      <c r="U9975" s="221"/>
      <c r="V9975" s="221"/>
      <c r="W9975" s="221"/>
      <c r="X9975" s="221"/>
    </row>
    <row r="9976" spans="20:24">
      <c r="T9976" s="221"/>
      <c r="U9976" s="221"/>
      <c r="V9976" s="221"/>
      <c r="W9976" s="221"/>
      <c r="X9976" s="221"/>
    </row>
    <row r="9977" spans="20:24">
      <c r="T9977" s="221"/>
      <c r="U9977" s="221"/>
      <c r="V9977" s="221"/>
      <c r="W9977" s="221"/>
      <c r="X9977" s="221"/>
    </row>
    <row r="9978" spans="20:24">
      <c r="T9978" s="221"/>
      <c r="U9978" s="221"/>
      <c r="V9978" s="221"/>
      <c r="W9978" s="221"/>
      <c r="X9978" s="221"/>
    </row>
    <row r="9979" spans="20:24">
      <c r="T9979" s="221"/>
      <c r="U9979" s="221"/>
      <c r="V9979" s="221"/>
      <c r="W9979" s="221"/>
      <c r="X9979" s="221"/>
    </row>
    <row r="9980" spans="20:24">
      <c r="T9980" s="221"/>
      <c r="U9980" s="221"/>
      <c r="V9980" s="221"/>
      <c r="W9980" s="221"/>
      <c r="X9980" s="221"/>
    </row>
    <row r="9981" spans="20:24">
      <c r="T9981" s="221"/>
      <c r="U9981" s="221"/>
      <c r="V9981" s="221"/>
      <c r="W9981" s="221"/>
      <c r="X9981" s="221"/>
    </row>
    <row r="9982" spans="20:24">
      <c r="T9982" s="221"/>
      <c r="U9982" s="221"/>
      <c r="V9982" s="221"/>
      <c r="W9982" s="221"/>
      <c r="X9982" s="221"/>
    </row>
    <row r="9983" spans="20:24">
      <c r="T9983" s="221"/>
      <c r="U9983" s="221"/>
      <c r="V9983" s="221"/>
      <c r="W9983" s="221"/>
      <c r="X9983" s="221"/>
    </row>
    <row r="9984" spans="20:24">
      <c r="T9984" s="221"/>
      <c r="U9984" s="221"/>
      <c r="V9984" s="221"/>
      <c r="W9984" s="221"/>
      <c r="X9984" s="221"/>
    </row>
    <row r="9985" spans="20:24">
      <c r="T9985" s="221"/>
      <c r="U9985" s="221"/>
      <c r="V9985" s="221"/>
      <c r="W9985" s="221"/>
      <c r="X9985" s="221"/>
    </row>
    <row r="9986" spans="20:24">
      <c r="T9986" s="221"/>
      <c r="U9986" s="221"/>
      <c r="V9986" s="221"/>
      <c r="W9986" s="221"/>
      <c r="X9986" s="221"/>
    </row>
    <row r="9987" spans="20:24">
      <c r="T9987" s="221"/>
      <c r="U9987" s="221"/>
      <c r="V9987" s="221"/>
      <c r="W9987" s="221"/>
      <c r="X9987" s="221"/>
    </row>
    <row r="9988" spans="20:24">
      <c r="T9988" s="221"/>
      <c r="U9988" s="221"/>
      <c r="V9988" s="221"/>
      <c r="W9988" s="221"/>
      <c r="X9988" s="221"/>
    </row>
    <row r="9989" spans="20:24">
      <c r="T9989" s="221"/>
      <c r="U9989" s="221"/>
      <c r="V9989" s="221"/>
      <c r="W9989" s="221"/>
      <c r="X9989" s="221"/>
    </row>
    <row r="9990" spans="20:24">
      <c r="T9990" s="221"/>
      <c r="U9990" s="221"/>
      <c r="V9990" s="221"/>
      <c r="W9990" s="221"/>
      <c r="X9990" s="221"/>
    </row>
    <row r="9991" spans="20:24">
      <c r="T9991" s="221"/>
      <c r="U9991" s="221"/>
      <c r="V9991" s="221"/>
      <c r="W9991" s="221"/>
      <c r="X9991" s="221"/>
    </row>
    <row r="9992" spans="20:24">
      <c r="T9992" s="221"/>
      <c r="U9992" s="221"/>
      <c r="V9992" s="221"/>
      <c r="W9992" s="221"/>
      <c r="X9992" s="221"/>
    </row>
    <row r="9993" spans="20:24">
      <c r="T9993" s="221"/>
      <c r="U9993" s="221"/>
      <c r="V9993" s="221"/>
      <c r="W9993" s="221"/>
      <c r="X9993" s="221"/>
    </row>
    <row r="9994" spans="20:24">
      <c r="T9994" s="221"/>
      <c r="U9994" s="221"/>
      <c r="V9994" s="221"/>
      <c r="W9994" s="221"/>
      <c r="X9994" s="221"/>
    </row>
    <row r="9995" spans="20:24">
      <c r="T9995" s="221"/>
      <c r="U9995" s="221"/>
      <c r="V9995" s="221"/>
      <c r="W9995" s="221"/>
      <c r="X9995" s="221"/>
    </row>
    <row r="9996" spans="20:24">
      <c r="T9996" s="221"/>
      <c r="U9996" s="221"/>
      <c r="V9996" s="221"/>
      <c r="W9996" s="221"/>
      <c r="X9996" s="221"/>
    </row>
    <row r="9997" spans="20:24">
      <c r="T9997" s="221"/>
      <c r="U9997" s="221"/>
      <c r="V9997" s="221"/>
      <c r="W9997" s="221"/>
      <c r="X9997" s="221"/>
    </row>
    <row r="9998" spans="20:24">
      <c r="T9998" s="221"/>
      <c r="U9998" s="221"/>
      <c r="V9998" s="221"/>
      <c r="W9998" s="221"/>
      <c r="X9998" s="221"/>
    </row>
    <row r="9999" spans="20:24">
      <c r="T9999" s="221"/>
      <c r="U9999" s="221"/>
      <c r="V9999" s="221"/>
      <c r="W9999" s="221"/>
      <c r="X9999" s="221"/>
    </row>
    <row r="10000" spans="20:24">
      <c r="T10000" s="221"/>
      <c r="U10000" s="221"/>
      <c r="V10000" s="221"/>
      <c r="W10000" s="221"/>
      <c r="X10000" s="221"/>
    </row>
    <row r="10001" spans="20:24">
      <c r="T10001" s="221"/>
      <c r="U10001" s="221"/>
      <c r="V10001" s="221"/>
      <c r="W10001" s="221"/>
      <c r="X10001" s="221"/>
    </row>
    <row r="10002" spans="20:24">
      <c r="T10002" s="221"/>
      <c r="U10002" s="221"/>
      <c r="V10002" s="221"/>
      <c r="W10002" s="221"/>
      <c r="X10002" s="221"/>
    </row>
    <row r="10003" spans="20:24">
      <c r="T10003" s="221"/>
      <c r="U10003" s="221"/>
      <c r="V10003" s="221"/>
      <c r="W10003" s="221"/>
      <c r="X10003" s="221"/>
    </row>
    <row r="10004" spans="20:24">
      <c r="T10004" s="221"/>
      <c r="U10004" s="221"/>
      <c r="V10004" s="221"/>
      <c r="W10004" s="221"/>
      <c r="X10004" s="221"/>
    </row>
    <row r="10005" spans="20:24">
      <c r="T10005" s="221"/>
      <c r="U10005" s="221"/>
      <c r="V10005" s="221"/>
      <c r="W10005" s="221"/>
      <c r="X10005" s="221"/>
    </row>
    <row r="10006" spans="20:24">
      <c r="T10006" s="221"/>
      <c r="U10006" s="221"/>
      <c r="V10006" s="221"/>
      <c r="W10006" s="221"/>
      <c r="X10006" s="221"/>
    </row>
    <row r="10007" spans="20:24">
      <c r="T10007" s="221"/>
      <c r="U10007" s="221"/>
      <c r="V10007" s="221"/>
      <c r="W10007" s="221"/>
      <c r="X10007" s="221"/>
    </row>
    <row r="10008" spans="20:24">
      <c r="T10008" s="221"/>
      <c r="U10008" s="221"/>
      <c r="V10008" s="221"/>
      <c r="W10008" s="221"/>
      <c r="X10008" s="221"/>
    </row>
    <row r="10009" spans="20:24">
      <c r="T10009" s="221"/>
      <c r="U10009" s="221"/>
      <c r="V10009" s="221"/>
      <c r="W10009" s="221"/>
      <c r="X10009" s="221"/>
    </row>
    <row r="10010" spans="20:24">
      <c r="T10010" s="221"/>
      <c r="U10010" s="221"/>
      <c r="V10010" s="221"/>
      <c r="W10010" s="221"/>
      <c r="X10010" s="221"/>
    </row>
    <row r="10011" spans="20:24">
      <c r="T10011" s="221"/>
      <c r="U10011" s="221"/>
      <c r="V10011" s="221"/>
      <c r="W10011" s="221"/>
      <c r="X10011" s="221"/>
    </row>
    <row r="10012" spans="20:24">
      <c r="T10012" s="221"/>
      <c r="U10012" s="221"/>
      <c r="V10012" s="221"/>
      <c r="W10012" s="221"/>
      <c r="X10012" s="221"/>
    </row>
    <row r="10013" spans="20:24">
      <c r="T10013" s="221"/>
      <c r="U10013" s="221"/>
      <c r="V10013" s="221"/>
      <c r="W10013" s="221"/>
      <c r="X10013" s="221"/>
    </row>
    <row r="10014" spans="20:24">
      <c r="T10014" s="221"/>
      <c r="U10014" s="221"/>
      <c r="V10014" s="221"/>
      <c r="W10014" s="221"/>
      <c r="X10014" s="221"/>
    </row>
    <row r="10015" spans="20:24">
      <c r="T10015" s="221"/>
      <c r="U10015" s="221"/>
      <c r="V10015" s="221"/>
      <c r="W10015" s="221"/>
      <c r="X10015" s="221"/>
    </row>
    <row r="10016" spans="20:24">
      <c r="T10016" s="221"/>
      <c r="U10016" s="221"/>
      <c r="V10016" s="221"/>
      <c r="W10016" s="221"/>
      <c r="X10016" s="221"/>
    </row>
    <row r="10017" spans="20:24">
      <c r="T10017" s="221"/>
      <c r="U10017" s="221"/>
      <c r="V10017" s="221"/>
      <c r="W10017" s="221"/>
      <c r="X10017" s="221"/>
    </row>
    <row r="10018" spans="20:24">
      <c r="T10018" s="221"/>
      <c r="U10018" s="221"/>
      <c r="V10018" s="221"/>
      <c r="W10018" s="221"/>
      <c r="X10018" s="221"/>
    </row>
    <row r="10019" spans="20:24">
      <c r="T10019" s="221"/>
      <c r="U10019" s="221"/>
      <c r="V10019" s="221"/>
      <c r="W10019" s="221"/>
      <c r="X10019" s="221"/>
    </row>
    <row r="10020" spans="20:24">
      <c r="T10020" s="221"/>
      <c r="U10020" s="221"/>
      <c r="V10020" s="221"/>
      <c r="W10020" s="221"/>
      <c r="X10020" s="221"/>
    </row>
    <row r="10021" spans="20:24">
      <c r="T10021" s="221"/>
      <c r="U10021" s="221"/>
      <c r="V10021" s="221"/>
      <c r="W10021" s="221"/>
      <c r="X10021" s="221"/>
    </row>
    <row r="10022" spans="20:24">
      <c r="T10022" s="221"/>
      <c r="U10022" s="221"/>
      <c r="V10022" s="221"/>
      <c r="W10022" s="221"/>
      <c r="X10022" s="221"/>
    </row>
    <row r="10023" spans="20:24">
      <c r="T10023" s="221"/>
      <c r="U10023" s="221"/>
      <c r="V10023" s="221"/>
      <c r="W10023" s="221"/>
      <c r="X10023" s="221"/>
    </row>
    <row r="10024" spans="20:24">
      <c r="T10024" s="221"/>
      <c r="U10024" s="221"/>
      <c r="V10024" s="221"/>
      <c r="W10024" s="221"/>
      <c r="X10024" s="221"/>
    </row>
    <row r="10025" spans="20:24">
      <c r="T10025" s="221"/>
      <c r="U10025" s="221"/>
      <c r="V10025" s="221"/>
      <c r="W10025" s="221"/>
      <c r="X10025" s="221"/>
    </row>
    <row r="10026" spans="20:24">
      <c r="T10026" s="221"/>
      <c r="U10026" s="221"/>
      <c r="V10026" s="221"/>
      <c r="W10026" s="221"/>
      <c r="X10026" s="221"/>
    </row>
    <row r="10027" spans="20:24">
      <c r="T10027" s="221"/>
      <c r="U10027" s="221"/>
      <c r="V10027" s="221"/>
      <c r="W10027" s="221"/>
      <c r="X10027" s="221"/>
    </row>
    <row r="10028" spans="20:24">
      <c r="T10028" s="221"/>
      <c r="U10028" s="221"/>
      <c r="V10028" s="221"/>
      <c r="W10028" s="221"/>
      <c r="X10028" s="221"/>
    </row>
    <row r="10029" spans="20:24">
      <c r="T10029" s="221"/>
      <c r="U10029" s="221"/>
      <c r="V10029" s="221"/>
      <c r="W10029" s="221"/>
      <c r="X10029" s="221"/>
    </row>
    <row r="10030" spans="20:24">
      <c r="T10030" s="221"/>
      <c r="U10030" s="221"/>
      <c r="V10030" s="221"/>
      <c r="W10030" s="221"/>
      <c r="X10030" s="221"/>
    </row>
    <row r="10031" spans="20:24">
      <c r="T10031" s="221"/>
      <c r="U10031" s="221"/>
      <c r="V10031" s="221"/>
      <c r="W10031" s="221"/>
      <c r="X10031" s="221"/>
    </row>
    <row r="10032" spans="20:24">
      <c r="T10032" s="221"/>
      <c r="U10032" s="221"/>
      <c r="V10032" s="221"/>
      <c r="W10032" s="221"/>
      <c r="X10032" s="221"/>
    </row>
    <row r="10033" spans="20:24">
      <c r="T10033" s="221"/>
      <c r="U10033" s="221"/>
      <c r="V10033" s="221"/>
      <c r="W10033" s="221"/>
      <c r="X10033" s="221"/>
    </row>
    <row r="10034" spans="20:24">
      <c r="T10034" s="221"/>
      <c r="U10034" s="221"/>
      <c r="V10034" s="221"/>
      <c r="W10034" s="221"/>
      <c r="X10034" s="221"/>
    </row>
    <row r="10035" spans="20:24">
      <c r="T10035" s="221"/>
      <c r="U10035" s="221"/>
      <c r="V10035" s="221"/>
      <c r="W10035" s="221"/>
      <c r="X10035" s="221"/>
    </row>
    <row r="10036" spans="20:24">
      <c r="T10036" s="221"/>
      <c r="U10036" s="221"/>
      <c r="V10036" s="221"/>
      <c r="W10036" s="221"/>
      <c r="X10036" s="221"/>
    </row>
    <row r="10037" spans="20:24">
      <c r="T10037" s="221"/>
      <c r="U10037" s="221"/>
      <c r="V10037" s="221"/>
      <c r="W10037" s="221"/>
      <c r="X10037" s="221"/>
    </row>
    <row r="10038" spans="20:24">
      <c r="T10038" s="221"/>
      <c r="U10038" s="221"/>
      <c r="V10038" s="221"/>
      <c r="W10038" s="221"/>
      <c r="X10038" s="221"/>
    </row>
    <row r="10039" spans="20:24">
      <c r="T10039" s="221"/>
      <c r="U10039" s="221"/>
      <c r="V10039" s="221"/>
      <c r="W10039" s="221"/>
      <c r="X10039" s="221"/>
    </row>
    <row r="10040" spans="20:24">
      <c r="T10040" s="221"/>
      <c r="U10040" s="221"/>
      <c r="V10040" s="221"/>
      <c r="W10040" s="221"/>
      <c r="X10040" s="221"/>
    </row>
    <row r="10041" spans="20:24">
      <c r="T10041" s="221"/>
      <c r="U10041" s="221"/>
      <c r="V10041" s="221"/>
      <c r="W10041" s="221"/>
      <c r="X10041" s="221"/>
    </row>
    <row r="10042" spans="20:24">
      <c r="T10042" s="221"/>
      <c r="U10042" s="221"/>
      <c r="V10042" s="221"/>
      <c r="W10042" s="221"/>
      <c r="X10042" s="221"/>
    </row>
    <row r="10043" spans="20:24">
      <c r="T10043" s="221"/>
      <c r="U10043" s="221"/>
      <c r="V10043" s="221"/>
      <c r="W10043" s="221"/>
      <c r="X10043" s="221"/>
    </row>
    <row r="10044" spans="20:24">
      <c r="T10044" s="221"/>
      <c r="U10044" s="221"/>
      <c r="V10044" s="221"/>
      <c r="W10044" s="221"/>
      <c r="X10044" s="221"/>
    </row>
    <row r="10045" spans="20:24">
      <c r="T10045" s="221"/>
      <c r="U10045" s="221"/>
      <c r="V10045" s="221"/>
      <c r="W10045" s="221"/>
      <c r="X10045" s="221"/>
    </row>
    <row r="10046" spans="20:24">
      <c r="T10046" s="221"/>
      <c r="U10046" s="221"/>
      <c r="V10046" s="221"/>
      <c r="W10046" s="221"/>
      <c r="X10046" s="221"/>
    </row>
    <row r="10047" spans="20:24">
      <c r="T10047" s="221"/>
      <c r="U10047" s="221"/>
      <c r="V10047" s="221"/>
      <c r="W10047" s="221"/>
      <c r="X10047" s="221"/>
    </row>
    <row r="10048" spans="20:24">
      <c r="T10048" s="221"/>
      <c r="U10048" s="221"/>
      <c r="V10048" s="221"/>
      <c r="W10048" s="221"/>
      <c r="X10048" s="221"/>
    </row>
    <row r="10049" spans="20:24">
      <c r="T10049" s="221"/>
      <c r="U10049" s="221"/>
      <c r="V10049" s="221"/>
      <c r="W10049" s="221"/>
      <c r="X10049" s="221"/>
    </row>
    <row r="10050" spans="20:24">
      <c r="T10050" s="221"/>
      <c r="U10050" s="221"/>
      <c r="V10050" s="221"/>
      <c r="W10050" s="221"/>
      <c r="X10050" s="221"/>
    </row>
    <row r="10051" spans="20:24">
      <c r="T10051" s="221"/>
      <c r="U10051" s="221"/>
      <c r="V10051" s="221"/>
      <c r="W10051" s="221"/>
      <c r="X10051" s="221"/>
    </row>
    <row r="10052" spans="20:24">
      <c r="T10052" s="221"/>
      <c r="U10052" s="221"/>
      <c r="V10052" s="221"/>
      <c r="W10052" s="221"/>
      <c r="X10052" s="221"/>
    </row>
    <row r="10053" spans="20:24">
      <c r="T10053" s="221"/>
      <c r="U10053" s="221"/>
      <c r="V10053" s="221"/>
      <c r="W10053" s="221"/>
      <c r="X10053" s="221"/>
    </row>
    <row r="10054" spans="20:24">
      <c r="T10054" s="221"/>
      <c r="U10054" s="221"/>
      <c r="V10054" s="221"/>
      <c r="W10054" s="221"/>
      <c r="X10054" s="221"/>
    </row>
    <row r="10055" spans="20:24">
      <c r="T10055" s="221"/>
      <c r="U10055" s="221"/>
      <c r="V10055" s="221"/>
      <c r="W10055" s="221"/>
      <c r="X10055" s="221"/>
    </row>
    <row r="10056" spans="20:24">
      <c r="T10056" s="221"/>
      <c r="U10056" s="221"/>
      <c r="V10056" s="221"/>
      <c r="W10056" s="221"/>
      <c r="X10056" s="221"/>
    </row>
    <row r="10057" spans="20:24">
      <c r="T10057" s="221"/>
      <c r="U10057" s="221"/>
      <c r="V10057" s="221"/>
      <c r="W10057" s="221"/>
      <c r="X10057" s="221"/>
    </row>
    <row r="10058" spans="20:24">
      <c r="T10058" s="221"/>
      <c r="U10058" s="221"/>
      <c r="V10058" s="221"/>
      <c r="W10058" s="221"/>
      <c r="X10058" s="221"/>
    </row>
    <row r="10059" spans="20:24">
      <c r="T10059" s="221"/>
      <c r="U10059" s="221"/>
      <c r="V10059" s="221"/>
      <c r="W10059" s="221"/>
      <c r="X10059" s="221"/>
    </row>
    <row r="10060" spans="20:24">
      <c r="T10060" s="221"/>
      <c r="U10060" s="221"/>
      <c r="V10060" s="221"/>
      <c r="W10060" s="221"/>
      <c r="X10060" s="221"/>
    </row>
    <row r="10061" spans="20:24">
      <c r="T10061" s="221"/>
      <c r="U10061" s="221"/>
      <c r="V10061" s="221"/>
      <c r="W10061" s="221"/>
      <c r="X10061" s="221"/>
    </row>
    <row r="10062" spans="20:24">
      <c r="T10062" s="221"/>
      <c r="U10062" s="221"/>
      <c r="V10062" s="221"/>
      <c r="W10062" s="221"/>
      <c r="X10062" s="221"/>
    </row>
    <row r="10063" spans="20:24">
      <c r="T10063" s="221"/>
      <c r="U10063" s="221"/>
      <c r="V10063" s="221"/>
      <c r="W10063" s="221"/>
      <c r="X10063" s="221"/>
    </row>
    <row r="10064" spans="20:24">
      <c r="T10064" s="221"/>
      <c r="U10064" s="221"/>
      <c r="V10064" s="221"/>
      <c r="W10064" s="221"/>
      <c r="X10064" s="221"/>
    </row>
    <row r="10065" spans="20:24">
      <c r="T10065" s="221"/>
      <c r="U10065" s="221"/>
      <c r="V10065" s="221"/>
      <c r="W10065" s="221"/>
      <c r="X10065" s="221"/>
    </row>
    <row r="10066" spans="20:24">
      <c r="T10066" s="221"/>
      <c r="U10066" s="221"/>
      <c r="V10066" s="221"/>
      <c r="W10066" s="221"/>
      <c r="X10066" s="221"/>
    </row>
    <row r="10067" spans="20:24">
      <c r="T10067" s="221"/>
      <c r="U10067" s="221"/>
      <c r="V10067" s="221"/>
      <c r="W10067" s="221"/>
      <c r="X10067" s="221"/>
    </row>
    <row r="10068" spans="20:24">
      <c r="T10068" s="221"/>
      <c r="U10068" s="221"/>
      <c r="V10068" s="221"/>
      <c r="W10068" s="221"/>
      <c r="X10068" s="221"/>
    </row>
    <row r="10069" spans="20:24">
      <c r="T10069" s="221"/>
      <c r="U10069" s="221"/>
      <c r="V10069" s="221"/>
      <c r="W10069" s="221"/>
      <c r="X10069" s="221"/>
    </row>
    <row r="10070" spans="20:24">
      <c r="T10070" s="221"/>
      <c r="U10070" s="221"/>
      <c r="V10070" s="221"/>
      <c r="W10070" s="221"/>
      <c r="X10070" s="221"/>
    </row>
    <row r="10071" spans="20:24">
      <c r="T10071" s="221"/>
      <c r="U10071" s="221"/>
      <c r="V10071" s="221"/>
      <c r="W10071" s="221"/>
      <c r="X10071" s="221"/>
    </row>
    <row r="10072" spans="20:24">
      <c r="T10072" s="221"/>
      <c r="U10072" s="221"/>
      <c r="V10072" s="221"/>
      <c r="W10072" s="221"/>
      <c r="X10072" s="221"/>
    </row>
    <row r="10073" spans="20:24">
      <c r="T10073" s="221"/>
      <c r="U10073" s="221"/>
      <c r="V10073" s="221"/>
      <c r="W10073" s="221"/>
      <c r="X10073" s="221"/>
    </row>
    <row r="10074" spans="20:24">
      <c r="T10074" s="221"/>
      <c r="U10074" s="221"/>
      <c r="V10074" s="221"/>
      <c r="W10074" s="221"/>
      <c r="X10074" s="221"/>
    </row>
    <row r="10075" spans="20:24">
      <c r="T10075" s="221"/>
      <c r="U10075" s="221"/>
      <c r="V10075" s="221"/>
      <c r="W10075" s="221"/>
      <c r="X10075" s="221"/>
    </row>
    <row r="10076" spans="20:24">
      <c r="T10076" s="221"/>
      <c r="U10076" s="221"/>
      <c r="V10076" s="221"/>
      <c r="W10076" s="221"/>
      <c r="X10076" s="221"/>
    </row>
    <row r="10077" spans="20:24">
      <c r="T10077" s="221"/>
      <c r="U10077" s="221"/>
      <c r="V10077" s="221"/>
      <c r="W10077" s="221"/>
      <c r="X10077" s="221"/>
    </row>
    <row r="10078" spans="20:24">
      <c r="T10078" s="221"/>
      <c r="U10078" s="221"/>
      <c r="V10078" s="221"/>
      <c r="W10078" s="221"/>
      <c r="X10078" s="221"/>
    </row>
    <row r="10079" spans="20:24">
      <c r="T10079" s="221"/>
      <c r="U10079" s="221"/>
      <c r="V10079" s="221"/>
      <c r="W10079" s="221"/>
      <c r="X10079" s="221"/>
    </row>
    <row r="10080" spans="20:24">
      <c r="T10080" s="221"/>
      <c r="U10080" s="221"/>
      <c r="V10080" s="221"/>
      <c r="W10080" s="221"/>
      <c r="X10080" s="221"/>
    </row>
    <row r="10081" spans="20:24">
      <c r="T10081" s="221"/>
      <c r="U10081" s="221"/>
      <c r="V10081" s="221"/>
      <c r="W10081" s="221"/>
      <c r="X10081" s="221"/>
    </row>
    <row r="10082" spans="20:24">
      <c r="T10082" s="221"/>
      <c r="U10082" s="221"/>
      <c r="V10082" s="221"/>
      <c r="W10082" s="221"/>
      <c r="X10082" s="221"/>
    </row>
    <row r="10083" spans="20:24">
      <c r="T10083" s="221"/>
      <c r="U10083" s="221"/>
      <c r="V10083" s="221"/>
      <c r="W10083" s="221"/>
      <c r="X10083" s="221"/>
    </row>
    <row r="10084" spans="20:24">
      <c r="T10084" s="221"/>
      <c r="U10084" s="221"/>
      <c r="V10084" s="221"/>
      <c r="W10084" s="221"/>
      <c r="X10084" s="221"/>
    </row>
    <row r="10085" spans="20:24">
      <c r="T10085" s="221"/>
      <c r="U10085" s="221"/>
      <c r="V10085" s="221"/>
      <c r="W10085" s="221"/>
      <c r="X10085" s="221"/>
    </row>
    <row r="10086" spans="20:24">
      <c r="T10086" s="221"/>
      <c r="U10086" s="221"/>
      <c r="V10086" s="221"/>
      <c r="W10086" s="221"/>
      <c r="X10086" s="221"/>
    </row>
    <row r="10087" spans="20:24">
      <c r="T10087" s="221"/>
      <c r="U10087" s="221"/>
      <c r="V10087" s="221"/>
      <c r="W10087" s="221"/>
      <c r="X10087" s="221"/>
    </row>
    <row r="10088" spans="20:24">
      <c r="T10088" s="221"/>
      <c r="U10088" s="221"/>
      <c r="V10088" s="221"/>
      <c r="W10088" s="221"/>
      <c r="X10088" s="221"/>
    </row>
    <row r="10089" spans="20:24">
      <c r="T10089" s="221"/>
      <c r="U10089" s="221"/>
      <c r="V10089" s="221"/>
      <c r="W10089" s="221"/>
      <c r="X10089" s="221"/>
    </row>
    <row r="10090" spans="20:24">
      <c r="T10090" s="221"/>
      <c r="U10090" s="221"/>
      <c r="V10090" s="221"/>
      <c r="W10090" s="221"/>
      <c r="X10090" s="221"/>
    </row>
    <row r="10091" spans="20:24">
      <c r="T10091" s="221"/>
      <c r="U10091" s="221"/>
      <c r="V10091" s="221"/>
      <c r="W10091" s="221"/>
      <c r="X10091" s="221"/>
    </row>
    <row r="10092" spans="20:24">
      <c r="T10092" s="221"/>
      <c r="U10092" s="221"/>
      <c r="V10092" s="221"/>
      <c r="W10092" s="221"/>
      <c r="X10092" s="221"/>
    </row>
    <row r="10093" spans="20:24">
      <c r="T10093" s="221"/>
      <c r="U10093" s="221"/>
      <c r="V10093" s="221"/>
      <c r="W10093" s="221"/>
      <c r="X10093" s="221"/>
    </row>
    <row r="10094" spans="20:24">
      <c r="T10094" s="221"/>
      <c r="U10094" s="221"/>
      <c r="V10094" s="221"/>
      <c r="W10094" s="221"/>
      <c r="X10094" s="221"/>
    </row>
    <row r="10095" spans="20:24">
      <c r="T10095" s="221"/>
      <c r="U10095" s="221"/>
      <c r="V10095" s="221"/>
      <c r="W10095" s="221"/>
      <c r="X10095" s="221"/>
    </row>
    <row r="10096" spans="20:24">
      <c r="T10096" s="221"/>
      <c r="U10096" s="221"/>
      <c r="V10096" s="221"/>
      <c r="W10096" s="221"/>
      <c r="X10096" s="221"/>
    </row>
    <row r="10097" spans="20:24">
      <c r="T10097" s="221"/>
      <c r="U10097" s="221"/>
      <c r="V10097" s="221"/>
      <c r="W10097" s="221"/>
      <c r="X10097" s="221"/>
    </row>
    <row r="10098" spans="20:24">
      <c r="T10098" s="221"/>
      <c r="U10098" s="221"/>
      <c r="V10098" s="221"/>
      <c r="W10098" s="221"/>
      <c r="X10098" s="221"/>
    </row>
    <row r="10099" spans="20:24">
      <c r="T10099" s="221"/>
      <c r="U10099" s="221"/>
      <c r="V10099" s="221"/>
      <c r="W10099" s="221"/>
      <c r="X10099" s="221"/>
    </row>
    <row r="10100" spans="20:24">
      <c r="T10100" s="221"/>
      <c r="U10100" s="221"/>
      <c r="V10100" s="221"/>
      <c r="W10100" s="221"/>
      <c r="X10100" s="221"/>
    </row>
    <row r="10101" spans="20:24">
      <c r="T10101" s="221"/>
      <c r="U10101" s="221"/>
      <c r="V10101" s="221"/>
      <c r="W10101" s="221"/>
      <c r="X10101" s="221"/>
    </row>
    <row r="10102" spans="20:24">
      <c r="T10102" s="221"/>
      <c r="U10102" s="221"/>
      <c r="V10102" s="221"/>
      <c r="W10102" s="221"/>
      <c r="X10102" s="221"/>
    </row>
    <row r="10103" spans="20:24">
      <c r="T10103" s="221"/>
      <c r="U10103" s="221"/>
      <c r="V10103" s="221"/>
      <c r="W10103" s="221"/>
      <c r="X10103" s="221"/>
    </row>
    <row r="10104" spans="20:24">
      <c r="T10104" s="221"/>
      <c r="U10104" s="221"/>
      <c r="V10104" s="221"/>
      <c r="W10104" s="221"/>
      <c r="X10104" s="221"/>
    </row>
    <row r="10105" spans="20:24">
      <c r="T10105" s="221"/>
      <c r="U10105" s="221"/>
      <c r="V10105" s="221"/>
      <c r="W10105" s="221"/>
      <c r="X10105" s="221"/>
    </row>
    <row r="10106" spans="20:24">
      <c r="T10106" s="221"/>
      <c r="U10106" s="221"/>
      <c r="V10106" s="221"/>
      <c r="W10106" s="221"/>
      <c r="X10106" s="221"/>
    </row>
    <row r="10107" spans="20:24">
      <c r="T10107" s="221"/>
      <c r="U10107" s="221"/>
      <c r="V10107" s="221"/>
      <c r="W10107" s="221"/>
      <c r="X10107" s="221"/>
    </row>
    <row r="10108" spans="20:24">
      <c r="T10108" s="221"/>
      <c r="U10108" s="221"/>
      <c r="V10108" s="221"/>
      <c r="W10108" s="221"/>
      <c r="X10108" s="221"/>
    </row>
    <row r="10109" spans="20:24">
      <c r="T10109" s="221"/>
      <c r="U10109" s="221"/>
      <c r="V10109" s="221"/>
      <c r="W10109" s="221"/>
      <c r="X10109" s="221"/>
    </row>
    <row r="10110" spans="20:24">
      <c r="T10110" s="221"/>
      <c r="U10110" s="221"/>
      <c r="V10110" s="221"/>
      <c r="W10110" s="221"/>
      <c r="X10110" s="221"/>
    </row>
    <row r="10111" spans="20:24">
      <c r="T10111" s="221"/>
      <c r="U10111" s="221"/>
      <c r="V10111" s="221"/>
      <c r="W10111" s="221"/>
      <c r="X10111" s="221"/>
    </row>
    <row r="10112" spans="20:24">
      <c r="T10112" s="221"/>
      <c r="U10112" s="221"/>
      <c r="V10112" s="221"/>
      <c r="W10112" s="221"/>
      <c r="X10112" s="221"/>
    </row>
    <row r="10113" spans="20:24">
      <c r="T10113" s="221"/>
      <c r="U10113" s="221"/>
      <c r="V10113" s="221"/>
      <c r="W10113" s="221"/>
      <c r="X10113" s="221"/>
    </row>
    <row r="10114" spans="20:24">
      <c r="T10114" s="221"/>
      <c r="U10114" s="221"/>
      <c r="V10114" s="221"/>
      <c r="W10114" s="221"/>
      <c r="X10114" s="221"/>
    </row>
    <row r="10115" spans="20:24">
      <c r="T10115" s="221"/>
      <c r="U10115" s="221"/>
      <c r="V10115" s="221"/>
      <c r="W10115" s="221"/>
      <c r="X10115" s="221"/>
    </row>
    <row r="10116" spans="20:24">
      <c r="T10116" s="221"/>
      <c r="U10116" s="221"/>
      <c r="V10116" s="221"/>
      <c r="W10116" s="221"/>
      <c r="X10116" s="221"/>
    </row>
    <row r="10117" spans="20:24">
      <c r="T10117" s="221"/>
      <c r="U10117" s="221"/>
      <c r="V10117" s="221"/>
      <c r="W10117" s="221"/>
      <c r="X10117" s="221"/>
    </row>
    <row r="10118" spans="20:24">
      <c r="T10118" s="221"/>
      <c r="U10118" s="221"/>
      <c r="V10118" s="221"/>
      <c r="W10118" s="221"/>
      <c r="X10118" s="221"/>
    </row>
    <row r="10119" spans="20:24">
      <c r="T10119" s="221"/>
      <c r="U10119" s="221"/>
      <c r="V10119" s="221"/>
      <c r="W10119" s="221"/>
      <c r="X10119" s="221"/>
    </row>
    <row r="10120" spans="20:24">
      <c r="T10120" s="221"/>
      <c r="U10120" s="221"/>
      <c r="V10120" s="221"/>
      <c r="W10120" s="221"/>
      <c r="X10120" s="221"/>
    </row>
    <row r="10121" spans="20:24">
      <c r="T10121" s="221"/>
      <c r="U10121" s="221"/>
      <c r="V10121" s="221"/>
      <c r="W10121" s="221"/>
      <c r="X10121" s="221"/>
    </row>
    <row r="10122" spans="20:24">
      <c r="T10122" s="221"/>
      <c r="U10122" s="221"/>
      <c r="V10122" s="221"/>
      <c r="W10122" s="221"/>
      <c r="X10122" s="221"/>
    </row>
    <row r="10123" spans="20:24">
      <c r="T10123" s="221"/>
      <c r="U10123" s="221"/>
      <c r="V10123" s="221"/>
      <c r="W10123" s="221"/>
      <c r="X10123" s="221"/>
    </row>
    <row r="10124" spans="20:24">
      <c r="T10124" s="221"/>
      <c r="U10124" s="221"/>
      <c r="V10124" s="221"/>
      <c r="W10124" s="221"/>
      <c r="X10124" s="221"/>
    </row>
    <row r="10125" spans="20:24">
      <c r="T10125" s="221"/>
      <c r="U10125" s="221"/>
      <c r="V10125" s="221"/>
      <c r="W10125" s="221"/>
      <c r="X10125" s="221"/>
    </row>
    <row r="10126" spans="20:24">
      <c r="T10126" s="221"/>
      <c r="U10126" s="221"/>
      <c r="V10126" s="221"/>
      <c r="W10126" s="221"/>
      <c r="X10126" s="221"/>
    </row>
    <row r="10127" spans="20:24">
      <c r="T10127" s="221"/>
      <c r="U10127" s="221"/>
      <c r="V10127" s="221"/>
      <c r="W10127" s="221"/>
      <c r="X10127" s="221"/>
    </row>
    <row r="10128" spans="20:24">
      <c r="T10128" s="221"/>
      <c r="U10128" s="221"/>
      <c r="V10128" s="221"/>
      <c r="W10128" s="221"/>
      <c r="X10128" s="221"/>
    </row>
    <row r="10129" spans="20:24">
      <c r="T10129" s="221"/>
      <c r="U10129" s="221"/>
      <c r="V10129" s="221"/>
      <c r="W10129" s="221"/>
      <c r="X10129" s="221"/>
    </row>
    <row r="10130" spans="20:24">
      <c r="T10130" s="221"/>
      <c r="U10130" s="221"/>
      <c r="V10130" s="221"/>
      <c r="W10130" s="221"/>
      <c r="X10130" s="221"/>
    </row>
    <row r="10131" spans="20:24">
      <c r="T10131" s="221"/>
      <c r="U10131" s="221"/>
      <c r="V10131" s="221"/>
      <c r="W10131" s="221"/>
      <c r="X10131" s="221"/>
    </row>
    <row r="10132" spans="20:24">
      <c r="T10132" s="221"/>
      <c r="U10132" s="221"/>
      <c r="V10132" s="221"/>
      <c r="W10132" s="221"/>
      <c r="X10132" s="221"/>
    </row>
    <row r="10133" spans="20:24">
      <c r="T10133" s="221"/>
      <c r="U10133" s="221"/>
      <c r="V10133" s="221"/>
      <c r="W10133" s="221"/>
      <c r="X10133" s="221"/>
    </row>
    <row r="10134" spans="20:24">
      <c r="T10134" s="221"/>
      <c r="U10134" s="221"/>
      <c r="V10134" s="221"/>
      <c r="W10134" s="221"/>
      <c r="X10134" s="221"/>
    </row>
    <row r="10135" spans="20:24">
      <c r="T10135" s="221"/>
      <c r="U10135" s="221"/>
      <c r="V10135" s="221"/>
      <c r="W10135" s="221"/>
      <c r="X10135" s="221"/>
    </row>
    <row r="10136" spans="20:24">
      <c r="T10136" s="221"/>
      <c r="U10136" s="221"/>
      <c r="V10136" s="221"/>
      <c r="W10136" s="221"/>
      <c r="X10136" s="221"/>
    </row>
    <row r="10137" spans="20:24">
      <c r="T10137" s="221"/>
      <c r="U10137" s="221"/>
      <c r="V10137" s="221"/>
      <c r="W10137" s="221"/>
      <c r="X10137" s="221"/>
    </row>
    <row r="10138" spans="20:24">
      <c r="T10138" s="221"/>
      <c r="U10138" s="221"/>
      <c r="V10138" s="221"/>
      <c r="W10138" s="221"/>
      <c r="X10138" s="221"/>
    </row>
    <row r="10139" spans="20:24">
      <c r="T10139" s="221"/>
      <c r="U10139" s="221"/>
      <c r="V10139" s="221"/>
      <c r="W10139" s="221"/>
      <c r="X10139" s="221"/>
    </row>
    <row r="10140" spans="20:24">
      <c r="T10140" s="221"/>
      <c r="U10140" s="221"/>
      <c r="V10140" s="221"/>
      <c r="W10140" s="221"/>
      <c r="X10140" s="221"/>
    </row>
    <row r="10141" spans="20:24">
      <c r="T10141" s="221"/>
      <c r="U10141" s="221"/>
      <c r="V10141" s="221"/>
      <c r="W10141" s="221"/>
      <c r="X10141" s="221"/>
    </row>
    <row r="10142" spans="20:24">
      <c r="T10142" s="221"/>
      <c r="U10142" s="221"/>
      <c r="V10142" s="221"/>
      <c r="W10142" s="221"/>
      <c r="X10142" s="221"/>
    </row>
    <row r="10143" spans="20:24">
      <c r="T10143" s="221"/>
      <c r="U10143" s="221"/>
      <c r="V10143" s="221"/>
      <c r="W10143" s="221"/>
      <c r="X10143" s="221"/>
    </row>
    <row r="10144" spans="20:24">
      <c r="T10144" s="221"/>
      <c r="U10144" s="221"/>
      <c r="V10144" s="221"/>
      <c r="W10144" s="221"/>
      <c r="X10144" s="221"/>
    </row>
    <row r="10145" spans="20:24">
      <c r="T10145" s="221"/>
      <c r="U10145" s="221"/>
      <c r="V10145" s="221"/>
      <c r="W10145" s="221"/>
      <c r="X10145" s="221"/>
    </row>
    <row r="10146" spans="20:24">
      <c r="T10146" s="221"/>
      <c r="U10146" s="221"/>
      <c r="V10146" s="221"/>
      <c r="W10146" s="221"/>
      <c r="X10146" s="221"/>
    </row>
    <row r="10147" spans="20:24">
      <c r="T10147" s="221"/>
      <c r="U10147" s="221"/>
      <c r="V10147" s="221"/>
      <c r="W10147" s="221"/>
      <c r="X10147" s="221"/>
    </row>
    <row r="10148" spans="20:24">
      <c r="T10148" s="221"/>
      <c r="U10148" s="221"/>
      <c r="V10148" s="221"/>
      <c r="W10148" s="221"/>
      <c r="X10148" s="221"/>
    </row>
    <row r="10149" spans="20:24">
      <c r="T10149" s="221"/>
      <c r="U10149" s="221"/>
      <c r="V10149" s="221"/>
      <c r="W10149" s="221"/>
      <c r="X10149" s="221"/>
    </row>
    <row r="10150" spans="20:24">
      <c r="T10150" s="221"/>
      <c r="U10150" s="221"/>
      <c r="V10150" s="221"/>
      <c r="W10150" s="221"/>
      <c r="X10150" s="221"/>
    </row>
    <row r="10151" spans="20:24">
      <c r="T10151" s="221"/>
      <c r="U10151" s="221"/>
      <c r="V10151" s="221"/>
      <c r="W10151" s="221"/>
      <c r="X10151" s="221"/>
    </row>
    <row r="10152" spans="20:24">
      <c r="T10152" s="221"/>
      <c r="U10152" s="221"/>
      <c r="V10152" s="221"/>
      <c r="W10152" s="221"/>
      <c r="X10152" s="221"/>
    </row>
    <row r="10153" spans="20:24">
      <c r="T10153" s="221"/>
      <c r="U10153" s="221"/>
      <c r="V10153" s="221"/>
      <c r="W10153" s="221"/>
      <c r="X10153" s="221"/>
    </row>
    <row r="10154" spans="20:24">
      <c r="T10154" s="221"/>
      <c r="U10154" s="221"/>
      <c r="V10154" s="221"/>
      <c r="W10154" s="221"/>
      <c r="X10154" s="221"/>
    </row>
    <row r="10155" spans="20:24">
      <c r="T10155" s="221"/>
      <c r="U10155" s="221"/>
      <c r="V10155" s="221"/>
      <c r="W10155" s="221"/>
      <c r="X10155" s="221"/>
    </row>
    <row r="10156" spans="20:24">
      <c r="T10156" s="221"/>
      <c r="U10156" s="221"/>
      <c r="V10156" s="221"/>
      <c r="W10156" s="221"/>
      <c r="X10156" s="221"/>
    </row>
    <row r="10157" spans="20:24">
      <c r="T10157" s="221"/>
      <c r="U10157" s="221"/>
      <c r="V10157" s="221"/>
      <c r="W10157" s="221"/>
      <c r="X10157" s="221"/>
    </row>
    <row r="10158" spans="20:24">
      <c r="T10158" s="221"/>
      <c r="U10158" s="221"/>
      <c r="V10158" s="221"/>
      <c r="W10158" s="221"/>
      <c r="X10158" s="221"/>
    </row>
    <row r="10159" spans="20:24">
      <c r="T10159" s="221"/>
      <c r="U10159" s="221"/>
      <c r="V10159" s="221"/>
      <c r="W10159" s="221"/>
      <c r="X10159" s="221"/>
    </row>
    <row r="10160" spans="20:24">
      <c r="T10160" s="221"/>
      <c r="U10160" s="221"/>
      <c r="V10160" s="221"/>
      <c r="W10160" s="221"/>
      <c r="X10160" s="221"/>
    </row>
    <row r="10161" spans="20:24">
      <c r="T10161" s="221"/>
      <c r="U10161" s="221"/>
      <c r="V10161" s="221"/>
      <c r="W10161" s="221"/>
      <c r="X10161" s="221"/>
    </row>
    <row r="10162" spans="20:24">
      <c r="T10162" s="221"/>
      <c r="U10162" s="221"/>
      <c r="V10162" s="221"/>
      <c r="W10162" s="221"/>
      <c r="X10162" s="221"/>
    </row>
    <row r="10163" spans="20:24">
      <c r="T10163" s="221"/>
      <c r="U10163" s="221"/>
      <c r="V10163" s="221"/>
      <c r="W10163" s="221"/>
      <c r="X10163" s="221"/>
    </row>
    <row r="10164" spans="20:24">
      <c r="T10164" s="221"/>
      <c r="U10164" s="221"/>
      <c r="V10164" s="221"/>
      <c r="W10164" s="221"/>
      <c r="X10164" s="221"/>
    </row>
    <row r="10165" spans="20:24">
      <c r="T10165" s="221"/>
      <c r="U10165" s="221"/>
      <c r="V10165" s="221"/>
      <c r="W10165" s="221"/>
      <c r="X10165" s="221"/>
    </row>
    <row r="10166" spans="20:24">
      <c r="T10166" s="221"/>
      <c r="U10166" s="221"/>
      <c r="V10166" s="221"/>
      <c r="W10166" s="221"/>
      <c r="X10166" s="221"/>
    </row>
    <row r="10167" spans="20:24">
      <c r="T10167" s="221"/>
      <c r="U10167" s="221"/>
      <c r="V10167" s="221"/>
      <c r="W10167" s="221"/>
      <c r="X10167" s="221"/>
    </row>
    <row r="10168" spans="20:24">
      <c r="T10168" s="221"/>
      <c r="U10168" s="221"/>
      <c r="V10168" s="221"/>
      <c r="W10168" s="221"/>
      <c r="X10168" s="221"/>
    </row>
    <row r="10169" spans="20:24">
      <c r="T10169" s="221"/>
      <c r="U10169" s="221"/>
      <c r="V10169" s="221"/>
      <c r="W10169" s="221"/>
      <c r="X10169" s="221"/>
    </row>
    <row r="10170" spans="20:24">
      <c r="T10170" s="221"/>
      <c r="U10170" s="221"/>
      <c r="V10170" s="221"/>
      <c r="W10170" s="221"/>
      <c r="X10170" s="221"/>
    </row>
    <row r="10171" spans="20:24">
      <c r="T10171" s="221"/>
      <c r="U10171" s="221"/>
      <c r="V10171" s="221"/>
      <c r="W10171" s="221"/>
      <c r="X10171" s="221"/>
    </row>
    <row r="10172" spans="20:24">
      <c r="T10172" s="221"/>
      <c r="U10172" s="221"/>
      <c r="V10172" s="221"/>
      <c r="W10172" s="221"/>
      <c r="X10172" s="221"/>
    </row>
    <row r="10173" spans="20:24">
      <c r="T10173" s="221"/>
      <c r="U10173" s="221"/>
      <c r="V10173" s="221"/>
      <c r="W10173" s="221"/>
      <c r="X10173" s="221"/>
    </row>
    <row r="10174" spans="20:24">
      <c r="T10174" s="221"/>
      <c r="U10174" s="221"/>
      <c r="V10174" s="221"/>
      <c r="W10174" s="221"/>
      <c r="X10174" s="221"/>
    </row>
    <row r="10175" spans="20:24">
      <c r="T10175" s="221"/>
      <c r="U10175" s="221"/>
      <c r="V10175" s="221"/>
      <c r="W10175" s="221"/>
      <c r="X10175" s="221"/>
    </row>
    <row r="10176" spans="20:24">
      <c r="T10176" s="221"/>
      <c r="U10176" s="221"/>
      <c r="V10176" s="221"/>
      <c r="W10176" s="221"/>
      <c r="X10176" s="221"/>
    </row>
    <row r="10177" spans="20:24">
      <c r="T10177" s="221"/>
      <c r="U10177" s="221"/>
      <c r="V10177" s="221"/>
      <c r="W10177" s="221"/>
      <c r="X10177" s="221"/>
    </row>
    <row r="10178" spans="20:24">
      <c r="T10178" s="221"/>
      <c r="U10178" s="221"/>
      <c r="V10178" s="221"/>
      <c r="W10178" s="221"/>
      <c r="X10178" s="221"/>
    </row>
    <row r="10179" spans="20:24">
      <c r="T10179" s="221"/>
      <c r="U10179" s="221"/>
      <c r="V10179" s="221"/>
      <c r="W10179" s="221"/>
      <c r="X10179" s="221"/>
    </row>
    <row r="10180" spans="20:24">
      <c r="T10180" s="221"/>
      <c r="U10180" s="221"/>
      <c r="V10180" s="221"/>
      <c r="W10180" s="221"/>
      <c r="X10180" s="221"/>
    </row>
    <row r="10181" spans="20:24">
      <c r="T10181" s="221"/>
      <c r="U10181" s="221"/>
      <c r="V10181" s="221"/>
      <c r="W10181" s="221"/>
      <c r="X10181" s="221"/>
    </row>
    <row r="10182" spans="20:24">
      <c r="T10182" s="221"/>
      <c r="U10182" s="221"/>
      <c r="V10182" s="221"/>
      <c r="W10182" s="221"/>
      <c r="X10182" s="221"/>
    </row>
    <row r="10183" spans="20:24">
      <c r="T10183" s="221"/>
      <c r="U10183" s="221"/>
      <c r="V10183" s="221"/>
      <c r="W10183" s="221"/>
      <c r="X10183" s="221"/>
    </row>
    <row r="10184" spans="20:24">
      <c r="T10184" s="221"/>
      <c r="U10184" s="221"/>
      <c r="V10184" s="221"/>
      <c r="W10184" s="221"/>
      <c r="X10184" s="221"/>
    </row>
    <row r="10185" spans="20:24">
      <c r="T10185" s="221"/>
      <c r="U10185" s="221"/>
      <c r="V10185" s="221"/>
      <c r="W10185" s="221"/>
      <c r="X10185" s="221"/>
    </row>
    <row r="10186" spans="20:24">
      <c r="T10186" s="221"/>
      <c r="U10186" s="221"/>
      <c r="V10186" s="221"/>
      <c r="W10186" s="221"/>
      <c r="X10186" s="221"/>
    </row>
    <row r="10187" spans="20:24">
      <c r="T10187" s="221"/>
      <c r="U10187" s="221"/>
      <c r="V10187" s="221"/>
      <c r="W10187" s="221"/>
      <c r="X10187" s="221"/>
    </row>
    <row r="10188" spans="20:24">
      <c r="T10188" s="221"/>
      <c r="U10188" s="221"/>
      <c r="V10188" s="221"/>
      <c r="W10188" s="221"/>
      <c r="X10188" s="221"/>
    </row>
    <row r="10189" spans="20:24">
      <c r="T10189" s="221"/>
      <c r="U10189" s="221"/>
      <c r="V10189" s="221"/>
      <c r="W10189" s="221"/>
      <c r="X10189" s="221"/>
    </row>
    <row r="10190" spans="20:24">
      <c r="T10190" s="221"/>
      <c r="U10190" s="221"/>
      <c r="V10190" s="221"/>
      <c r="W10190" s="221"/>
      <c r="X10190" s="221"/>
    </row>
    <row r="10191" spans="20:24">
      <c r="T10191" s="221"/>
      <c r="U10191" s="221"/>
      <c r="V10191" s="221"/>
      <c r="W10191" s="221"/>
      <c r="X10191" s="221"/>
    </row>
    <row r="10192" spans="20:24">
      <c r="T10192" s="221"/>
      <c r="U10192" s="221"/>
      <c r="V10192" s="221"/>
      <c r="W10192" s="221"/>
      <c r="X10192" s="221"/>
    </row>
    <row r="10193" spans="20:24">
      <c r="T10193" s="221"/>
      <c r="U10193" s="221"/>
      <c r="V10193" s="221"/>
      <c r="W10193" s="221"/>
      <c r="X10193" s="221"/>
    </row>
    <row r="10194" spans="20:24">
      <c r="T10194" s="221"/>
      <c r="U10194" s="221"/>
      <c r="V10194" s="221"/>
      <c r="W10194" s="221"/>
      <c r="X10194" s="221"/>
    </row>
    <row r="10195" spans="20:24">
      <c r="T10195" s="221"/>
      <c r="U10195" s="221"/>
      <c r="V10195" s="221"/>
      <c r="W10195" s="221"/>
      <c r="X10195" s="221"/>
    </row>
    <row r="10196" spans="20:24">
      <c r="T10196" s="221"/>
      <c r="U10196" s="221"/>
      <c r="V10196" s="221"/>
      <c r="W10196" s="221"/>
      <c r="X10196" s="221"/>
    </row>
    <row r="10197" spans="20:24">
      <c r="T10197" s="221"/>
      <c r="U10197" s="221"/>
      <c r="V10197" s="221"/>
      <c r="W10197" s="221"/>
      <c r="X10197" s="221"/>
    </row>
    <row r="10198" spans="20:24">
      <c r="T10198" s="221"/>
      <c r="U10198" s="221"/>
      <c r="V10198" s="221"/>
      <c r="W10198" s="221"/>
      <c r="X10198" s="221"/>
    </row>
    <row r="10199" spans="20:24">
      <c r="T10199" s="221"/>
      <c r="U10199" s="221"/>
      <c r="V10199" s="221"/>
      <c r="W10199" s="221"/>
      <c r="X10199" s="221"/>
    </row>
    <row r="10200" spans="20:24">
      <c r="T10200" s="221"/>
      <c r="U10200" s="221"/>
      <c r="V10200" s="221"/>
      <c r="W10200" s="221"/>
      <c r="X10200" s="221"/>
    </row>
    <row r="10201" spans="20:24">
      <c r="T10201" s="221"/>
      <c r="U10201" s="221"/>
      <c r="V10201" s="221"/>
      <c r="W10201" s="221"/>
      <c r="X10201" s="221"/>
    </row>
    <row r="10202" spans="20:24">
      <c r="T10202" s="221"/>
      <c r="U10202" s="221"/>
      <c r="V10202" s="221"/>
      <c r="W10202" s="221"/>
      <c r="X10202" s="221"/>
    </row>
    <row r="10203" spans="20:24">
      <c r="T10203" s="221"/>
      <c r="U10203" s="221"/>
      <c r="V10203" s="221"/>
      <c r="W10203" s="221"/>
      <c r="X10203" s="221"/>
    </row>
    <row r="10204" spans="20:24">
      <c r="T10204" s="221"/>
      <c r="U10204" s="221"/>
      <c r="V10204" s="221"/>
      <c r="W10204" s="221"/>
      <c r="X10204" s="221"/>
    </row>
    <row r="10205" spans="20:24">
      <c r="T10205" s="221"/>
      <c r="U10205" s="221"/>
      <c r="V10205" s="221"/>
      <c r="W10205" s="221"/>
      <c r="X10205" s="221"/>
    </row>
    <row r="10206" spans="20:24">
      <c r="T10206" s="221"/>
      <c r="U10206" s="221"/>
      <c r="V10206" s="221"/>
      <c r="W10206" s="221"/>
      <c r="X10206" s="221"/>
    </row>
    <row r="10207" spans="20:24">
      <c r="T10207" s="221"/>
      <c r="U10207" s="221"/>
      <c r="V10207" s="221"/>
      <c r="W10207" s="221"/>
      <c r="X10207" s="221"/>
    </row>
    <row r="10208" spans="20:24">
      <c r="T10208" s="221"/>
      <c r="U10208" s="221"/>
      <c r="V10208" s="221"/>
      <c r="W10208" s="221"/>
      <c r="X10208" s="221"/>
    </row>
    <row r="10209" spans="20:24">
      <c r="T10209" s="221"/>
      <c r="U10209" s="221"/>
      <c r="V10209" s="221"/>
      <c r="W10209" s="221"/>
      <c r="X10209" s="221"/>
    </row>
    <row r="10210" spans="20:24">
      <c r="T10210" s="221"/>
      <c r="U10210" s="221"/>
      <c r="V10210" s="221"/>
      <c r="W10210" s="221"/>
      <c r="X10210" s="221"/>
    </row>
    <row r="10211" spans="20:24">
      <c r="T10211" s="221"/>
      <c r="U10211" s="221"/>
      <c r="V10211" s="221"/>
      <c r="W10211" s="221"/>
      <c r="X10211" s="221"/>
    </row>
    <row r="10212" spans="20:24">
      <c r="T10212" s="221"/>
      <c r="U10212" s="221"/>
      <c r="V10212" s="221"/>
      <c r="W10212" s="221"/>
      <c r="X10212" s="221"/>
    </row>
    <row r="10213" spans="20:24">
      <c r="T10213" s="221"/>
      <c r="U10213" s="221"/>
      <c r="V10213" s="221"/>
      <c r="W10213" s="221"/>
      <c r="X10213" s="221"/>
    </row>
    <row r="10214" spans="20:24">
      <c r="T10214" s="221"/>
      <c r="U10214" s="221"/>
      <c r="V10214" s="221"/>
      <c r="W10214" s="221"/>
      <c r="X10214" s="221"/>
    </row>
    <row r="10215" spans="20:24">
      <c r="T10215" s="221"/>
      <c r="U10215" s="221"/>
      <c r="V10215" s="221"/>
      <c r="W10215" s="221"/>
      <c r="X10215" s="221"/>
    </row>
    <row r="10216" spans="20:24">
      <c r="T10216" s="221"/>
      <c r="U10216" s="221"/>
      <c r="V10216" s="221"/>
      <c r="W10216" s="221"/>
      <c r="X10216" s="221"/>
    </row>
    <row r="10217" spans="20:24">
      <c r="T10217" s="221"/>
      <c r="U10217" s="221"/>
      <c r="V10217" s="221"/>
      <c r="W10217" s="221"/>
      <c r="X10217" s="221"/>
    </row>
    <row r="10218" spans="20:24">
      <c r="T10218" s="221"/>
      <c r="U10218" s="221"/>
      <c r="V10218" s="221"/>
      <c r="W10218" s="221"/>
      <c r="X10218" s="221"/>
    </row>
    <row r="10219" spans="20:24">
      <c r="T10219" s="221"/>
      <c r="U10219" s="221"/>
      <c r="V10219" s="221"/>
      <c r="W10219" s="221"/>
      <c r="X10219" s="221"/>
    </row>
    <row r="10220" spans="20:24">
      <c r="T10220" s="221"/>
      <c r="U10220" s="221"/>
      <c r="V10220" s="221"/>
      <c r="W10220" s="221"/>
      <c r="X10220" s="221"/>
    </row>
    <row r="10221" spans="20:24">
      <c r="T10221" s="221"/>
      <c r="U10221" s="221"/>
      <c r="V10221" s="221"/>
      <c r="W10221" s="221"/>
      <c r="X10221" s="221"/>
    </row>
    <row r="10222" spans="20:24">
      <c r="T10222" s="221"/>
      <c r="U10222" s="221"/>
      <c r="V10222" s="221"/>
      <c r="W10222" s="221"/>
      <c r="X10222" s="221"/>
    </row>
    <row r="10223" spans="20:24">
      <c r="T10223" s="221"/>
      <c r="U10223" s="221"/>
      <c r="V10223" s="221"/>
      <c r="W10223" s="221"/>
      <c r="X10223" s="221"/>
    </row>
    <row r="10224" spans="20:24">
      <c r="T10224" s="221"/>
      <c r="U10224" s="221"/>
      <c r="V10224" s="221"/>
      <c r="W10224" s="221"/>
      <c r="X10224" s="221"/>
    </row>
    <row r="10225" spans="20:24">
      <c r="T10225" s="221"/>
      <c r="U10225" s="221"/>
      <c r="V10225" s="221"/>
      <c r="W10225" s="221"/>
      <c r="X10225" s="221"/>
    </row>
    <row r="10226" spans="20:24">
      <c r="T10226" s="221"/>
      <c r="U10226" s="221"/>
      <c r="V10226" s="221"/>
      <c r="W10226" s="221"/>
      <c r="X10226" s="221"/>
    </row>
    <row r="10227" spans="20:24">
      <c r="T10227" s="221"/>
      <c r="U10227" s="221"/>
      <c r="V10227" s="221"/>
      <c r="W10227" s="221"/>
      <c r="X10227" s="221"/>
    </row>
    <row r="10228" spans="20:24">
      <c r="T10228" s="221"/>
      <c r="U10228" s="221"/>
      <c r="V10228" s="221"/>
      <c r="W10228" s="221"/>
      <c r="X10228" s="221"/>
    </row>
    <row r="10229" spans="20:24">
      <c r="T10229" s="221"/>
      <c r="U10229" s="221"/>
      <c r="V10229" s="221"/>
      <c r="W10229" s="221"/>
      <c r="X10229" s="221"/>
    </row>
    <row r="10230" spans="20:24">
      <c r="T10230" s="221"/>
      <c r="U10230" s="221"/>
      <c r="V10230" s="221"/>
      <c r="W10230" s="221"/>
      <c r="X10230" s="221"/>
    </row>
    <row r="10231" spans="20:24">
      <c r="T10231" s="221"/>
      <c r="U10231" s="221"/>
      <c r="V10231" s="221"/>
      <c r="W10231" s="221"/>
      <c r="X10231" s="221"/>
    </row>
    <row r="10232" spans="20:24">
      <c r="T10232" s="221"/>
      <c r="U10232" s="221"/>
      <c r="V10232" s="221"/>
      <c r="W10232" s="221"/>
      <c r="X10232" s="221"/>
    </row>
    <row r="10233" spans="20:24">
      <c r="T10233" s="221"/>
      <c r="U10233" s="221"/>
      <c r="V10233" s="221"/>
      <c r="W10233" s="221"/>
      <c r="X10233" s="221"/>
    </row>
    <row r="10234" spans="20:24">
      <c r="T10234" s="221"/>
      <c r="U10234" s="221"/>
      <c r="V10234" s="221"/>
      <c r="W10234" s="221"/>
      <c r="X10234" s="221"/>
    </row>
    <row r="10235" spans="20:24">
      <c r="T10235" s="221"/>
      <c r="U10235" s="221"/>
      <c r="V10235" s="221"/>
      <c r="W10235" s="221"/>
      <c r="X10235" s="221"/>
    </row>
    <row r="10236" spans="20:24">
      <c r="T10236" s="221"/>
      <c r="U10236" s="221"/>
      <c r="V10236" s="221"/>
      <c r="W10236" s="221"/>
      <c r="X10236" s="221"/>
    </row>
    <row r="10237" spans="20:24">
      <c r="T10237" s="221"/>
      <c r="U10237" s="221"/>
      <c r="V10237" s="221"/>
      <c r="W10237" s="221"/>
      <c r="X10237" s="221"/>
    </row>
    <row r="10238" spans="20:24">
      <c r="T10238" s="221"/>
      <c r="U10238" s="221"/>
      <c r="V10238" s="221"/>
      <c r="W10238" s="221"/>
      <c r="X10238" s="221"/>
    </row>
    <row r="10239" spans="20:24">
      <c r="T10239" s="221"/>
      <c r="U10239" s="221"/>
      <c r="V10239" s="221"/>
      <c r="W10239" s="221"/>
      <c r="X10239" s="221"/>
    </row>
    <row r="10240" spans="20:24">
      <c r="T10240" s="221"/>
      <c r="U10240" s="221"/>
      <c r="V10240" s="221"/>
      <c r="W10240" s="221"/>
      <c r="X10240" s="221"/>
    </row>
    <row r="10241" spans="20:24">
      <c r="T10241" s="221"/>
      <c r="U10241" s="221"/>
      <c r="V10241" s="221"/>
      <c r="W10241" s="221"/>
      <c r="X10241" s="221"/>
    </row>
    <row r="10242" spans="20:24">
      <c r="T10242" s="221"/>
      <c r="U10242" s="221"/>
      <c r="V10242" s="221"/>
      <c r="W10242" s="221"/>
      <c r="X10242" s="221"/>
    </row>
    <row r="10243" spans="20:24">
      <c r="T10243" s="221"/>
      <c r="U10243" s="221"/>
      <c r="V10243" s="221"/>
      <c r="W10243" s="221"/>
      <c r="X10243" s="221"/>
    </row>
    <row r="10244" spans="20:24">
      <c r="T10244" s="221"/>
      <c r="U10244" s="221"/>
      <c r="V10244" s="221"/>
      <c r="W10244" s="221"/>
      <c r="X10244" s="221"/>
    </row>
    <row r="10245" spans="20:24">
      <c r="T10245" s="221"/>
      <c r="U10245" s="221"/>
      <c r="V10245" s="221"/>
      <c r="W10245" s="221"/>
      <c r="X10245" s="221"/>
    </row>
    <row r="10246" spans="20:24">
      <c r="T10246" s="221"/>
      <c r="U10246" s="221"/>
      <c r="V10246" s="221"/>
      <c r="W10246" s="221"/>
      <c r="X10246" s="221"/>
    </row>
    <row r="10247" spans="20:24">
      <c r="T10247" s="221"/>
      <c r="U10247" s="221"/>
      <c r="V10247" s="221"/>
      <c r="W10247" s="221"/>
      <c r="X10247" s="221"/>
    </row>
    <row r="10248" spans="20:24">
      <c r="T10248" s="221"/>
      <c r="U10248" s="221"/>
      <c r="V10248" s="221"/>
      <c r="W10248" s="221"/>
      <c r="X10248" s="221"/>
    </row>
    <row r="10249" spans="20:24">
      <c r="T10249" s="221"/>
      <c r="U10249" s="221"/>
      <c r="V10249" s="221"/>
      <c r="W10249" s="221"/>
      <c r="X10249" s="221"/>
    </row>
    <row r="10250" spans="20:24">
      <c r="T10250" s="221"/>
      <c r="U10250" s="221"/>
      <c r="V10250" s="221"/>
      <c r="W10250" s="221"/>
      <c r="X10250" s="221"/>
    </row>
    <row r="10251" spans="20:24">
      <c r="T10251" s="221"/>
      <c r="U10251" s="221"/>
      <c r="V10251" s="221"/>
      <c r="W10251" s="221"/>
      <c r="X10251" s="221"/>
    </row>
    <row r="10252" spans="20:24">
      <c r="T10252" s="221"/>
      <c r="U10252" s="221"/>
      <c r="V10252" s="221"/>
      <c r="W10252" s="221"/>
      <c r="X10252" s="221"/>
    </row>
    <row r="10253" spans="20:24">
      <c r="T10253" s="221"/>
      <c r="U10253" s="221"/>
      <c r="V10253" s="221"/>
      <c r="W10253" s="221"/>
      <c r="X10253" s="221"/>
    </row>
    <row r="10254" spans="20:24">
      <c r="T10254" s="221"/>
      <c r="U10254" s="221"/>
      <c r="V10254" s="221"/>
      <c r="W10254" s="221"/>
      <c r="X10254" s="221"/>
    </row>
    <row r="10255" spans="20:24">
      <c r="T10255" s="221"/>
      <c r="U10255" s="221"/>
      <c r="V10255" s="221"/>
      <c r="W10255" s="221"/>
      <c r="X10255" s="221"/>
    </row>
    <row r="10256" spans="20:24">
      <c r="T10256" s="221"/>
      <c r="U10256" s="221"/>
      <c r="V10256" s="221"/>
      <c r="W10256" s="221"/>
      <c r="X10256" s="221"/>
    </row>
    <row r="10257" spans="20:24">
      <c r="T10257" s="221"/>
      <c r="U10257" s="221"/>
      <c r="V10257" s="221"/>
      <c r="W10257" s="221"/>
      <c r="X10257" s="221"/>
    </row>
    <row r="10258" spans="20:24">
      <c r="T10258" s="221"/>
      <c r="U10258" s="221"/>
      <c r="V10258" s="221"/>
      <c r="W10258" s="221"/>
      <c r="X10258" s="221"/>
    </row>
    <row r="10259" spans="20:24">
      <c r="T10259" s="221"/>
      <c r="U10259" s="221"/>
      <c r="V10259" s="221"/>
      <c r="W10259" s="221"/>
      <c r="X10259" s="221"/>
    </row>
    <row r="10260" spans="20:24">
      <c r="T10260" s="221"/>
      <c r="U10260" s="221"/>
      <c r="V10260" s="221"/>
      <c r="W10260" s="221"/>
      <c r="X10260" s="221"/>
    </row>
    <row r="10261" spans="20:24">
      <c r="T10261" s="221"/>
      <c r="U10261" s="221"/>
      <c r="V10261" s="221"/>
      <c r="W10261" s="221"/>
      <c r="X10261" s="221"/>
    </row>
    <row r="10262" spans="20:24">
      <c r="T10262" s="221"/>
      <c r="U10262" s="221"/>
      <c r="V10262" s="221"/>
      <c r="W10262" s="221"/>
      <c r="X10262" s="221"/>
    </row>
    <row r="10263" spans="20:24">
      <c r="T10263" s="221"/>
      <c r="U10263" s="221"/>
      <c r="V10263" s="221"/>
      <c r="W10263" s="221"/>
      <c r="X10263" s="221"/>
    </row>
    <row r="10264" spans="20:24">
      <c r="T10264" s="221"/>
      <c r="U10264" s="221"/>
      <c r="V10264" s="221"/>
      <c r="W10264" s="221"/>
      <c r="X10264" s="221"/>
    </row>
    <row r="10265" spans="20:24">
      <c r="T10265" s="221"/>
      <c r="U10265" s="221"/>
      <c r="V10265" s="221"/>
      <c r="W10265" s="221"/>
      <c r="X10265" s="221"/>
    </row>
    <row r="10266" spans="20:24">
      <c r="T10266" s="221"/>
      <c r="U10266" s="221"/>
      <c r="V10266" s="221"/>
      <c r="W10266" s="221"/>
      <c r="X10266" s="221"/>
    </row>
    <row r="10267" spans="20:24">
      <c r="T10267" s="221"/>
      <c r="U10267" s="221"/>
      <c r="V10267" s="221"/>
      <c r="W10267" s="221"/>
      <c r="X10267" s="221"/>
    </row>
    <row r="10268" spans="20:24">
      <c r="T10268" s="221"/>
      <c r="U10268" s="221"/>
      <c r="V10268" s="221"/>
      <c r="W10268" s="221"/>
      <c r="X10268" s="221"/>
    </row>
    <row r="10269" spans="20:24">
      <c r="T10269" s="221"/>
      <c r="U10269" s="221"/>
      <c r="V10269" s="221"/>
      <c r="W10269" s="221"/>
      <c r="X10269" s="221"/>
    </row>
    <row r="10270" spans="20:24">
      <c r="T10270" s="221"/>
      <c r="U10270" s="221"/>
      <c r="V10270" s="221"/>
      <c r="W10270" s="221"/>
      <c r="X10270" s="221"/>
    </row>
    <row r="10271" spans="20:24">
      <c r="T10271" s="221"/>
      <c r="U10271" s="221"/>
      <c r="V10271" s="221"/>
      <c r="W10271" s="221"/>
      <c r="X10271" s="221"/>
    </row>
    <row r="10272" spans="20:24">
      <c r="T10272" s="221"/>
      <c r="U10272" s="221"/>
      <c r="V10272" s="221"/>
      <c r="W10272" s="221"/>
      <c r="X10272" s="221"/>
    </row>
    <row r="10273" spans="20:24">
      <c r="T10273" s="221"/>
      <c r="U10273" s="221"/>
      <c r="V10273" s="221"/>
      <c r="W10273" s="221"/>
      <c r="X10273" s="221"/>
    </row>
    <row r="10274" spans="20:24">
      <c r="T10274" s="221"/>
      <c r="U10274" s="221"/>
      <c r="V10274" s="221"/>
      <c r="W10274" s="221"/>
      <c r="X10274" s="221"/>
    </row>
    <row r="10275" spans="20:24">
      <c r="T10275" s="221"/>
      <c r="U10275" s="221"/>
      <c r="V10275" s="221"/>
      <c r="W10275" s="221"/>
      <c r="X10275" s="221"/>
    </row>
    <row r="10276" spans="20:24">
      <c r="T10276" s="221"/>
      <c r="U10276" s="221"/>
      <c r="V10276" s="221"/>
      <c r="W10276" s="221"/>
      <c r="X10276" s="221"/>
    </row>
    <row r="10277" spans="20:24">
      <c r="T10277" s="221"/>
      <c r="U10277" s="221"/>
      <c r="V10277" s="221"/>
      <c r="W10277" s="221"/>
      <c r="X10277" s="221"/>
    </row>
    <row r="10278" spans="20:24">
      <c r="T10278" s="221"/>
      <c r="U10278" s="221"/>
      <c r="V10278" s="221"/>
      <c r="W10278" s="221"/>
      <c r="X10278" s="221"/>
    </row>
    <row r="10279" spans="20:24">
      <c r="T10279" s="221"/>
      <c r="U10279" s="221"/>
      <c r="V10279" s="221"/>
      <c r="W10279" s="221"/>
      <c r="X10279" s="221"/>
    </row>
    <row r="10280" spans="20:24">
      <c r="T10280" s="221"/>
      <c r="U10280" s="221"/>
      <c r="V10280" s="221"/>
      <c r="W10280" s="221"/>
      <c r="X10280" s="221"/>
    </row>
    <row r="10281" spans="20:24">
      <c r="T10281" s="221"/>
      <c r="U10281" s="221"/>
      <c r="V10281" s="221"/>
      <c r="W10281" s="221"/>
      <c r="X10281" s="221"/>
    </row>
    <row r="10282" spans="20:24">
      <c r="T10282" s="221"/>
      <c r="U10282" s="221"/>
      <c r="V10282" s="221"/>
      <c r="W10282" s="221"/>
      <c r="X10282" s="221"/>
    </row>
    <row r="10283" spans="20:24">
      <c r="T10283" s="221"/>
      <c r="U10283" s="221"/>
      <c r="V10283" s="221"/>
      <c r="W10283" s="221"/>
      <c r="X10283" s="221"/>
    </row>
    <row r="10284" spans="20:24">
      <c r="T10284" s="221"/>
      <c r="U10284" s="221"/>
      <c r="V10284" s="221"/>
      <c r="W10284" s="221"/>
      <c r="X10284" s="221"/>
    </row>
    <row r="10285" spans="20:24">
      <c r="T10285" s="221"/>
      <c r="U10285" s="221"/>
      <c r="V10285" s="221"/>
      <c r="W10285" s="221"/>
      <c r="X10285" s="221"/>
    </row>
    <row r="10286" spans="20:24">
      <c r="T10286" s="221"/>
      <c r="U10286" s="221"/>
      <c r="V10286" s="221"/>
      <c r="W10286" s="221"/>
      <c r="X10286" s="221"/>
    </row>
    <row r="10287" spans="20:24">
      <c r="T10287" s="221"/>
      <c r="U10287" s="221"/>
      <c r="V10287" s="221"/>
      <c r="W10287" s="221"/>
      <c r="X10287" s="221"/>
    </row>
    <row r="10288" spans="20:24">
      <c r="T10288" s="221"/>
      <c r="U10288" s="221"/>
      <c r="V10288" s="221"/>
      <c r="W10288" s="221"/>
      <c r="X10288" s="221"/>
    </row>
    <row r="10289" spans="20:24">
      <c r="T10289" s="221"/>
      <c r="U10289" s="221"/>
      <c r="V10289" s="221"/>
      <c r="W10289" s="221"/>
      <c r="X10289" s="221"/>
    </row>
    <row r="10290" spans="20:24">
      <c r="T10290" s="221"/>
      <c r="U10290" s="221"/>
      <c r="V10290" s="221"/>
      <c r="W10290" s="221"/>
      <c r="X10290" s="221"/>
    </row>
    <row r="10291" spans="20:24">
      <c r="T10291" s="221"/>
      <c r="U10291" s="221"/>
      <c r="V10291" s="221"/>
      <c r="W10291" s="221"/>
      <c r="X10291" s="221"/>
    </row>
    <row r="10292" spans="20:24">
      <c r="T10292" s="221"/>
      <c r="U10292" s="221"/>
      <c r="V10292" s="221"/>
      <c r="W10292" s="221"/>
      <c r="X10292" s="221"/>
    </row>
    <row r="10293" spans="20:24">
      <c r="T10293" s="221"/>
      <c r="U10293" s="221"/>
      <c r="V10293" s="221"/>
      <c r="W10293" s="221"/>
      <c r="X10293" s="221"/>
    </row>
    <row r="10294" spans="20:24">
      <c r="T10294" s="221"/>
      <c r="U10294" s="221"/>
      <c r="V10294" s="221"/>
      <c r="W10294" s="221"/>
      <c r="X10294" s="221"/>
    </row>
    <row r="10295" spans="20:24">
      <c r="T10295" s="221"/>
      <c r="U10295" s="221"/>
      <c r="V10295" s="221"/>
      <c r="W10295" s="221"/>
      <c r="X10295" s="221"/>
    </row>
    <row r="10296" spans="20:24">
      <c r="T10296" s="221"/>
      <c r="U10296" s="221"/>
      <c r="V10296" s="221"/>
      <c r="W10296" s="221"/>
      <c r="X10296" s="221"/>
    </row>
    <row r="10297" spans="20:24">
      <c r="T10297" s="221"/>
      <c r="U10297" s="221"/>
      <c r="V10297" s="221"/>
      <c r="W10297" s="221"/>
      <c r="X10297" s="221"/>
    </row>
    <row r="10298" spans="20:24">
      <c r="T10298" s="221"/>
      <c r="U10298" s="221"/>
      <c r="V10298" s="221"/>
      <c r="W10298" s="221"/>
      <c r="X10298" s="221"/>
    </row>
    <row r="10299" spans="20:24">
      <c r="T10299" s="221"/>
      <c r="U10299" s="221"/>
      <c r="V10299" s="221"/>
      <c r="W10299" s="221"/>
      <c r="X10299" s="221"/>
    </row>
    <row r="10300" spans="20:24">
      <c r="T10300" s="221"/>
      <c r="U10300" s="221"/>
      <c r="V10300" s="221"/>
      <c r="W10300" s="221"/>
      <c r="X10300" s="221"/>
    </row>
    <row r="10301" spans="20:24">
      <c r="T10301" s="221"/>
      <c r="U10301" s="221"/>
      <c r="V10301" s="221"/>
      <c r="W10301" s="221"/>
      <c r="X10301" s="221"/>
    </row>
    <row r="10302" spans="20:24">
      <c r="T10302" s="221"/>
      <c r="U10302" s="221"/>
      <c r="V10302" s="221"/>
      <c r="W10302" s="221"/>
      <c r="X10302" s="221"/>
    </row>
    <row r="10303" spans="20:24">
      <c r="T10303" s="221"/>
      <c r="U10303" s="221"/>
      <c r="V10303" s="221"/>
      <c r="W10303" s="221"/>
      <c r="X10303" s="221"/>
    </row>
    <row r="10304" spans="20:24">
      <c r="T10304" s="221"/>
      <c r="U10304" s="221"/>
      <c r="V10304" s="221"/>
      <c r="W10304" s="221"/>
      <c r="X10304" s="221"/>
    </row>
    <row r="10305" spans="20:24">
      <c r="T10305" s="221"/>
      <c r="U10305" s="221"/>
      <c r="V10305" s="221"/>
      <c r="W10305" s="221"/>
      <c r="X10305" s="221"/>
    </row>
    <row r="10306" spans="20:24">
      <c r="T10306" s="221"/>
      <c r="U10306" s="221"/>
      <c r="V10306" s="221"/>
      <c r="W10306" s="221"/>
      <c r="X10306" s="221"/>
    </row>
    <row r="10307" spans="20:24">
      <c r="T10307" s="221"/>
      <c r="U10307" s="221"/>
      <c r="V10307" s="221"/>
      <c r="W10307" s="221"/>
      <c r="X10307" s="221"/>
    </row>
    <row r="10308" spans="20:24">
      <c r="T10308" s="221"/>
      <c r="U10308" s="221"/>
      <c r="V10308" s="221"/>
      <c r="W10308" s="221"/>
      <c r="X10308" s="221"/>
    </row>
    <row r="10309" spans="20:24">
      <c r="T10309" s="221"/>
      <c r="U10309" s="221"/>
      <c r="V10309" s="221"/>
      <c r="W10309" s="221"/>
      <c r="X10309" s="221"/>
    </row>
    <row r="10310" spans="20:24">
      <c r="T10310" s="221"/>
      <c r="U10310" s="221"/>
      <c r="V10310" s="221"/>
      <c r="W10310" s="221"/>
      <c r="X10310" s="221"/>
    </row>
    <row r="10311" spans="20:24">
      <c r="T10311" s="221"/>
      <c r="U10311" s="221"/>
      <c r="V10311" s="221"/>
      <c r="W10311" s="221"/>
      <c r="X10311" s="221"/>
    </row>
    <row r="10312" spans="20:24">
      <c r="T10312" s="221"/>
      <c r="U10312" s="221"/>
      <c r="V10312" s="221"/>
      <c r="W10312" s="221"/>
      <c r="X10312" s="221"/>
    </row>
    <row r="10313" spans="20:24">
      <c r="T10313" s="221"/>
      <c r="U10313" s="221"/>
      <c r="V10313" s="221"/>
      <c r="W10313" s="221"/>
      <c r="X10313" s="221"/>
    </row>
    <row r="10314" spans="20:24">
      <c r="T10314" s="221"/>
      <c r="U10314" s="221"/>
      <c r="V10314" s="221"/>
      <c r="W10314" s="221"/>
      <c r="X10314" s="221"/>
    </row>
    <row r="10315" spans="20:24">
      <c r="T10315" s="221"/>
      <c r="U10315" s="221"/>
      <c r="V10315" s="221"/>
      <c r="W10315" s="221"/>
      <c r="X10315" s="221"/>
    </row>
    <row r="10316" spans="20:24">
      <c r="T10316" s="221"/>
      <c r="U10316" s="221"/>
      <c r="V10316" s="221"/>
      <c r="W10316" s="221"/>
      <c r="X10316" s="221"/>
    </row>
    <row r="10317" spans="20:24">
      <c r="T10317" s="221"/>
      <c r="U10317" s="221"/>
      <c r="V10317" s="221"/>
      <c r="W10317" s="221"/>
      <c r="X10317" s="221"/>
    </row>
    <row r="10318" spans="20:24">
      <c r="T10318" s="221"/>
      <c r="U10318" s="221"/>
      <c r="V10318" s="221"/>
      <c r="W10318" s="221"/>
      <c r="X10318" s="221"/>
    </row>
    <row r="10319" spans="20:24">
      <c r="T10319" s="221"/>
      <c r="U10319" s="221"/>
      <c r="V10319" s="221"/>
      <c r="W10319" s="221"/>
      <c r="X10319" s="221"/>
    </row>
    <row r="10320" spans="20:24">
      <c r="T10320" s="221"/>
      <c r="U10320" s="221"/>
      <c r="V10320" s="221"/>
      <c r="W10320" s="221"/>
      <c r="X10320" s="221"/>
    </row>
    <row r="10321" spans="20:24">
      <c r="T10321" s="221"/>
      <c r="U10321" s="221"/>
      <c r="V10321" s="221"/>
      <c r="W10321" s="221"/>
      <c r="X10321" s="221"/>
    </row>
    <row r="10322" spans="20:24">
      <c r="T10322" s="221"/>
      <c r="U10322" s="221"/>
      <c r="V10322" s="221"/>
      <c r="W10322" s="221"/>
      <c r="X10322" s="221"/>
    </row>
    <row r="10323" spans="20:24">
      <c r="T10323" s="221"/>
      <c r="U10323" s="221"/>
      <c r="V10323" s="221"/>
      <c r="W10323" s="221"/>
      <c r="X10323" s="221"/>
    </row>
    <row r="10324" spans="20:24">
      <c r="T10324" s="221"/>
      <c r="U10324" s="221"/>
      <c r="V10324" s="221"/>
      <c r="W10324" s="221"/>
      <c r="X10324" s="221"/>
    </row>
    <row r="10325" spans="20:24">
      <c r="T10325" s="221"/>
      <c r="U10325" s="221"/>
      <c r="V10325" s="221"/>
      <c r="W10325" s="221"/>
      <c r="X10325" s="221"/>
    </row>
    <row r="10326" spans="20:24">
      <c r="T10326" s="221"/>
      <c r="U10326" s="221"/>
      <c r="V10326" s="221"/>
      <c r="W10326" s="221"/>
      <c r="X10326" s="221"/>
    </row>
    <row r="10327" spans="20:24">
      <c r="T10327" s="221"/>
      <c r="U10327" s="221"/>
      <c r="V10327" s="221"/>
      <c r="W10327" s="221"/>
      <c r="X10327" s="221"/>
    </row>
    <row r="10328" spans="20:24">
      <c r="T10328" s="221"/>
      <c r="U10328" s="221"/>
      <c r="V10328" s="221"/>
      <c r="W10328" s="221"/>
      <c r="X10328" s="221"/>
    </row>
    <row r="10329" spans="20:24">
      <c r="T10329" s="221"/>
      <c r="U10329" s="221"/>
      <c r="V10329" s="221"/>
      <c r="W10329" s="221"/>
      <c r="X10329" s="221"/>
    </row>
    <row r="10330" spans="20:24">
      <c r="T10330" s="221"/>
      <c r="U10330" s="221"/>
      <c r="V10330" s="221"/>
      <c r="W10330" s="221"/>
      <c r="X10330" s="221"/>
    </row>
    <row r="10331" spans="20:24">
      <c r="T10331" s="221"/>
      <c r="U10331" s="221"/>
      <c r="V10331" s="221"/>
      <c r="W10331" s="221"/>
      <c r="X10331" s="221"/>
    </row>
    <row r="10332" spans="20:24">
      <c r="T10332" s="221"/>
      <c r="U10332" s="221"/>
      <c r="V10332" s="221"/>
      <c r="W10332" s="221"/>
      <c r="X10332" s="221"/>
    </row>
    <row r="10333" spans="20:24">
      <c r="T10333" s="221"/>
      <c r="U10333" s="221"/>
      <c r="V10333" s="221"/>
      <c r="W10333" s="221"/>
      <c r="X10333" s="221"/>
    </row>
    <row r="10334" spans="20:24">
      <c r="T10334" s="221"/>
      <c r="U10334" s="221"/>
      <c r="V10334" s="221"/>
      <c r="W10334" s="221"/>
      <c r="X10334" s="221"/>
    </row>
    <row r="10335" spans="20:24">
      <c r="T10335" s="221"/>
      <c r="U10335" s="221"/>
      <c r="V10335" s="221"/>
      <c r="W10335" s="221"/>
      <c r="X10335" s="221"/>
    </row>
    <row r="10336" spans="20:24">
      <c r="T10336" s="221"/>
      <c r="U10336" s="221"/>
      <c r="V10336" s="221"/>
      <c r="W10336" s="221"/>
      <c r="X10336" s="221"/>
    </row>
    <row r="10337" spans="20:24">
      <c r="T10337" s="221"/>
      <c r="U10337" s="221"/>
      <c r="V10337" s="221"/>
      <c r="W10337" s="221"/>
      <c r="X10337" s="221"/>
    </row>
    <row r="10338" spans="20:24">
      <c r="T10338" s="221"/>
      <c r="U10338" s="221"/>
      <c r="V10338" s="221"/>
      <c r="W10338" s="221"/>
      <c r="X10338" s="221"/>
    </row>
    <row r="10339" spans="20:24">
      <c r="T10339" s="221"/>
      <c r="U10339" s="221"/>
      <c r="V10339" s="221"/>
      <c r="W10339" s="221"/>
      <c r="X10339" s="221"/>
    </row>
    <row r="10340" spans="20:24">
      <c r="T10340" s="221"/>
      <c r="U10340" s="221"/>
      <c r="V10340" s="221"/>
      <c r="W10340" s="221"/>
      <c r="X10340" s="221"/>
    </row>
    <row r="10341" spans="20:24">
      <c r="T10341" s="221"/>
      <c r="U10341" s="221"/>
      <c r="V10341" s="221"/>
      <c r="W10341" s="221"/>
      <c r="X10341" s="221"/>
    </row>
    <row r="10342" spans="20:24">
      <c r="T10342" s="221"/>
      <c r="U10342" s="221"/>
      <c r="V10342" s="221"/>
      <c r="W10342" s="221"/>
      <c r="X10342" s="221"/>
    </row>
    <row r="10343" spans="20:24">
      <c r="T10343" s="221"/>
      <c r="U10343" s="221"/>
      <c r="V10343" s="221"/>
      <c r="W10343" s="221"/>
      <c r="X10343" s="221"/>
    </row>
    <row r="10344" spans="20:24">
      <c r="T10344" s="221"/>
      <c r="U10344" s="221"/>
      <c r="V10344" s="221"/>
      <c r="W10344" s="221"/>
      <c r="X10344" s="221"/>
    </row>
    <row r="10345" spans="20:24">
      <c r="T10345" s="221"/>
      <c r="U10345" s="221"/>
      <c r="V10345" s="221"/>
      <c r="W10345" s="221"/>
      <c r="X10345" s="221"/>
    </row>
    <row r="10346" spans="20:24">
      <c r="T10346" s="221"/>
      <c r="U10346" s="221"/>
      <c r="V10346" s="221"/>
      <c r="W10346" s="221"/>
      <c r="X10346" s="221"/>
    </row>
    <row r="10347" spans="20:24">
      <c r="T10347" s="221"/>
      <c r="U10347" s="221"/>
      <c r="V10347" s="221"/>
      <c r="W10347" s="221"/>
      <c r="X10347" s="221"/>
    </row>
    <row r="10348" spans="20:24">
      <c r="T10348" s="221"/>
      <c r="U10348" s="221"/>
      <c r="V10348" s="221"/>
      <c r="W10348" s="221"/>
      <c r="X10348" s="221"/>
    </row>
    <row r="10349" spans="20:24">
      <c r="T10349" s="221"/>
      <c r="U10349" s="221"/>
      <c r="V10349" s="221"/>
      <c r="W10349" s="221"/>
      <c r="X10349" s="221"/>
    </row>
    <row r="10350" spans="20:24">
      <c r="T10350" s="221"/>
      <c r="U10350" s="221"/>
      <c r="V10350" s="221"/>
      <c r="W10350" s="221"/>
      <c r="X10350" s="221"/>
    </row>
    <row r="10351" spans="20:24">
      <c r="T10351" s="221"/>
      <c r="U10351" s="221"/>
      <c r="V10351" s="221"/>
      <c r="W10351" s="221"/>
      <c r="X10351" s="221"/>
    </row>
    <row r="10352" spans="20:24">
      <c r="T10352" s="221"/>
      <c r="U10352" s="221"/>
      <c r="V10352" s="221"/>
      <c r="W10352" s="221"/>
      <c r="X10352" s="221"/>
    </row>
    <row r="10353" spans="20:24">
      <c r="T10353" s="221"/>
      <c r="U10353" s="221"/>
      <c r="V10353" s="221"/>
      <c r="W10353" s="221"/>
      <c r="X10353" s="221"/>
    </row>
    <row r="10354" spans="20:24">
      <c r="T10354" s="221"/>
      <c r="U10354" s="221"/>
      <c r="V10354" s="221"/>
      <c r="W10354" s="221"/>
      <c r="X10354" s="221"/>
    </row>
    <row r="10355" spans="20:24">
      <c r="T10355" s="221"/>
      <c r="U10355" s="221"/>
      <c r="V10355" s="221"/>
      <c r="W10355" s="221"/>
      <c r="X10355" s="221"/>
    </row>
    <row r="10356" spans="20:24">
      <c r="T10356" s="221"/>
      <c r="U10356" s="221"/>
      <c r="V10356" s="221"/>
      <c r="W10356" s="221"/>
      <c r="X10356" s="221"/>
    </row>
    <row r="10357" spans="20:24">
      <c r="T10357" s="221"/>
      <c r="U10357" s="221"/>
      <c r="V10357" s="221"/>
      <c r="W10357" s="221"/>
      <c r="X10357" s="221"/>
    </row>
    <row r="10358" spans="20:24">
      <c r="T10358" s="221"/>
      <c r="U10358" s="221"/>
      <c r="V10358" s="221"/>
      <c r="W10358" s="221"/>
      <c r="X10358" s="221"/>
    </row>
    <row r="10359" spans="20:24">
      <c r="T10359" s="221"/>
      <c r="U10359" s="221"/>
      <c r="V10359" s="221"/>
      <c r="W10359" s="221"/>
      <c r="X10359" s="221"/>
    </row>
    <row r="10360" spans="20:24">
      <c r="T10360" s="221"/>
      <c r="U10360" s="221"/>
      <c r="V10360" s="221"/>
      <c r="W10360" s="221"/>
      <c r="X10360" s="221"/>
    </row>
    <row r="10361" spans="20:24">
      <c r="T10361" s="221"/>
      <c r="U10361" s="221"/>
      <c r="V10361" s="221"/>
      <c r="W10361" s="221"/>
      <c r="X10361" s="221"/>
    </row>
    <row r="10362" spans="20:24">
      <c r="T10362" s="221"/>
      <c r="U10362" s="221"/>
      <c r="V10362" s="221"/>
      <c r="W10362" s="221"/>
      <c r="X10362" s="221"/>
    </row>
    <row r="10363" spans="20:24">
      <c r="T10363" s="221"/>
      <c r="U10363" s="221"/>
      <c r="V10363" s="221"/>
      <c r="W10363" s="221"/>
      <c r="X10363" s="221"/>
    </row>
    <row r="10364" spans="20:24">
      <c r="T10364" s="221"/>
      <c r="U10364" s="221"/>
      <c r="V10364" s="221"/>
      <c r="W10364" s="221"/>
      <c r="X10364" s="221"/>
    </row>
    <row r="10365" spans="20:24">
      <c r="T10365" s="221"/>
      <c r="U10365" s="221"/>
      <c r="V10365" s="221"/>
      <c r="W10365" s="221"/>
      <c r="X10365" s="221"/>
    </row>
    <row r="10366" spans="20:24">
      <c r="T10366" s="221"/>
      <c r="U10366" s="221"/>
      <c r="V10366" s="221"/>
      <c r="W10366" s="221"/>
      <c r="X10366" s="221"/>
    </row>
    <row r="10367" spans="20:24">
      <c r="T10367" s="221"/>
      <c r="U10367" s="221"/>
      <c r="V10367" s="221"/>
      <c r="W10367" s="221"/>
      <c r="X10367" s="221"/>
    </row>
    <row r="10368" spans="20:24">
      <c r="T10368" s="221"/>
      <c r="U10368" s="221"/>
      <c r="V10368" s="221"/>
      <c r="W10368" s="221"/>
      <c r="X10368" s="221"/>
    </row>
    <row r="10369" spans="20:24">
      <c r="T10369" s="221"/>
      <c r="U10369" s="221"/>
      <c r="V10369" s="221"/>
      <c r="W10369" s="221"/>
      <c r="X10369" s="221"/>
    </row>
    <row r="10370" spans="20:24">
      <c r="T10370" s="221"/>
      <c r="U10370" s="221"/>
      <c r="V10370" s="221"/>
      <c r="W10370" s="221"/>
      <c r="X10370" s="221"/>
    </row>
    <row r="10371" spans="20:24">
      <c r="T10371" s="221"/>
      <c r="U10371" s="221"/>
      <c r="V10371" s="221"/>
      <c r="W10371" s="221"/>
      <c r="X10371" s="221"/>
    </row>
    <row r="10372" spans="20:24">
      <c r="T10372" s="221"/>
      <c r="U10372" s="221"/>
      <c r="V10372" s="221"/>
      <c r="W10372" s="221"/>
      <c r="X10372" s="221"/>
    </row>
    <row r="10373" spans="20:24">
      <c r="T10373" s="221"/>
      <c r="U10373" s="221"/>
      <c r="V10373" s="221"/>
      <c r="W10373" s="221"/>
      <c r="X10373" s="221"/>
    </row>
    <row r="10374" spans="20:24">
      <c r="T10374" s="221"/>
      <c r="U10374" s="221"/>
      <c r="V10374" s="221"/>
      <c r="W10374" s="221"/>
      <c r="X10374" s="221"/>
    </row>
    <row r="10375" spans="20:24">
      <c r="T10375" s="221"/>
      <c r="U10375" s="221"/>
      <c r="V10375" s="221"/>
      <c r="W10375" s="221"/>
      <c r="X10375" s="221"/>
    </row>
    <row r="10376" spans="20:24">
      <c r="T10376" s="221"/>
      <c r="U10376" s="221"/>
      <c r="V10376" s="221"/>
      <c r="W10376" s="221"/>
      <c r="X10376" s="221"/>
    </row>
    <row r="10377" spans="20:24">
      <c r="T10377" s="221"/>
      <c r="U10377" s="221"/>
      <c r="V10377" s="221"/>
      <c r="W10377" s="221"/>
      <c r="X10377" s="221"/>
    </row>
    <row r="10378" spans="20:24">
      <c r="T10378" s="221"/>
      <c r="U10378" s="221"/>
      <c r="V10378" s="221"/>
      <c r="W10378" s="221"/>
      <c r="X10378" s="221"/>
    </row>
    <row r="10379" spans="20:24">
      <c r="T10379" s="221"/>
      <c r="U10379" s="221"/>
      <c r="V10379" s="221"/>
      <c r="W10379" s="221"/>
      <c r="X10379" s="221"/>
    </row>
    <row r="10380" spans="20:24">
      <c r="T10380" s="221"/>
      <c r="U10380" s="221"/>
      <c r="V10380" s="221"/>
      <c r="W10380" s="221"/>
      <c r="X10380" s="221"/>
    </row>
    <row r="10381" spans="20:24">
      <c r="T10381" s="221"/>
      <c r="U10381" s="221"/>
      <c r="V10381" s="221"/>
      <c r="W10381" s="221"/>
      <c r="X10381" s="221"/>
    </row>
    <row r="10382" spans="20:24">
      <c r="T10382" s="221"/>
      <c r="U10382" s="221"/>
      <c r="V10382" s="221"/>
      <c r="W10382" s="221"/>
      <c r="X10382" s="221"/>
    </row>
    <row r="10383" spans="20:24">
      <c r="T10383" s="221"/>
      <c r="U10383" s="221"/>
      <c r="V10383" s="221"/>
      <c r="W10383" s="221"/>
      <c r="X10383" s="221"/>
    </row>
    <row r="10384" spans="20:24">
      <c r="T10384" s="221"/>
      <c r="U10384" s="221"/>
      <c r="V10384" s="221"/>
      <c r="W10384" s="221"/>
      <c r="X10384" s="221"/>
    </row>
    <row r="10385" spans="20:24">
      <c r="T10385" s="221"/>
      <c r="U10385" s="221"/>
      <c r="V10385" s="221"/>
      <c r="W10385" s="221"/>
      <c r="X10385" s="221"/>
    </row>
    <row r="10386" spans="20:24">
      <c r="T10386" s="221"/>
      <c r="U10386" s="221"/>
      <c r="V10386" s="221"/>
      <c r="W10386" s="221"/>
      <c r="X10386" s="221"/>
    </row>
    <row r="10387" spans="20:24">
      <c r="T10387" s="221"/>
      <c r="U10387" s="221"/>
      <c r="V10387" s="221"/>
      <c r="W10387" s="221"/>
      <c r="X10387" s="221"/>
    </row>
    <row r="10388" spans="20:24">
      <c r="T10388" s="221"/>
      <c r="U10388" s="221"/>
      <c r="V10388" s="221"/>
      <c r="W10388" s="221"/>
      <c r="X10388" s="221"/>
    </row>
    <row r="10389" spans="20:24">
      <c r="T10389" s="221"/>
      <c r="U10389" s="221"/>
      <c r="V10389" s="221"/>
      <c r="W10389" s="221"/>
      <c r="X10389" s="221"/>
    </row>
    <row r="10390" spans="20:24">
      <c r="T10390" s="221"/>
      <c r="U10390" s="221"/>
      <c r="V10390" s="221"/>
      <c r="W10390" s="221"/>
      <c r="X10390" s="221"/>
    </row>
    <row r="10391" spans="20:24">
      <c r="T10391" s="221"/>
      <c r="U10391" s="221"/>
      <c r="V10391" s="221"/>
      <c r="W10391" s="221"/>
      <c r="X10391" s="221"/>
    </row>
    <row r="10392" spans="20:24">
      <c r="T10392" s="221"/>
      <c r="U10392" s="221"/>
      <c r="V10392" s="221"/>
      <c r="W10392" s="221"/>
      <c r="X10392" s="221"/>
    </row>
    <row r="10393" spans="20:24">
      <c r="T10393" s="221"/>
      <c r="U10393" s="221"/>
      <c r="V10393" s="221"/>
      <c r="W10393" s="221"/>
      <c r="X10393" s="221"/>
    </row>
    <row r="10394" spans="20:24">
      <c r="T10394" s="221"/>
      <c r="U10394" s="221"/>
      <c r="V10394" s="221"/>
      <c r="W10394" s="221"/>
      <c r="X10394" s="221"/>
    </row>
    <row r="10395" spans="20:24">
      <c r="T10395" s="221"/>
      <c r="U10395" s="221"/>
      <c r="V10395" s="221"/>
      <c r="W10395" s="221"/>
      <c r="X10395" s="221"/>
    </row>
    <row r="10396" spans="20:24">
      <c r="T10396" s="221"/>
      <c r="U10396" s="221"/>
      <c r="V10396" s="221"/>
      <c r="W10396" s="221"/>
      <c r="X10396" s="221"/>
    </row>
    <row r="10397" spans="20:24">
      <c r="T10397" s="221"/>
      <c r="U10397" s="221"/>
      <c r="V10397" s="221"/>
      <c r="W10397" s="221"/>
      <c r="X10397" s="221"/>
    </row>
    <row r="10398" spans="20:24">
      <c r="T10398" s="221"/>
      <c r="U10398" s="221"/>
      <c r="V10398" s="221"/>
      <c r="W10398" s="221"/>
      <c r="X10398" s="221"/>
    </row>
    <row r="10399" spans="20:24">
      <c r="T10399" s="221"/>
      <c r="U10399" s="221"/>
      <c r="V10399" s="221"/>
      <c r="W10399" s="221"/>
      <c r="X10399" s="221"/>
    </row>
    <row r="10400" spans="20:24">
      <c r="T10400" s="221"/>
      <c r="U10400" s="221"/>
      <c r="V10400" s="221"/>
      <c r="W10400" s="221"/>
      <c r="X10400" s="221"/>
    </row>
    <row r="10401" spans="20:24">
      <c r="T10401" s="221"/>
      <c r="U10401" s="221"/>
      <c r="V10401" s="221"/>
      <c r="W10401" s="221"/>
      <c r="X10401" s="221"/>
    </row>
    <row r="10402" spans="20:24">
      <c r="T10402" s="221"/>
      <c r="U10402" s="221"/>
      <c r="V10402" s="221"/>
      <c r="W10402" s="221"/>
      <c r="X10402" s="221"/>
    </row>
    <row r="10403" spans="20:24">
      <c r="T10403" s="221"/>
      <c r="U10403" s="221"/>
      <c r="V10403" s="221"/>
      <c r="W10403" s="221"/>
      <c r="X10403" s="221"/>
    </row>
    <row r="10404" spans="20:24">
      <c r="T10404" s="221"/>
      <c r="U10404" s="221"/>
      <c r="V10404" s="221"/>
      <c r="W10404" s="221"/>
      <c r="X10404" s="221"/>
    </row>
    <row r="10405" spans="20:24">
      <c r="T10405" s="221"/>
      <c r="U10405" s="221"/>
      <c r="V10405" s="221"/>
      <c r="W10405" s="221"/>
      <c r="X10405" s="221"/>
    </row>
    <row r="10406" spans="20:24">
      <c r="T10406" s="221"/>
      <c r="U10406" s="221"/>
      <c r="V10406" s="221"/>
      <c r="W10406" s="221"/>
      <c r="X10406" s="221"/>
    </row>
    <row r="10407" spans="20:24">
      <c r="T10407" s="221"/>
      <c r="U10407" s="221"/>
      <c r="V10407" s="221"/>
      <c r="W10407" s="221"/>
      <c r="X10407" s="221"/>
    </row>
    <row r="10408" spans="20:24">
      <c r="T10408" s="221"/>
      <c r="U10408" s="221"/>
      <c r="V10408" s="221"/>
      <c r="W10408" s="221"/>
      <c r="X10408" s="221"/>
    </row>
    <row r="10409" spans="20:24">
      <c r="T10409" s="221"/>
      <c r="U10409" s="221"/>
      <c r="V10409" s="221"/>
      <c r="W10409" s="221"/>
      <c r="X10409" s="221"/>
    </row>
    <row r="10410" spans="20:24">
      <c r="T10410" s="221"/>
      <c r="U10410" s="221"/>
      <c r="V10410" s="221"/>
      <c r="W10410" s="221"/>
      <c r="X10410" s="221"/>
    </row>
    <row r="10411" spans="20:24">
      <c r="T10411" s="221"/>
      <c r="U10411" s="221"/>
      <c r="V10411" s="221"/>
      <c r="W10411" s="221"/>
      <c r="X10411" s="221"/>
    </row>
    <row r="10412" spans="20:24">
      <c r="T10412" s="221"/>
      <c r="U10412" s="221"/>
      <c r="V10412" s="221"/>
      <c r="W10412" s="221"/>
      <c r="X10412" s="221"/>
    </row>
    <row r="10413" spans="20:24">
      <c r="T10413" s="221"/>
      <c r="U10413" s="221"/>
      <c r="V10413" s="221"/>
      <c r="W10413" s="221"/>
      <c r="X10413" s="221"/>
    </row>
    <row r="10414" spans="20:24">
      <c r="T10414" s="221"/>
      <c r="U10414" s="221"/>
      <c r="V10414" s="221"/>
      <c r="W10414" s="221"/>
      <c r="X10414" s="221"/>
    </row>
    <row r="10415" spans="20:24">
      <c r="T10415" s="221"/>
      <c r="U10415" s="221"/>
      <c r="V10415" s="221"/>
      <c r="W10415" s="221"/>
      <c r="X10415" s="221"/>
    </row>
    <row r="10416" spans="20:24">
      <c r="T10416" s="221"/>
      <c r="U10416" s="221"/>
      <c r="V10416" s="221"/>
      <c r="W10416" s="221"/>
      <c r="X10416" s="221"/>
    </row>
    <row r="10417" spans="20:24">
      <c r="T10417" s="221"/>
      <c r="U10417" s="221"/>
      <c r="V10417" s="221"/>
      <c r="W10417" s="221"/>
      <c r="X10417" s="221"/>
    </row>
    <row r="10418" spans="20:24">
      <c r="T10418" s="221"/>
      <c r="U10418" s="221"/>
      <c r="V10418" s="221"/>
      <c r="W10418" s="221"/>
      <c r="X10418" s="221"/>
    </row>
    <row r="10419" spans="20:24">
      <c r="T10419" s="221"/>
      <c r="U10419" s="221"/>
      <c r="V10419" s="221"/>
      <c r="W10419" s="221"/>
      <c r="X10419" s="221"/>
    </row>
    <row r="10420" spans="20:24">
      <c r="T10420" s="221"/>
      <c r="U10420" s="221"/>
      <c r="V10420" s="221"/>
      <c r="W10420" s="221"/>
      <c r="X10420" s="221"/>
    </row>
    <row r="10421" spans="20:24">
      <c r="T10421" s="221"/>
      <c r="U10421" s="221"/>
      <c r="V10421" s="221"/>
      <c r="W10421" s="221"/>
      <c r="X10421" s="221"/>
    </row>
    <row r="10422" spans="20:24">
      <c r="T10422" s="221"/>
      <c r="U10422" s="221"/>
      <c r="V10422" s="221"/>
      <c r="W10422" s="221"/>
      <c r="X10422" s="221"/>
    </row>
    <row r="10423" spans="20:24">
      <c r="T10423" s="221"/>
      <c r="U10423" s="221"/>
      <c r="V10423" s="221"/>
      <c r="W10423" s="221"/>
      <c r="X10423" s="221"/>
    </row>
    <row r="10424" spans="20:24">
      <c r="T10424" s="221"/>
      <c r="U10424" s="221"/>
      <c r="V10424" s="221"/>
      <c r="W10424" s="221"/>
      <c r="X10424" s="221"/>
    </row>
    <row r="10425" spans="20:24">
      <c r="T10425" s="221"/>
      <c r="U10425" s="221"/>
      <c r="V10425" s="221"/>
      <c r="W10425" s="221"/>
      <c r="X10425" s="221"/>
    </row>
    <row r="10426" spans="20:24">
      <c r="T10426" s="221"/>
      <c r="U10426" s="221"/>
      <c r="V10426" s="221"/>
      <c r="W10426" s="221"/>
      <c r="X10426" s="221"/>
    </row>
    <row r="10427" spans="20:24">
      <c r="T10427" s="221"/>
      <c r="U10427" s="221"/>
      <c r="V10427" s="221"/>
      <c r="W10427" s="221"/>
      <c r="X10427" s="221"/>
    </row>
    <row r="10428" spans="20:24">
      <c r="T10428" s="221"/>
      <c r="U10428" s="221"/>
      <c r="V10428" s="221"/>
      <c r="W10428" s="221"/>
      <c r="X10428" s="221"/>
    </row>
    <row r="10429" spans="20:24">
      <c r="T10429" s="221"/>
      <c r="U10429" s="221"/>
      <c r="V10429" s="221"/>
      <c r="W10429" s="221"/>
      <c r="X10429" s="221"/>
    </row>
    <row r="10430" spans="20:24">
      <c r="T10430" s="221"/>
      <c r="U10430" s="221"/>
      <c r="V10430" s="221"/>
      <c r="W10430" s="221"/>
      <c r="X10430" s="221"/>
    </row>
    <row r="10431" spans="20:24">
      <c r="T10431" s="221"/>
      <c r="U10431" s="221"/>
      <c r="V10431" s="221"/>
      <c r="W10431" s="221"/>
      <c r="X10431" s="221"/>
    </row>
    <row r="10432" spans="20:24">
      <c r="T10432" s="221"/>
      <c r="U10432" s="221"/>
      <c r="V10432" s="221"/>
      <c r="W10432" s="221"/>
      <c r="X10432" s="221"/>
    </row>
    <row r="10433" spans="20:24">
      <c r="T10433" s="221"/>
      <c r="U10433" s="221"/>
      <c r="V10433" s="221"/>
      <c r="W10433" s="221"/>
      <c r="X10433" s="221"/>
    </row>
    <row r="10434" spans="20:24">
      <c r="T10434" s="221"/>
      <c r="U10434" s="221"/>
      <c r="V10434" s="221"/>
      <c r="W10434" s="221"/>
      <c r="X10434" s="221"/>
    </row>
    <row r="10435" spans="20:24">
      <c r="T10435" s="221"/>
      <c r="U10435" s="221"/>
      <c r="V10435" s="221"/>
      <c r="W10435" s="221"/>
      <c r="X10435" s="221"/>
    </row>
    <row r="10436" spans="20:24">
      <c r="T10436" s="221"/>
      <c r="U10436" s="221"/>
      <c r="V10436" s="221"/>
      <c r="W10436" s="221"/>
      <c r="X10436" s="221"/>
    </row>
    <row r="10437" spans="20:24">
      <c r="T10437" s="221"/>
      <c r="U10437" s="221"/>
      <c r="V10437" s="221"/>
      <c r="W10437" s="221"/>
      <c r="X10437" s="221"/>
    </row>
    <row r="10438" spans="20:24">
      <c r="T10438" s="221"/>
      <c r="U10438" s="221"/>
      <c r="V10438" s="221"/>
      <c r="W10438" s="221"/>
      <c r="X10438" s="221"/>
    </row>
    <row r="10439" spans="20:24">
      <c r="T10439" s="221"/>
      <c r="U10439" s="221"/>
      <c r="V10439" s="221"/>
      <c r="W10439" s="221"/>
      <c r="X10439" s="221"/>
    </row>
    <row r="10440" spans="20:24">
      <c r="T10440" s="221"/>
      <c r="U10440" s="221"/>
      <c r="V10440" s="221"/>
      <c r="W10440" s="221"/>
      <c r="X10440" s="221"/>
    </row>
    <row r="10441" spans="20:24">
      <c r="T10441" s="221"/>
      <c r="U10441" s="221"/>
      <c r="V10441" s="221"/>
      <c r="W10441" s="221"/>
      <c r="X10441" s="221"/>
    </row>
    <row r="10442" spans="20:24">
      <c r="T10442" s="221"/>
      <c r="U10442" s="221"/>
      <c r="V10442" s="221"/>
      <c r="W10442" s="221"/>
      <c r="X10442" s="221"/>
    </row>
    <row r="10443" spans="20:24">
      <c r="T10443" s="221"/>
      <c r="U10443" s="221"/>
      <c r="V10443" s="221"/>
      <c r="W10443" s="221"/>
      <c r="X10443" s="221"/>
    </row>
    <row r="10444" spans="20:24">
      <c r="T10444" s="221"/>
      <c r="U10444" s="221"/>
      <c r="V10444" s="221"/>
      <c r="W10444" s="221"/>
      <c r="X10444" s="221"/>
    </row>
    <row r="10445" spans="20:24">
      <c r="T10445" s="221"/>
      <c r="U10445" s="221"/>
      <c r="V10445" s="221"/>
      <c r="W10445" s="221"/>
      <c r="X10445" s="221"/>
    </row>
    <row r="10446" spans="20:24">
      <c r="T10446" s="221"/>
      <c r="U10446" s="221"/>
      <c r="V10446" s="221"/>
      <c r="W10446" s="221"/>
      <c r="X10446" s="221"/>
    </row>
    <row r="10447" spans="20:24">
      <c r="T10447" s="221"/>
      <c r="U10447" s="221"/>
      <c r="V10447" s="221"/>
      <c r="W10447" s="221"/>
      <c r="X10447" s="221"/>
    </row>
    <row r="10448" spans="20:24">
      <c r="T10448" s="221"/>
      <c r="U10448" s="221"/>
      <c r="V10448" s="221"/>
      <c r="W10448" s="221"/>
      <c r="X10448" s="221"/>
    </row>
    <row r="10449" spans="20:24">
      <c r="T10449" s="221"/>
      <c r="U10449" s="221"/>
      <c r="V10449" s="221"/>
      <c r="W10449" s="221"/>
      <c r="X10449" s="221"/>
    </row>
    <row r="10450" spans="20:24">
      <c r="T10450" s="221"/>
      <c r="U10450" s="221"/>
      <c r="V10450" s="221"/>
      <c r="W10450" s="221"/>
      <c r="X10450" s="221"/>
    </row>
    <row r="10451" spans="20:24">
      <c r="T10451" s="221"/>
      <c r="U10451" s="221"/>
      <c r="V10451" s="221"/>
      <c r="W10451" s="221"/>
      <c r="X10451" s="221"/>
    </row>
    <row r="10452" spans="20:24">
      <c r="T10452" s="221"/>
      <c r="U10452" s="221"/>
      <c r="V10452" s="221"/>
      <c r="W10452" s="221"/>
      <c r="X10452" s="221"/>
    </row>
    <row r="10453" spans="20:24">
      <c r="T10453" s="221"/>
      <c r="U10453" s="221"/>
      <c r="V10453" s="221"/>
      <c r="W10453" s="221"/>
      <c r="X10453" s="221"/>
    </row>
    <row r="10454" spans="20:24">
      <c r="T10454" s="221"/>
      <c r="U10454" s="221"/>
      <c r="V10454" s="221"/>
      <c r="W10454" s="221"/>
      <c r="X10454" s="221"/>
    </row>
    <row r="10455" spans="20:24">
      <c r="T10455" s="221"/>
      <c r="U10455" s="221"/>
      <c r="V10455" s="221"/>
      <c r="W10455" s="221"/>
      <c r="X10455" s="221"/>
    </row>
    <row r="10456" spans="20:24">
      <c r="T10456" s="221"/>
      <c r="U10456" s="221"/>
      <c r="V10456" s="221"/>
      <c r="W10456" s="221"/>
      <c r="X10456" s="221"/>
    </row>
    <row r="10457" spans="20:24">
      <c r="T10457" s="221"/>
      <c r="U10457" s="221"/>
      <c r="V10457" s="221"/>
      <c r="W10457" s="221"/>
      <c r="X10457" s="221"/>
    </row>
    <row r="10458" spans="20:24">
      <c r="T10458" s="221"/>
      <c r="U10458" s="221"/>
      <c r="V10458" s="221"/>
      <c r="W10458" s="221"/>
      <c r="X10458" s="221"/>
    </row>
    <row r="10459" spans="20:24">
      <c r="T10459" s="221"/>
      <c r="U10459" s="221"/>
      <c r="V10459" s="221"/>
      <c r="W10459" s="221"/>
      <c r="X10459" s="221"/>
    </row>
    <row r="10460" spans="20:24">
      <c r="T10460" s="221"/>
      <c r="U10460" s="221"/>
      <c r="V10460" s="221"/>
      <c r="W10460" s="221"/>
      <c r="X10460" s="221"/>
    </row>
    <row r="10461" spans="20:24">
      <c r="T10461" s="221"/>
      <c r="U10461" s="221"/>
      <c r="V10461" s="221"/>
      <c r="W10461" s="221"/>
      <c r="X10461" s="221"/>
    </row>
    <row r="10462" spans="20:24">
      <c r="T10462" s="221"/>
      <c r="U10462" s="221"/>
      <c r="V10462" s="221"/>
      <c r="W10462" s="221"/>
      <c r="X10462" s="221"/>
    </row>
    <row r="10463" spans="20:24">
      <c r="T10463" s="221"/>
      <c r="U10463" s="221"/>
      <c r="V10463" s="221"/>
      <c r="W10463" s="221"/>
      <c r="X10463" s="221"/>
    </row>
    <row r="10464" spans="20:24">
      <c r="T10464" s="221"/>
      <c r="U10464" s="221"/>
      <c r="V10464" s="221"/>
      <c r="W10464" s="221"/>
      <c r="X10464" s="221"/>
    </row>
    <row r="10465" spans="20:24">
      <c r="T10465" s="221"/>
      <c r="U10465" s="221"/>
      <c r="V10465" s="221"/>
      <c r="W10465" s="221"/>
      <c r="X10465" s="221"/>
    </row>
    <row r="10466" spans="20:24">
      <c r="T10466" s="221"/>
      <c r="U10466" s="221"/>
      <c r="V10466" s="221"/>
      <c r="W10466" s="221"/>
      <c r="X10466" s="221"/>
    </row>
    <row r="10467" spans="20:24">
      <c r="T10467" s="221"/>
      <c r="U10467" s="221"/>
      <c r="V10467" s="221"/>
      <c r="W10467" s="221"/>
      <c r="X10467" s="221"/>
    </row>
    <row r="10468" spans="20:24">
      <c r="T10468" s="221"/>
      <c r="U10468" s="221"/>
      <c r="V10468" s="221"/>
      <c r="W10468" s="221"/>
      <c r="X10468" s="221"/>
    </row>
    <row r="10469" spans="20:24">
      <c r="T10469" s="221"/>
      <c r="U10469" s="221"/>
      <c r="V10469" s="221"/>
      <c r="W10469" s="221"/>
      <c r="X10469" s="221"/>
    </row>
    <row r="10470" spans="20:24">
      <c r="T10470" s="221"/>
      <c r="U10470" s="221"/>
      <c r="V10470" s="221"/>
      <c r="W10470" s="221"/>
      <c r="X10470" s="221"/>
    </row>
    <row r="10471" spans="20:24">
      <c r="T10471" s="221"/>
      <c r="U10471" s="221"/>
      <c r="V10471" s="221"/>
      <c r="W10471" s="221"/>
      <c r="X10471" s="221"/>
    </row>
    <row r="10472" spans="20:24">
      <c r="T10472" s="221"/>
      <c r="U10472" s="221"/>
      <c r="V10472" s="221"/>
      <c r="W10472" s="221"/>
      <c r="X10472" s="221"/>
    </row>
    <row r="10473" spans="20:24">
      <c r="T10473" s="221"/>
      <c r="U10473" s="221"/>
      <c r="V10473" s="221"/>
      <c r="W10473" s="221"/>
      <c r="X10473" s="221"/>
    </row>
    <row r="10474" spans="20:24">
      <c r="T10474" s="221"/>
      <c r="U10474" s="221"/>
      <c r="V10474" s="221"/>
      <c r="W10474" s="221"/>
      <c r="X10474" s="221"/>
    </row>
    <row r="10475" spans="20:24">
      <c r="T10475" s="221"/>
      <c r="U10475" s="221"/>
      <c r="V10475" s="221"/>
      <c r="W10475" s="221"/>
      <c r="X10475" s="221"/>
    </row>
    <row r="10476" spans="20:24">
      <c r="T10476" s="221"/>
      <c r="U10476" s="221"/>
      <c r="V10476" s="221"/>
      <c r="W10476" s="221"/>
      <c r="X10476" s="221"/>
    </row>
    <row r="10477" spans="20:24">
      <c r="T10477" s="221"/>
      <c r="U10477" s="221"/>
      <c r="V10477" s="221"/>
      <c r="W10477" s="221"/>
      <c r="X10477" s="221"/>
    </row>
    <row r="10478" spans="20:24">
      <c r="T10478" s="221"/>
      <c r="U10478" s="221"/>
      <c r="V10478" s="221"/>
      <c r="W10478" s="221"/>
      <c r="X10478" s="221"/>
    </row>
    <row r="10479" spans="20:24">
      <c r="T10479" s="221"/>
      <c r="U10479" s="221"/>
      <c r="V10479" s="221"/>
      <c r="W10479" s="221"/>
      <c r="X10479" s="221"/>
    </row>
    <row r="10480" spans="20:24">
      <c r="T10480" s="221"/>
      <c r="U10480" s="221"/>
      <c r="V10480" s="221"/>
      <c r="W10480" s="221"/>
      <c r="X10480" s="221"/>
    </row>
    <row r="10481" spans="20:24">
      <c r="T10481" s="221"/>
      <c r="U10481" s="221"/>
      <c r="V10481" s="221"/>
      <c r="W10481" s="221"/>
      <c r="X10481" s="221"/>
    </row>
    <row r="10482" spans="20:24">
      <c r="T10482" s="221"/>
      <c r="U10482" s="221"/>
      <c r="V10482" s="221"/>
      <c r="W10482" s="221"/>
      <c r="X10482" s="221"/>
    </row>
    <row r="10483" spans="20:24">
      <c r="T10483" s="221"/>
      <c r="U10483" s="221"/>
      <c r="V10483" s="221"/>
      <c r="W10483" s="221"/>
      <c r="X10483" s="221"/>
    </row>
    <row r="10484" spans="20:24">
      <c r="T10484" s="221"/>
      <c r="U10484" s="221"/>
      <c r="V10484" s="221"/>
      <c r="W10484" s="221"/>
      <c r="X10484" s="221"/>
    </row>
    <row r="10485" spans="20:24">
      <c r="T10485" s="221"/>
      <c r="U10485" s="221"/>
      <c r="V10485" s="221"/>
      <c r="W10485" s="221"/>
      <c r="X10485" s="221"/>
    </row>
    <row r="10486" spans="20:24">
      <c r="T10486" s="221"/>
      <c r="U10486" s="221"/>
      <c r="V10486" s="221"/>
      <c r="W10486" s="221"/>
      <c r="X10486" s="221"/>
    </row>
    <row r="10487" spans="20:24">
      <c r="T10487" s="221"/>
      <c r="U10487" s="221"/>
      <c r="V10487" s="221"/>
      <c r="W10487" s="221"/>
      <c r="X10487" s="221"/>
    </row>
    <row r="10488" spans="20:24">
      <c r="T10488" s="221"/>
      <c r="U10488" s="221"/>
      <c r="V10488" s="221"/>
      <c r="W10488" s="221"/>
      <c r="X10488" s="221"/>
    </row>
    <row r="10489" spans="20:24">
      <c r="T10489" s="221"/>
      <c r="U10489" s="221"/>
      <c r="V10489" s="221"/>
      <c r="W10489" s="221"/>
      <c r="X10489" s="221"/>
    </row>
    <row r="10490" spans="20:24">
      <c r="T10490" s="221"/>
      <c r="U10490" s="221"/>
      <c r="V10490" s="221"/>
      <c r="W10490" s="221"/>
      <c r="X10490" s="221"/>
    </row>
    <row r="10491" spans="20:24">
      <c r="T10491" s="221"/>
      <c r="U10491" s="221"/>
      <c r="V10491" s="221"/>
      <c r="W10491" s="221"/>
      <c r="X10491" s="221"/>
    </row>
    <row r="10492" spans="20:24">
      <c r="T10492" s="221"/>
      <c r="U10492" s="221"/>
      <c r="V10492" s="221"/>
      <c r="W10492" s="221"/>
      <c r="X10492" s="221"/>
    </row>
    <row r="10493" spans="20:24">
      <c r="T10493" s="221"/>
      <c r="U10493" s="221"/>
      <c r="V10493" s="221"/>
      <c r="W10493" s="221"/>
      <c r="X10493" s="221"/>
    </row>
    <row r="10494" spans="20:24">
      <c r="T10494" s="221"/>
      <c r="U10494" s="221"/>
      <c r="V10494" s="221"/>
      <c r="W10494" s="221"/>
      <c r="X10494" s="221"/>
    </row>
    <row r="10495" spans="20:24">
      <c r="T10495" s="221"/>
      <c r="U10495" s="221"/>
      <c r="V10495" s="221"/>
      <c r="W10495" s="221"/>
      <c r="X10495" s="221"/>
    </row>
    <row r="10496" spans="20:24">
      <c r="T10496" s="221"/>
      <c r="U10496" s="221"/>
      <c r="V10496" s="221"/>
      <c r="W10496" s="221"/>
      <c r="X10496" s="221"/>
    </row>
    <row r="10497" spans="20:24">
      <c r="T10497" s="221"/>
      <c r="U10497" s="221"/>
      <c r="V10497" s="221"/>
      <c r="W10497" s="221"/>
      <c r="X10497" s="221"/>
    </row>
    <row r="10498" spans="20:24">
      <c r="T10498" s="221"/>
      <c r="U10498" s="221"/>
      <c r="V10498" s="221"/>
      <c r="W10498" s="221"/>
      <c r="X10498" s="221"/>
    </row>
    <row r="10499" spans="20:24">
      <c r="T10499" s="221"/>
      <c r="U10499" s="221"/>
      <c r="V10499" s="221"/>
      <c r="W10499" s="221"/>
      <c r="X10499" s="221"/>
    </row>
    <row r="10500" spans="20:24">
      <c r="T10500" s="221"/>
      <c r="U10500" s="221"/>
      <c r="V10500" s="221"/>
      <c r="W10500" s="221"/>
      <c r="X10500" s="221"/>
    </row>
    <row r="10501" spans="20:24">
      <c r="T10501" s="221"/>
      <c r="U10501" s="221"/>
      <c r="V10501" s="221"/>
      <c r="W10501" s="221"/>
      <c r="X10501" s="221"/>
    </row>
    <row r="10502" spans="20:24">
      <c r="T10502" s="221"/>
      <c r="U10502" s="221"/>
      <c r="V10502" s="221"/>
      <c r="W10502" s="221"/>
      <c r="X10502" s="221"/>
    </row>
    <row r="10503" spans="20:24">
      <c r="T10503" s="221"/>
      <c r="U10503" s="221"/>
      <c r="V10503" s="221"/>
      <c r="W10503" s="221"/>
      <c r="X10503" s="221"/>
    </row>
    <row r="10504" spans="20:24">
      <c r="T10504" s="221"/>
      <c r="U10504" s="221"/>
      <c r="V10504" s="221"/>
      <c r="W10504" s="221"/>
      <c r="X10504" s="221"/>
    </row>
    <row r="10505" spans="20:24">
      <c r="T10505" s="221"/>
      <c r="U10505" s="221"/>
      <c r="V10505" s="221"/>
      <c r="W10505" s="221"/>
      <c r="X10505" s="221"/>
    </row>
    <row r="10506" spans="20:24">
      <c r="T10506" s="221"/>
      <c r="U10506" s="221"/>
      <c r="V10506" s="221"/>
      <c r="W10506" s="221"/>
      <c r="X10506" s="221"/>
    </row>
    <row r="10507" spans="20:24">
      <c r="T10507" s="221"/>
      <c r="U10507" s="221"/>
      <c r="V10507" s="221"/>
      <c r="W10507" s="221"/>
      <c r="X10507" s="221"/>
    </row>
    <row r="10508" spans="20:24">
      <c r="T10508" s="221"/>
      <c r="U10508" s="221"/>
      <c r="V10508" s="221"/>
      <c r="W10508" s="221"/>
      <c r="X10508" s="221"/>
    </row>
    <row r="10509" spans="20:24">
      <c r="T10509" s="221"/>
      <c r="U10509" s="221"/>
      <c r="V10509" s="221"/>
      <c r="W10509" s="221"/>
      <c r="X10509" s="221"/>
    </row>
    <row r="10510" spans="20:24">
      <c r="T10510" s="221"/>
      <c r="U10510" s="221"/>
      <c r="V10510" s="221"/>
      <c r="W10510" s="221"/>
      <c r="X10510" s="221"/>
    </row>
    <row r="10511" spans="20:24">
      <c r="T10511" s="221"/>
      <c r="U10511" s="221"/>
      <c r="V10511" s="221"/>
      <c r="W10511" s="221"/>
      <c r="X10511" s="221"/>
    </row>
    <row r="10512" spans="20:24">
      <c r="T10512" s="221"/>
      <c r="U10512" s="221"/>
      <c r="V10512" s="221"/>
      <c r="W10512" s="221"/>
      <c r="X10512" s="221"/>
    </row>
    <row r="10513" spans="20:24">
      <c r="T10513" s="221"/>
      <c r="U10513" s="221"/>
      <c r="V10513" s="221"/>
      <c r="W10513" s="221"/>
      <c r="X10513" s="221"/>
    </row>
    <row r="10514" spans="20:24">
      <c r="T10514" s="221"/>
      <c r="U10514" s="221"/>
      <c r="V10514" s="221"/>
      <c r="W10514" s="221"/>
      <c r="X10514" s="221"/>
    </row>
    <row r="10515" spans="20:24">
      <c r="T10515" s="221"/>
      <c r="U10515" s="221"/>
      <c r="V10515" s="221"/>
      <c r="W10515" s="221"/>
      <c r="X10515" s="221"/>
    </row>
    <row r="10516" spans="20:24">
      <c r="T10516" s="221"/>
      <c r="U10516" s="221"/>
      <c r="V10516" s="221"/>
      <c r="W10516" s="221"/>
      <c r="X10516" s="221"/>
    </row>
    <row r="10517" spans="20:24">
      <c r="T10517" s="221"/>
      <c r="U10517" s="221"/>
      <c r="V10517" s="221"/>
      <c r="W10517" s="221"/>
      <c r="X10517" s="221"/>
    </row>
    <row r="10518" spans="20:24">
      <c r="T10518" s="221"/>
      <c r="U10518" s="221"/>
      <c r="V10518" s="221"/>
      <c r="W10518" s="221"/>
      <c r="X10518" s="221"/>
    </row>
    <row r="10519" spans="20:24">
      <c r="T10519" s="221"/>
      <c r="U10519" s="221"/>
      <c r="V10519" s="221"/>
      <c r="W10519" s="221"/>
      <c r="X10519" s="221"/>
    </row>
    <row r="10520" spans="20:24">
      <c r="T10520" s="221"/>
      <c r="U10520" s="221"/>
      <c r="V10520" s="221"/>
      <c r="W10520" s="221"/>
      <c r="X10520" s="221"/>
    </row>
    <row r="10521" spans="20:24">
      <c r="T10521" s="221"/>
      <c r="U10521" s="221"/>
      <c r="V10521" s="221"/>
      <c r="W10521" s="221"/>
      <c r="X10521" s="221"/>
    </row>
    <row r="10522" spans="20:24">
      <c r="T10522" s="221"/>
      <c r="U10522" s="221"/>
      <c r="V10522" s="221"/>
      <c r="W10522" s="221"/>
      <c r="X10522" s="221"/>
    </row>
    <row r="10523" spans="20:24">
      <c r="T10523" s="221"/>
      <c r="U10523" s="221"/>
      <c r="V10523" s="221"/>
      <c r="W10523" s="221"/>
      <c r="X10523" s="221"/>
    </row>
    <row r="10524" spans="20:24">
      <c r="T10524" s="221"/>
      <c r="U10524" s="221"/>
      <c r="V10524" s="221"/>
      <c r="W10524" s="221"/>
      <c r="X10524" s="221"/>
    </row>
    <row r="10525" spans="20:24">
      <c r="T10525" s="221"/>
      <c r="U10525" s="221"/>
      <c r="V10525" s="221"/>
      <c r="W10525" s="221"/>
      <c r="X10525" s="221"/>
    </row>
    <row r="10526" spans="20:24">
      <c r="T10526" s="221"/>
      <c r="U10526" s="221"/>
      <c r="V10526" s="221"/>
      <c r="W10526" s="221"/>
      <c r="X10526" s="221"/>
    </row>
    <row r="10527" spans="20:24">
      <c r="T10527" s="221"/>
      <c r="U10527" s="221"/>
      <c r="V10527" s="221"/>
      <c r="W10527" s="221"/>
      <c r="X10527" s="221"/>
    </row>
    <row r="10528" spans="20:24">
      <c r="T10528" s="221"/>
      <c r="U10528" s="221"/>
      <c r="V10528" s="221"/>
      <c r="W10528" s="221"/>
      <c r="X10528" s="221"/>
    </row>
    <row r="10529" spans="20:24">
      <c r="T10529" s="221"/>
      <c r="U10529" s="221"/>
      <c r="V10529" s="221"/>
      <c r="W10529" s="221"/>
      <c r="X10529" s="221"/>
    </row>
    <row r="10530" spans="20:24">
      <c r="T10530" s="221"/>
      <c r="U10530" s="221"/>
      <c r="V10530" s="221"/>
      <c r="W10530" s="221"/>
      <c r="X10530" s="221"/>
    </row>
    <row r="10531" spans="20:24">
      <c r="T10531" s="221"/>
      <c r="U10531" s="221"/>
      <c r="V10531" s="221"/>
      <c r="W10531" s="221"/>
      <c r="X10531" s="221"/>
    </row>
    <row r="10532" spans="20:24">
      <c r="T10532" s="221"/>
      <c r="U10532" s="221"/>
      <c r="V10532" s="221"/>
      <c r="W10532" s="221"/>
      <c r="X10532" s="221"/>
    </row>
    <row r="10533" spans="20:24">
      <c r="T10533" s="221"/>
      <c r="U10533" s="221"/>
      <c r="V10533" s="221"/>
      <c r="W10533" s="221"/>
      <c r="X10533" s="221"/>
    </row>
    <row r="10534" spans="20:24">
      <c r="T10534" s="221"/>
      <c r="U10534" s="221"/>
      <c r="V10534" s="221"/>
      <c r="W10534" s="221"/>
      <c r="X10534" s="221"/>
    </row>
    <row r="10535" spans="20:24">
      <c r="T10535" s="221"/>
      <c r="U10535" s="221"/>
      <c r="V10535" s="221"/>
      <c r="W10535" s="221"/>
      <c r="X10535" s="221"/>
    </row>
    <row r="10536" spans="20:24">
      <c r="T10536" s="221"/>
      <c r="U10536" s="221"/>
      <c r="V10536" s="221"/>
      <c r="W10536" s="221"/>
      <c r="X10536" s="221"/>
    </row>
    <row r="10537" spans="20:24">
      <c r="T10537" s="221"/>
      <c r="U10537" s="221"/>
      <c r="V10537" s="221"/>
      <c r="W10537" s="221"/>
      <c r="X10537" s="221"/>
    </row>
    <row r="10538" spans="20:24">
      <c r="T10538" s="221"/>
      <c r="U10538" s="221"/>
      <c r="V10538" s="221"/>
      <c r="W10538" s="221"/>
      <c r="X10538" s="221"/>
    </row>
    <row r="10539" spans="20:24">
      <c r="T10539" s="221"/>
      <c r="U10539" s="221"/>
      <c r="V10539" s="221"/>
      <c r="W10539" s="221"/>
      <c r="X10539" s="221"/>
    </row>
    <row r="10540" spans="20:24">
      <c r="T10540" s="221"/>
      <c r="U10540" s="221"/>
      <c r="V10540" s="221"/>
      <c r="W10540" s="221"/>
      <c r="X10540" s="221"/>
    </row>
    <row r="10541" spans="20:24">
      <c r="T10541" s="221"/>
      <c r="U10541" s="221"/>
      <c r="V10541" s="221"/>
      <c r="W10541" s="221"/>
      <c r="X10541" s="221"/>
    </row>
    <row r="10542" spans="20:24">
      <c r="T10542" s="221"/>
      <c r="U10542" s="221"/>
      <c r="V10542" s="221"/>
      <c r="W10542" s="221"/>
      <c r="X10542" s="221"/>
    </row>
    <row r="10543" spans="20:24">
      <c r="T10543" s="221"/>
      <c r="U10543" s="221"/>
      <c r="V10543" s="221"/>
      <c r="W10543" s="221"/>
      <c r="X10543" s="221"/>
    </row>
    <row r="10544" spans="20:24">
      <c r="T10544" s="221"/>
      <c r="U10544" s="221"/>
      <c r="V10544" s="221"/>
      <c r="W10544" s="221"/>
      <c r="X10544" s="221"/>
    </row>
    <row r="10545" spans="20:24">
      <c r="T10545" s="221"/>
      <c r="U10545" s="221"/>
      <c r="V10545" s="221"/>
      <c r="W10545" s="221"/>
      <c r="X10545" s="221"/>
    </row>
    <row r="10546" spans="20:24">
      <c r="T10546" s="221"/>
      <c r="U10546" s="221"/>
      <c r="V10546" s="221"/>
      <c r="W10546" s="221"/>
      <c r="X10546" s="221"/>
    </row>
    <row r="10547" spans="20:24">
      <c r="T10547" s="221"/>
      <c r="U10547" s="221"/>
      <c r="V10547" s="221"/>
      <c r="W10547" s="221"/>
      <c r="X10547" s="221"/>
    </row>
    <row r="10548" spans="20:24">
      <c r="T10548" s="221"/>
      <c r="U10548" s="221"/>
      <c r="V10548" s="221"/>
      <c r="W10548" s="221"/>
      <c r="X10548" s="221"/>
    </row>
    <row r="10549" spans="20:24">
      <c r="T10549" s="221"/>
      <c r="U10549" s="221"/>
      <c r="V10549" s="221"/>
      <c r="W10549" s="221"/>
      <c r="X10549" s="221"/>
    </row>
    <row r="10550" spans="20:24">
      <c r="T10550" s="221"/>
      <c r="U10550" s="221"/>
      <c r="V10550" s="221"/>
      <c r="W10550" s="221"/>
      <c r="X10550" s="221"/>
    </row>
    <row r="10551" spans="20:24">
      <c r="T10551" s="221"/>
      <c r="U10551" s="221"/>
      <c r="V10551" s="221"/>
      <c r="W10551" s="221"/>
      <c r="X10551" s="221"/>
    </row>
    <row r="10552" spans="20:24">
      <c r="T10552" s="221"/>
      <c r="U10552" s="221"/>
      <c r="V10552" s="221"/>
      <c r="W10552" s="221"/>
      <c r="X10552" s="221"/>
    </row>
    <row r="10553" spans="20:24">
      <c r="T10553" s="221"/>
      <c r="U10553" s="221"/>
      <c r="V10553" s="221"/>
      <c r="W10553" s="221"/>
      <c r="X10553" s="221"/>
    </row>
    <row r="10554" spans="20:24">
      <c r="T10554" s="221"/>
      <c r="U10554" s="221"/>
      <c r="V10554" s="221"/>
      <c r="W10554" s="221"/>
      <c r="X10554" s="221"/>
    </row>
    <row r="10555" spans="20:24">
      <c r="T10555" s="221"/>
      <c r="U10555" s="221"/>
      <c r="V10555" s="221"/>
      <c r="W10555" s="221"/>
      <c r="X10555" s="221"/>
    </row>
    <row r="10556" spans="20:24">
      <c r="T10556" s="221"/>
      <c r="U10556" s="221"/>
      <c r="V10556" s="221"/>
      <c r="W10556" s="221"/>
      <c r="X10556" s="221"/>
    </row>
    <row r="10557" spans="20:24">
      <c r="T10557" s="221"/>
      <c r="U10557" s="221"/>
      <c r="V10557" s="221"/>
      <c r="W10557" s="221"/>
      <c r="X10557" s="221"/>
    </row>
    <row r="10558" spans="20:24">
      <c r="T10558" s="221"/>
      <c r="U10558" s="221"/>
      <c r="V10558" s="221"/>
      <c r="W10558" s="221"/>
      <c r="X10558" s="221"/>
    </row>
    <row r="10559" spans="20:24">
      <c r="T10559" s="221"/>
      <c r="U10559" s="221"/>
      <c r="V10559" s="221"/>
      <c r="W10559" s="221"/>
      <c r="X10559" s="221"/>
    </row>
    <row r="10560" spans="20:24">
      <c r="T10560" s="221"/>
      <c r="U10560" s="221"/>
      <c r="V10560" s="221"/>
      <c r="W10560" s="221"/>
      <c r="X10560" s="221"/>
    </row>
    <row r="10561" spans="20:24">
      <c r="T10561" s="221"/>
      <c r="U10561" s="221"/>
      <c r="V10561" s="221"/>
      <c r="W10561" s="221"/>
      <c r="X10561" s="221"/>
    </row>
    <row r="10562" spans="20:24">
      <c r="T10562" s="221"/>
      <c r="U10562" s="221"/>
      <c r="V10562" s="221"/>
      <c r="W10562" s="221"/>
      <c r="X10562" s="221"/>
    </row>
    <row r="10563" spans="20:24">
      <c r="T10563" s="221"/>
      <c r="U10563" s="221"/>
      <c r="V10563" s="221"/>
      <c r="W10563" s="221"/>
      <c r="X10563" s="221"/>
    </row>
    <row r="10564" spans="20:24">
      <c r="T10564" s="221"/>
      <c r="U10564" s="221"/>
      <c r="V10564" s="221"/>
      <c r="W10564" s="221"/>
      <c r="X10564" s="221"/>
    </row>
    <row r="10565" spans="20:24">
      <c r="T10565" s="221"/>
      <c r="U10565" s="221"/>
      <c r="V10565" s="221"/>
      <c r="W10565" s="221"/>
      <c r="X10565" s="221"/>
    </row>
    <row r="10566" spans="20:24">
      <c r="T10566" s="221"/>
      <c r="U10566" s="221"/>
      <c r="V10566" s="221"/>
      <c r="W10566" s="221"/>
      <c r="X10566" s="221"/>
    </row>
    <row r="10567" spans="20:24">
      <c r="T10567" s="221"/>
      <c r="U10567" s="221"/>
      <c r="V10567" s="221"/>
      <c r="W10567" s="221"/>
      <c r="X10567" s="221"/>
    </row>
    <row r="10568" spans="20:24">
      <c r="T10568" s="221"/>
      <c r="U10568" s="221"/>
      <c r="V10568" s="221"/>
      <c r="W10568" s="221"/>
      <c r="X10568" s="221"/>
    </row>
    <row r="10569" spans="20:24">
      <c r="T10569" s="221"/>
      <c r="U10569" s="221"/>
      <c r="V10569" s="221"/>
      <c r="W10569" s="221"/>
      <c r="X10569" s="221"/>
    </row>
    <row r="10570" spans="20:24">
      <c r="T10570" s="221"/>
      <c r="U10570" s="221"/>
      <c r="V10570" s="221"/>
      <c r="W10570" s="221"/>
      <c r="X10570" s="221"/>
    </row>
    <row r="10571" spans="20:24">
      <c r="T10571" s="221"/>
      <c r="U10571" s="221"/>
      <c r="V10571" s="221"/>
      <c r="W10571" s="221"/>
      <c r="X10571" s="221"/>
    </row>
    <row r="10572" spans="20:24">
      <c r="T10572" s="221"/>
      <c r="U10572" s="221"/>
      <c r="V10572" s="221"/>
      <c r="W10572" s="221"/>
      <c r="X10572" s="221"/>
    </row>
    <row r="10573" spans="20:24">
      <c r="T10573" s="221"/>
      <c r="U10573" s="221"/>
      <c r="V10573" s="221"/>
      <c r="W10573" s="221"/>
      <c r="X10573" s="221"/>
    </row>
    <row r="10574" spans="20:24">
      <c r="T10574" s="221"/>
      <c r="U10574" s="221"/>
      <c r="V10574" s="221"/>
      <c r="W10574" s="221"/>
      <c r="X10574" s="221"/>
    </row>
    <row r="10575" spans="20:24">
      <c r="T10575" s="221"/>
      <c r="U10575" s="221"/>
      <c r="V10575" s="221"/>
      <c r="W10575" s="221"/>
      <c r="X10575" s="221"/>
    </row>
    <row r="10576" spans="20:24">
      <c r="T10576" s="221"/>
      <c r="U10576" s="221"/>
      <c r="V10576" s="221"/>
      <c r="W10576" s="221"/>
      <c r="X10576" s="221"/>
    </row>
    <row r="10577" spans="20:24">
      <c r="T10577" s="221"/>
      <c r="U10577" s="221"/>
      <c r="V10577" s="221"/>
      <c r="W10577" s="221"/>
      <c r="X10577" s="221"/>
    </row>
    <row r="10578" spans="20:24">
      <c r="T10578" s="221"/>
      <c r="U10578" s="221"/>
      <c r="V10578" s="221"/>
      <c r="W10578" s="221"/>
      <c r="X10578" s="221"/>
    </row>
    <row r="10579" spans="20:24">
      <c r="T10579" s="221"/>
      <c r="U10579" s="221"/>
      <c r="V10579" s="221"/>
      <c r="W10579" s="221"/>
      <c r="X10579" s="221"/>
    </row>
    <row r="10580" spans="20:24">
      <c r="T10580" s="221"/>
      <c r="U10580" s="221"/>
      <c r="V10580" s="221"/>
      <c r="W10580" s="221"/>
      <c r="X10580" s="221"/>
    </row>
    <row r="10581" spans="20:24">
      <c r="T10581" s="221"/>
      <c r="U10581" s="221"/>
      <c r="V10581" s="221"/>
      <c r="W10581" s="221"/>
      <c r="X10581" s="221"/>
    </row>
    <row r="10582" spans="20:24">
      <c r="T10582" s="221"/>
      <c r="U10582" s="221"/>
      <c r="V10582" s="221"/>
      <c r="W10582" s="221"/>
      <c r="X10582" s="221"/>
    </row>
    <row r="10583" spans="20:24">
      <c r="T10583" s="221"/>
      <c r="U10583" s="221"/>
      <c r="V10583" s="221"/>
      <c r="W10583" s="221"/>
      <c r="X10583" s="221"/>
    </row>
    <row r="10584" spans="20:24">
      <c r="T10584" s="221"/>
      <c r="U10584" s="221"/>
      <c r="V10584" s="221"/>
      <c r="W10584" s="221"/>
      <c r="X10584" s="221"/>
    </row>
    <row r="10585" spans="20:24">
      <c r="T10585" s="221"/>
      <c r="U10585" s="221"/>
      <c r="V10585" s="221"/>
      <c r="W10585" s="221"/>
      <c r="X10585" s="221"/>
    </row>
    <row r="10586" spans="20:24">
      <c r="T10586" s="221"/>
      <c r="U10586" s="221"/>
      <c r="V10586" s="221"/>
      <c r="W10586" s="221"/>
      <c r="X10586" s="221"/>
    </row>
    <row r="10587" spans="20:24">
      <c r="T10587" s="221"/>
      <c r="U10587" s="221"/>
      <c r="V10587" s="221"/>
      <c r="W10587" s="221"/>
      <c r="X10587" s="221"/>
    </row>
    <row r="10588" spans="20:24">
      <c r="T10588" s="221"/>
      <c r="U10588" s="221"/>
      <c r="V10588" s="221"/>
      <c r="W10588" s="221"/>
      <c r="X10588" s="221"/>
    </row>
    <row r="10589" spans="20:24">
      <c r="T10589" s="221"/>
      <c r="U10589" s="221"/>
      <c r="V10589" s="221"/>
      <c r="W10589" s="221"/>
      <c r="X10589" s="221"/>
    </row>
    <row r="10590" spans="20:24">
      <c r="T10590" s="221"/>
      <c r="U10590" s="221"/>
      <c r="V10590" s="221"/>
      <c r="W10590" s="221"/>
      <c r="X10590" s="221"/>
    </row>
    <row r="10591" spans="20:24">
      <c r="T10591" s="221"/>
      <c r="U10591" s="221"/>
      <c r="V10591" s="221"/>
      <c r="W10591" s="221"/>
      <c r="X10591" s="221"/>
    </row>
    <row r="10592" spans="20:24">
      <c r="T10592" s="221"/>
      <c r="U10592" s="221"/>
      <c r="V10592" s="221"/>
      <c r="W10592" s="221"/>
      <c r="X10592" s="221"/>
    </row>
    <row r="10593" spans="20:24">
      <c r="T10593" s="221"/>
      <c r="U10593" s="221"/>
      <c r="V10593" s="221"/>
      <c r="W10593" s="221"/>
      <c r="X10593" s="221"/>
    </row>
    <row r="10594" spans="20:24">
      <c r="T10594" s="221"/>
      <c r="U10594" s="221"/>
      <c r="V10594" s="221"/>
      <c r="W10594" s="221"/>
      <c r="X10594" s="221"/>
    </row>
    <row r="10595" spans="20:24">
      <c r="T10595" s="221"/>
      <c r="U10595" s="221"/>
      <c r="V10595" s="221"/>
      <c r="W10595" s="221"/>
      <c r="X10595" s="221"/>
    </row>
    <row r="10596" spans="20:24">
      <c r="T10596" s="221"/>
      <c r="U10596" s="221"/>
      <c r="V10596" s="221"/>
      <c r="W10596" s="221"/>
      <c r="X10596" s="221"/>
    </row>
    <row r="10597" spans="20:24">
      <c r="T10597" s="221"/>
      <c r="U10597" s="221"/>
      <c r="V10597" s="221"/>
      <c r="W10597" s="221"/>
      <c r="X10597" s="221"/>
    </row>
    <row r="10598" spans="20:24">
      <c r="T10598" s="221"/>
      <c r="U10598" s="221"/>
      <c r="V10598" s="221"/>
      <c r="W10598" s="221"/>
      <c r="X10598" s="221"/>
    </row>
    <row r="10599" spans="20:24">
      <c r="T10599" s="221"/>
      <c r="U10599" s="221"/>
      <c r="V10599" s="221"/>
      <c r="W10599" s="221"/>
      <c r="X10599" s="221"/>
    </row>
    <row r="10600" spans="20:24">
      <c r="T10600" s="221"/>
      <c r="U10600" s="221"/>
      <c r="V10600" s="221"/>
      <c r="W10600" s="221"/>
      <c r="X10600" s="221"/>
    </row>
    <row r="10601" spans="20:24">
      <c r="T10601" s="221"/>
      <c r="U10601" s="221"/>
      <c r="V10601" s="221"/>
      <c r="W10601" s="221"/>
      <c r="X10601" s="221"/>
    </row>
    <row r="10602" spans="20:24">
      <c r="T10602" s="221"/>
      <c r="U10602" s="221"/>
      <c r="V10602" s="221"/>
      <c r="W10602" s="221"/>
      <c r="X10602" s="221"/>
    </row>
    <row r="10603" spans="20:24">
      <c r="T10603" s="221"/>
      <c r="U10603" s="221"/>
      <c r="V10603" s="221"/>
      <c r="W10603" s="221"/>
      <c r="X10603" s="221"/>
    </row>
    <row r="10604" spans="20:24">
      <c r="T10604" s="221"/>
      <c r="U10604" s="221"/>
      <c r="V10604" s="221"/>
      <c r="W10604" s="221"/>
      <c r="X10604" s="221"/>
    </row>
    <row r="10605" spans="20:24">
      <c r="T10605" s="221"/>
      <c r="U10605" s="221"/>
      <c r="V10605" s="221"/>
      <c r="W10605" s="221"/>
      <c r="X10605" s="221"/>
    </row>
    <row r="10606" spans="20:24">
      <c r="T10606" s="221"/>
      <c r="U10606" s="221"/>
      <c r="V10606" s="221"/>
      <c r="W10606" s="221"/>
      <c r="X10606" s="221"/>
    </row>
    <row r="10607" spans="20:24">
      <c r="T10607" s="221"/>
      <c r="U10607" s="221"/>
      <c r="V10607" s="221"/>
      <c r="W10607" s="221"/>
      <c r="X10607" s="221"/>
    </row>
    <row r="10608" spans="20:24">
      <c r="T10608" s="221"/>
      <c r="U10608" s="221"/>
      <c r="V10608" s="221"/>
      <c r="W10608" s="221"/>
      <c r="X10608" s="221"/>
    </row>
    <row r="10609" spans="20:24">
      <c r="T10609" s="221"/>
      <c r="U10609" s="221"/>
      <c r="V10609" s="221"/>
      <c r="W10609" s="221"/>
      <c r="X10609" s="221"/>
    </row>
    <row r="10610" spans="20:24">
      <c r="T10610" s="221"/>
      <c r="U10610" s="221"/>
      <c r="V10610" s="221"/>
      <c r="W10610" s="221"/>
      <c r="X10610" s="221"/>
    </row>
    <row r="10611" spans="20:24">
      <c r="T10611" s="221"/>
      <c r="U10611" s="221"/>
      <c r="V10611" s="221"/>
      <c r="W10611" s="221"/>
      <c r="X10611" s="221"/>
    </row>
    <row r="10612" spans="20:24">
      <c r="T10612" s="221"/>
      <c r="U10612" s="221"/>
      <c r="V10612" s="221"/>
      <c r="W10612" s="221"/>
      <c r="X10612" s="221"/>
    </row>
    <row r="10613" spans="20:24">
      <c r="T10613" s="221"/>
      <c r="U10613" s="221"/>
      <c r="V10613" s="221"/>
      <c r="W10613" s="221"/>
      <c r="X10613" s="221"/>
    </row>
    <row r="10614" spans="20:24">
      <c r="T10614" s="221"/>
      <c r="U10614" s="221"/>
      <c r="V10614" s="221"/>
      <c r="W10614" s="221"/>
      <c r="X10614" s="221"/>
    </row>
    <row r="10615" spans="20:24">
      <c r="T10615" s="221"/>
      <c r="U10615" s="221"/>
      <c r="V10615" s="221"/>
      <c r="W10615" s="221"/>
      <c r="X10615" s="221"/>
    </row>
    <row r="10616" spans="20:24">
      <c r="T10616" s="221"/>
      <c r="U10616" s="221"/>
      <c r="V10616" s="221"/>
      <c r="W10616" s="221"/>
      <c r="X10616" s="221"/>
    </row>
    <row r="10617" spans="20:24">
      <c r="T10617" s="221"/>
      <c r="U10617" s="221"/>
      <c r="V10617" s="221"/>
      <c r="W10617" s="221"/>
      <c r="X10617" s="221"/>
    </row>
    <row r="10618" spans="20:24">
      <c r="T10618" s="221"/>
      <c r="U10618" s="221"/>
      <c r="V10618" s="221"/>
      <c r="W10618" s="221"/>
      <c r="X10618" s="221"/>
    </row>
    <row r="10619" spans="20:24">
      <c r="T10619" s="221"/>
      <c r="U10619" s="221"/>
      <c r="V10619" s="221"/>
      <c r="W10619" s="221"/>
      <c r="X10619" s="221"/>
    </row>
    <row r="10620" spans="20:24">
      <c r="T10620" s="221"/>
      <c r="U10620" s="221"/>
      <c r="V10620" s="221"/>
      <c r="W10620" s="221"/>
      <c r="X10620" s="221"/>
    </row>
    <row r="10621" spans="20:24">
      <c r="T10621" s="221"/>
      <c r="U10621" s="221"/>
      <c r="V10621" s="221"/>
      <c r="W10621" s="221"/>
      <c r="X10621" s="221"/>
    </row>
    <row r="10622" spans="20:24">
      <c r="T10622" s="221"/>
      <c r="U10622" s="221"/>
      <c r="V10622" s="221"/>
      <c r="W10622" s="221"/>
      <c r="X10622" s="221"/>
    </row>
    <row r="10623" spans="20:24">
      <c r="T10623" s="221"/>
      <c r="U10623" s="221"/>
      <c r="V10623" s="221"/>
      <c r="W10623" s="221"/>
      <c r="X10623" s="221"/>
    </row>
    <row r="10624" spans="20:24">
      <c r="T10624" s="221"/>
      <c r="U10624" s="221"/>
      <c r="V10624" s="221"/>
      <c r="W10624" s="221"/>
      <c r="X10624" s="221"/>
    </row>
    <row r="10625" spans="20:24">
      <c r="T10625" s="221"/>
      <c r="U10625" s="221"/>
      <c r="V10625" s="221"/>
      <c r="W10625" s="221"/>
      <c r="X10625" s="221"/>
    </row>
    <row r="10626" spans="20:24">
      <c r="T10626" s="221"/>
      <c r="U10626" s="221"/>
      <c r="V10626" s="221"/>
      <c r="W10626" s="221"/>
      <c r="X10626" s="221"/>
    </row>
    <row r="10627" spans="20:24">
      <c r="T10627" s="221"/>
      <c r="U10627" s="221"/>
      <c r="V10627" s="221"/>
      <c r="W10627" s="221"/>
      <c r="X10627" s="221"/>
    </row>
    <row r="10628" spans="20:24">
      <c r="T10628" s="221"/>
      <c r="U10628" s="221"/>
      <c r="V10628" s="221"/>
      <c r="W10628" s="221"/>
      <c r="X10628" s="221"/>
    </row>
    <row r="10629" spans="20:24">
      <c r="T10629" s="221"/>
      <c r="U10629" s="221"/>
      <c r="V10629" s="221"/>
      <c r="W10629" s="221"/>
      <c r="X10629" s="221"/>
    </row>
    <row r="10630" spans="20:24">
      <c r="T10630" s="221"/>
      <c r="U10630" s="221"/>
      <c r="V10630" s="221"/>
      <c r="W10630" s="221"/>
      <c r="X10630" s="221"/>
    </row>
    <row r="10631" spans="20:24">
      <c r="T10631" s="221"/>
      <c r="U10631" s="221"/>
      <c r="V10631" s="221"/>
      <c r="W10631" s="221"/>
      <c r="X10631" s="221"/>
    </row>
    <row r="10632" spans="20:24">
      <c r="T10632" s="221"/>
      <c r="U10632" s="221"/>
      <c r="V10632" s="221"/>
      <c r="W10632" s="221"/>
      <c r="X10632" s="221"/>
    </row>
    <row r="10633" spans="20:24">
      <c r="T10633" s="221"/>
      <c r="U10633" s="221"/>
      <c r="V10633" s="221"/>
      <c r="W10633" s="221"/>
      <c r="X10633" s="221"/>
    </row>
    <row r="10634" spans="20:24">
      <c r="T10634" s="221"/>
      <c r="U10634" s="221"/>
      <c r="V10634" s="221"/>
      <c r="W10634" s="221"/>
      <c r="X10634" s="221"/>
    </row>
    <row r="10635" spans="20:24">
      <c r="T10635" s="221"/>
      <c r="U10635" s="221"/>
      <c r="V10635" s="221"/>
      <c r="W10635" s="221"/>
      <c r="X10635" s="221"/>
    </row>
    <row r="10636" spans="20:24">
      <c r="T10636" s="221"/>
      <c r="U10636" s="221"/>
      <c r="V10636" s="221"/>
      <c r="W10636" s="221"/>
      <c r="X10636" s="221"/>
    </row>
    <row r="10637" spans="20:24">
      <c r="T10637" s="221"/>
      <c r="U10637" s="221"/>
      <c r="V10637" s="221"/>
      <c r="W10637" s="221"/>
      <c r="X10637" s="221"/>
    </row>
    <row r="10638" spans="20:24">
      <c r="T10638" s="221"/>
      <c r="U10638" s="221"/>
      <c r="V10638" s="221"/>
      <c r="W10638" s="221"/>
      <c r="X10638" s="221"/>
    </row>
    <row r="10639" spans="20:24">
      <c r="T10639" s="221"/>
      <c r="U10639" s="221"/>
      <c r="V10639" s="221"/>
      <c r="W10639" s="221"/>
      <c r="X10639" s="221"/>
    </row>
    <row r="10640" spans="20:24">
      <c r="T10640" s="221"/>
      <c r="U10640" s="221"/>
      <c r="V10640" s="221"/>
      <c r="W10640" s="221"/>
      <c r="X10640" s="221"/>
    </row>
    <row r="10641" spans="20:24">
      <c r="T10641" s="221"/>
      <c r="U10641" s="221"/>
      <c r="V10641" s="221"/>
      <c r="W10641" s="221"/>
      <c r="X10641" s="221"/>
    </row>
    <row r="10642" spans="20:24">
      <c r="T10642" s="221"/>
      <c r="U10642" s="221"/>
      <c r="V10642" s="221"/>
      <c r="W10642" s="221"/>
      <c r="X10642" s="221"/>
    </row>
    <row r="10643" spans="20:24">
      <c r="T10643" s="221"/>
      <c r="U10643" s="221"/>
      <c r="V10643" s="221"/>
      <c r="W10643" s="221"/>
      <c r="X10643" s="221"/>
    </row>
    <row r="10644" spans="20:24">
      <c r="T10644" s="221"/>
      <c r="U10644" s="221"/>
      <c r="V10644" s="221"/>
      <c r="W10644" s="221"/>
      <c r="X10644" s="221"/>
    </row>
    <row r="10645" spans="20:24">
      <c r="T10645" s="221"/>
      <c r="U10645" s="221"/>
      <c r="V10645" s="221"/>
      <c r="W10645" s="221"/>
      <c r="X10645" s="221"/>
    </row>
    <row r="10646" spans="20:24">
      <c r="T10646" s="221"/>
      <c r="U10646" s="221"/>
      <c r="V10646" s="221"/>
      <c r="W10646" s="221"/>
      <c r="X10646" s="221"/>
    </row>
    <row r="10647" spans="20:24">
      <c r="T10647" s="221"/>
      <c r="U10647" s="221"/>
      <c r="V10647" s="221"/>
      <c r="W10647" s="221"/>
      <c r="X10647" s="221"/>
    </row>
    <row r="10648" spans="20:24">
      <c r="T10648" s="221"/>
      <c r="U10648" s="221"/>
      <c r="V10648" s="221"/>
      <c r="W10648" s="221"/>
      <c r="X10648" s="221"/>
    </row>
    <row r="10649" spans="20:24">
      <c r="T10649" s="221"/>
      <c r="U10649" s="221"/>
      <c r="V10649" s="221"/>
      <c r="W10649" s="221"/>
      <c r="X10649" s="221"/>
    </row>
    <row r="10650" spans="20:24">
      <c r="T10650" s="221"/>
      <c r="U10650" s="221"/>
      <c r="V10650" s="221"/>
      <c r="W10650" s="221"/>
      <c r="X10650" s="221"/>
    </row>
    <row r="10651" spans="20:24">
      <c r="T10651" s="221"/>
      <c r="U10651" s="221"/>
      <c r="V10651" s="221"/>
      <c r="W10651" s="221"/>
      <c r="X10651" s="221"/>
    </row>
    <row r="10652" spans="20:24">
      <c r="T10652" s="221"/>
      <c r="U10652" s="221"/>
      <c r="V10652" s="221"/>
      <c r="W10652" s="221"/>
      <c r="X10652" s="221"/>
    </row>
    <row r="10653" spans="20:24">
      <c r="T10653" s="221"/>
      <c r="U10653" s="221"/>
      <c r="V10653" s="221"/>
      <c r="W10653" s="221"/>
      <c r="X10653" s="221"/>
    </row>
    <row r="10654" spans="20:24">
      <c r="T10654" s="221"/>
      <c r="U10654" s="221"/>
      <c r="V10654" s="221"/>
      <c r="W10654" s="221"/>
      <c r="X10654" s="221"/>
    </row>
    <row r="10655" spans="20:24">
      <c r="T10655" s="221"/>
      <c r="U10655" s="221"/>
      <c r="V10655" s="221"/>
      <c r="W10655" s="221"/>
      <c r="X10655" s="221"/>
    </row>
    <row r="10656" spans="20:24">
      <c r="T10656" s="221"/>
      <c r="U10656" s="221"/>
      <c r="V10656" s="221"/>
      <c r="W10656" s="221"/>
      <c r="X10656" s="221"/>
    </row>
    <row r="10657" spans="20:24">
      <c r="T10657" s="221"/>
      <c r="U10657" s="221"/>
      <c r="V10657" s="221"/>
      <c r="W10657" s="221"/>
      <c r="X10657" s="221"/>
    </row>
    <row r="10658" spans="20:24">
      <c r="T10658" s="221"/>
      <c r="U10658" s="221"/>
      <c r="V10658" s="221"/>
      <c r="W10658" s="221"/>
      <c r="X10658" s="221"/>
    </row>
    <row r="10659" spans="20:24">
      <c r="T10659" s="221"/>
      <c r="U10659" s="221"/>
      <c r="V10659" s="221"/>
      <c r="W10659" s="221"/>
      <c r="X10659" s="221"/>
    </row>
    <row r="10660" spans="20:24">
      <c r="T10660" s="221"/>
      <c r="U10660" s="221"/>
      <c r="V10660" s="221"/>
      <c r="W10660" s="221"/>
      <c r="X10660" s="221"/>
    </row>
    <row r="10661" spans="20:24">
      <c r="T10661" s="221"/>
      <c r="U10661" s="221"/>
      <c r="V10661" s="221"/>
      <c r="W10661" s="221"/>
      <c r="X10661" s="221"/>
    </row>
    <row r="10662" spans="20:24">
      <c r="T10662" s="221"/>
      <c r="U10662" s="221"/>
      <c r="V10662" s="221"/>
      <c r="W10662" s="221"/>
      <c r="X10662" s="221"/>
    </row>
    <row r="10663" spans="20:24">
      <c r="T10663" s="221"/>
      <c r="U10663" s="221"/>
      <c r="V10663" s="221"/>
      <c r="W10663" s="221"/>
      <c r="X10663" s="221"/>
    </row>
    <row r="10664" spans="20:24">
      <c r="T10664" s="221"/>
      <c r="U10664" s="221"/>
      <c r="V10664" s="221"/>
      <c r="W10664" s="221"/>
      <c r="X10664" s="221"/>
    </row>
    <row r="10665" spans="20:24">
      <c r="T10665" s="221"/>
      <c r="U10665" s="221"/>
      <c r="V10665" s="221"/>
      <c r="W10665" s="221"/>
      <c r="X10665" s="221"/>
    </row>
    <row r="10666" spans="20:24">
      <c r="T10666" s="221"/>
      <c r="U10666" s="221"/>
      <c r="V10666" s="221"/>
      <c r="W10666" s="221"/>
      <c r="X10666" s="221"/>
    </row>
    <row r="10667" spans="20:24">
      <c r="T10667" s="221"/>
      <c r="U10667" s="221"/>
      <c r="V10667" s="221"/>
      <c r="W10667" s="221"/>
      <c r="X10667" s="221"/>
    </row>
    <row r="10668" spans="20:24">
      <c r="T10668" s="221"/>
      <c r="U10668" s="221"/>
      <c r="V10668" s="221"/>
      <c r="W10668" s="221"/>
      <c r="X10668" s="221"/>
    </row>
    <row r="10669" spans="20:24">
      <c r="T10669" s="221"/>
      <c r="U10669" s="221"/>
      <c r="V10669" s="221"/>
      <c r="W10669" s="221"/>
      <c r="X10669" s="221"/>
    </row>
    <row r="10670" spans="20:24">
      <c r="T10670" s="221"/>
      <c r="U10670" s="221"/>
      <c r="V10670" s="221"/>
      <c r="W10670" s="221"/>
      <c r="X10670" s="221"/>
    </row>
    <row r="10671" spans="20:24">
      <c r="T10671" s="221"/>
      <c r="U10671" s="221"/>
      <c r="V10671" s="221"/>
      <c r="W10671" s="221"/>
      <c r="X10671" s="221"/>
    </row>
    <row r="10672" spans="20:24">
      <c r="T10672" s="221"/>
      <c r="U10672" s="221"/>
      <c r="V10672" s="221"/>
      <c r="W10672" s="221"/>
      <c r="X10672" s="221"/>
    </row>
    <row r="10673" spans="20:24">
      <c r="T10673" s="221"/>
      <c r="U10673" s="221"/>
      <c r="V10673" s="221"/>
      <c r="W10673" s="221"/>
      <c r="X10673" s="221"/>
    </row>
    <row r="10674" spans="20:24">
      <c r="T10674" s="221"/>
      <c r="U10674" s="221"/>
      <c r="V10674" s="221"/>
      <c r="W10674" s="221"/>
      <c r="X10674" s="221"/>
    </row>
    <row r="10675" spans="20:24">
      <c r="T10675" s="221"/>
      <c r="U10675" s="221"/>
      <c r="V10675" s="221"/>
      <c r="W10675" s="221"/>
      <c r="X10675" s="221"/>
    </row>
    <row r="10676" spans="20:24">
      <c r="T10676" s="221"/>
      <c r="U10676" s="221"/>
      <c r="V10676" s="221"/>
      <c r="W10676" s="221"/>
      <c r="X10676" s="221"/>
    </row>
    <row r="10677" spans="20:24">
      <c r="T10677" s="221"/>
      <c r="U10677" s="221"/>
      <c r="V10677" s="221"/>
      <c r="W10677" s="221"/>
      <c r="X10677" s="221"/>
    </row>
    <row r="10678" spans="20:24">
      <c r="T10678" s="221"/>
      <c r="U10678" s="221"/>
      <c r="V10678" s="221"/>
      <c r="W10678" s="221"/>
      <c r="X10678" s="221"/>
    </row>
    <row r="10679" spans="20:24">
      <c r="T10679" s="221"/>
      <c r="U10679" s="221"/>
      <c r="V10679" s="221"/>
      <c r="W10679" s="221"/>
      <c r="X10679" s="221"/>
    </row>
    <row r="10680" spans="20:24">
      <c r="T10680" s="221"/>
      <c r="U10680" s="221"/>
      <c r="V10680" s="221"/>
      <c r="W10680" s="221"/>
      <c r="X10680" s="221"/>
    </row>
    <row r="10681" spans="20:24">
      <c r="T10681" s="221"/>
      <c r="U10681" s="221"/>
      <c r="V10681" s="221"/>
      <c r="W10681" s="221"/>
      <c r="X10681" s="221"/>
    </row>
    <row r="10682" spans="20:24">
      <c r="T10682" s="221"/>
      <c r="U10682" s="221"/>
      <c r="V10682" s="221"/>
      <c r="W10682" s="221"/>
      <c r="X10682" s="221"/>
    </row>
    <row r="10683" spans="20:24">
      <c r="T10683" s="221"/>
      <c r="U10683" s="221"/>
      <c r="V10683" s="221"/>
      <c r="W10683" s="221"/>
      <c r="X10683" s="221"/>
    </row>
    <row r="10684" spans="20:24">
      <c r="T10684" s="221"/>
      <c r="U10684" s="221"/>
      <c r="V10684" s="221"/>
      <c r="W10684" s="221"/>
      <c r="X10684" s="221"/>
    </row>
    <row r="10685" spans="20:24">
      <c r="T10685" s="221"/>
      <c r="U10685" s="221"/>
      <c r="V10685" s="221"/>
      <c r="W10685" s="221"/>
      <c r="X10685" s="221"/>
    </row>
    <row r="10686" spans="20:24">
      <c r="T10686" s="221"/>
      <c r="U10686" s="221"/>
      <c r="V10686" s="221"/>
      <c r="W10686" s="221"/>
      <c r="X10686" s="221"/>
    </row>
    <row r="10687" spans="20:24">
      <c r="T10687" s="221"/>
      <c r="U10687" s="221"/>
      <c r="V10687" s="221"/>
      <c r="W10687" s="221"/>
      <c r="X10687" s="221"/>
    </row>
    <row r="10688" spans="20:24">
      <c r="T10688" s="221"/>
      <c r="U10688" s="221"/>
      <c r="V10688" s="221"/>
      <c r="W10688" s="221"/>
      <c r="X10688" s="221"/>
    </row>
    <row r="10689" spans="20:24">
      <c r="T10689" s="221"/>
      <c r="U10689" s="221"/>
      <c r="V10689" s="221"/>
      <c r="W10689" s="221"/>
      <c r="X10689" s="221"/>
    </row>
    <row r="10690" spans="20:24">
      <c r="T10690" s="221"/>
      <c r="U10690" s="221"/>
      <c r="V10690" s="221"/>
      <c r="W10690" s="221"/>
      <c r="X10690" s="221"/>
    </row>
    <row r="10691" spans="20:24">
      <c r="T10691" s="221"/>
      <c r="U10691" s="221"/>
      <c r="V10691" s="221"/>
      <c r="W10691" s="221"/>
      <c r="X10691" s="221"/>
    </row>
    <row r="10692" spans="20:24">
      <c r="T10692" s="221"/>
      <c r="U10692" s="221"/>
      <c r="V10692" s="221"/>
      <c r="W10692" s="221"/>
      <c r="X10692" s="221"/>
    </row>
    <row r="10693" spans="20:24">
      <c r="T10693" s="221"/>
      <c r="U10693" s="221"/>
      <c r="V10693" s="221"/>
      <c r="W10693" s="221"/>
      <c r="X10693" s="221"/>
    </row>
    <row r="10694" spans="20:24">
      <c r="T10694" s="221"/>
      <c r="U10694" s="221"/>
      <c r="V10694" s="221"/>
      <c r="W10694" s="221"/>
      <c r="X10694" s="221"/>
    </row>
    <row r="10695" spans="20:24">
      <c r="T10695" s="221"/>
      <c r="U10695" s="221"/>
      <c r="V10695" s="221"/>
      <c r="W10695" s="221"/>
      <c r="X10695" s="221"/>
    </row>
    <row r="10696" spans="20:24">
      <c r="T10696" s="221"/>
      <c r="U10696" s="221"/>
      <c r="V10696" s="221"/>
      <c r="W10696" s="221"/>
      <c r="X10696" s="221"/>
    </row>
    <row r="10697" spans="20:24">
      <c r="T10697" s="221"/>
      <c r="U10697" s="221"/>
      <c r="V10697" s="221"/>
      <c r="W10697" s="221"/>
      <c r="X10697" s="221"/>
    </row>
    <row r="10698" spans="20:24">
      <c r="T10698" s="221"/>
      <c r="U10698" s="221"/>
      <c r="V10698" s="221"/>
      <c r="W10698" s="221"/>
      <c r="X10698" s="221"/>
    </row>
    <row r="10699" spans="20:24">
      <c r="T10699" s="221"/>
      <c r="U10699" s="221"/>
      <c r="V10699" s="221"/>
      <c r="W10699" s="221"/>
      <c r="X10699" s="221"/>
    </row>
    <row r="10700" spans="20:24">
      <c r="T10700" s="221"/>
      <c r="U10700" s="221"/>
      <c r="V10700" s="221"/>
      <c r="W10700" s="221"/>
      <c r="X10700" s="221"/>
    </row>
    <row r="10701" spans="20:24">
      <c r="T10701" s="221"/>
      <c r="U10701" s="221"/>
      <c r="V10701" s="221"/>
      <c r="W10701" s="221"/>
      <c r="X10701" s="221"/>
    </row>
    <row r="10702" spans="20:24">
      <c r="T10702" s="221"/>
      <c r="U10702" s="221"/>
      <c r="V10702" s="221"/>
      <c r="W10702" s="221"/>
      <c r="X10702" s="221"/>
    </row>
    <row r="10703" spans="20:24">
      <c r="T10703" s="221"/>
      <c r="U10703" s="221"/>
      <c r="V10703" s="221"/>
      <c r="W10703" s="221"/>
      <c r="X10703" s="221"/>
    </row>
    <row r="10704" spans="20:24">
      <c r="T10704" s="221"/>
      <c r="U10704" s="221"/>
      <c r="V10704" s="221"/>
      <c r="W10704" s="221"/>
      <c r="X10704" s="221"/>
    </row>
    <row r="10705" spans="20:24">
      <c r="T10705" s="221"/>
      <c r="U10705" s="221"/>
      <c r="V10705" s="221"/>
      <c r="W10705" s="221"/>
      <c r="X10705" s="221"/>
    </row>
    <row r="10706" spans="20:24">
      <c r="T10706" s="221"/>
      <c r="U10706" s="221"/>
      <c r="V10706" s="221"/>
      <c r="W10706" s="221"/>
      <c r="X10706" s="221"/>
    </row>
    <row r="10707" spans="20:24">
      <c r="T10707" s="221"/>
      <c r="U10707" s="221"/>
      <c r="V10707" s="221"/>
      <c r="W10707" s="221"/>
      <c r="X10707" s="221"/>
    </row>
    <row r="10708" spans="20:24">
      <c r="T10708" s="221"/>
      <c r="U10708" s="221"/>
      <c r="V10708" s="221"/>
      <c r="W10708" s="221"/>
      <c r="X10708" s="221"/>
    </row>
    <row r="10709" spans="20:24">
      <c r="T10709" s="221"/>
      <c r="U10709" s="221"/>
      <c r="V10709" s="221"/>
      <c r="W10709" s="221"/>
      <c r="X10709" s="221"/>
    </row>
    <row r="10710" spans="20:24">
      <c r="T10710" s="221"/>
      <c r="U10710" s="221"/>
      <c r="V10710" s="221"/>
      <c r="W10710" s="221"/>
      <c r="X10710" s="221"/>
    </row>
    <row r="10711" spans="20:24">
      <c r="T10711" s="221"/>
      <c r="U10711" s="221"/>
      <c r="V10711" s="221"/>
      <c r="W10711" s="221"/>
      <c r="X10711" s="221"/>
    </row>
    <row r="10712" spans="20:24">
      <c r="T10712" s="221"/>
      <c r="U10712" s="221"/>
      <c r="V10712" s="221"/>
      <c r="W10712" s="221"/>
      <c r="X10712" s="221"/>
    </row>
    <row r="10713" spans="20:24">
      <c r="T10713" s="221"/>
      <c r="U10713" s="221"/>
      <c r="V10713" s="221"/>
      <c r="W10713" s="221"/>
      <c r="X10713" s="221"/>
    </row>
    <row r="10714" spans="20:24">
      <c r="T10714" s="221"/>
      <c r="U10714" s="221"/>
      <c r="V10714" s="221"/>
      <c r="W10714" s="221"/>
      <c r="X10714" s="221"/>
    </row>
    <row r="10715" spans="20:24">
      <c r="T10715" s="221"/>
      <c r="U10715" s="221"/>
      <c r="V10715" s="221"/>
      <c r="W10715" s="221"/>
      <c r="X10715" s="221"/>
    </row>
    <row r="10716" spans="20:24">
      <c r="T10716" s="221"/>
      <c r="U10716" s="221"/>
      <c r="V10716" s="221"/>
      <c r="W10716" s="221"/>
      <c r="X10716" s="221"/>
    </row>
    <row r="10717" spans="20:24">
      <c r="T10717" s="221"/>
      <c r="U10717" s="221"/>
      <c r="V10717" s="221"/>
      <c r="W10717" s="221"/>
      <c r="X10717" s="221"/>
    </row>
    <row r="10718" spans="20:24">
      <c r="T10718" s="221"/>
      <c r="U10718" s="221"/>
      <c r="V10718" s="221"/>
      <c r="W10718" s="221"/>
      <c r="X10718" s="221"/>
    </row>
    <row r="10719" spans="20:24">
      <c r="T10719" s="221"/>
      <c r="U10719" s="221"/>
      <c r="V10719" s="221"/>
      <c r="W10719" s="221"/>
      <c r="X10719" s="221"/>
    </row>
    <row r="10720" spans="20:24">
      <c r="T10720" s="221"/>
      <c r="U10720" s="221"/>
      <c r="V10720" s="221"/>
      <c r="W10720" s="221"/>
      <c r="X10720" s="221"/>
    </row>
    <row r="10721" spans="20:24">
      <c r="T10721" s="221"/>
      <c r="U10721" s="221"/>
      <c r="V10721" s="221"/>
      <c r="W10721" s="221"/>
      <c r="X10721" s="221"/>
    </row>
    <row r="10722" spans="20:24">
      <c r="T10722" s="221"/>
      <c r="U10722" s="221"/>
      <c r="V10722" s="221"/>
      <c r="W10722" s="221"/>
      <c r="X10722" s="221"/>
    </row>
    <row r="10723" spans="20:24">
      <c r="T10723" s="221"/>
      <c r="U10723" s="221"/>
      <c r="V10723" s="221"/>
      <c r="W10723" s="221"/>
      <c r="X10723" s="221"/>
    </row>
    <row r="10724" spans="20:24">
      <c r="T10724" s="221"/>
      <c r="U10724" s="221"/>
      <c r="V10724" s="221"/>
      <c r="W10724" s="221"/>
      <c r="X10724" s="221"/>
    </row>
    <row r="10725" spans="20:24">
      <c r="T10725" s="221"/>
      <c r="U10725" s="221"/>
      <c r="V10725" s="221"/>
      <c r="W10725" s="221"/>
      <c r="X10725" s="221"/>
    </row>
    <row r="10726" spans="20:24">
      <c r="T10726" s="221"/>
      <c r="U10726" s="221"/>
      <c r="V10726" s="221"/>
      <c r="W10726" s="221"/>
      <c r="X10726" s="221"/>
    </row>
    <row r="10727" spans="20:24">
      <c r="T10727" s="221"/>
      <c r="U10727" s="221"/>
      <c r="V10727" s="221"/>
      <c r="W10727" s="221"/>
      <c r="X10727" s="221"/>
    </row>
    <row r="10728" spans="20:24">
      <c r="T10728" s="221"/>
      <c r="U10728" s="221"/>
      <c r="V10728" s="221"/>
      <c r="W10728" s="221"/>
      <c r="X10728" s="221"/>
    </row>
    <row r="10729" spans="20:24">
      <c r="T10729" s="221"/>
      <c r="U10729" s="221"/>
      <c r="V10729" s="221"/>
      <c r="W10729" s="221"/>
      <c r="X10729" s="221"/>
    </row>
    <row r="10730" spans="20:24">
      <c r="T10730" s="221"/>
      <c r="U10730" s="221"/>
      <c r="V10730" s="221"/>
      <c r="W10730" s="221"/>
      <c r="X10730" s="221"/>
    </row>
    <row r="10731" spans="20:24">
      <c r="T10731" s="221"/>
      <c r="U10731" s="221"/>
      <c r="V10731" s="221"/>
      <c r="W10731" s="221"/>
      <c r="X10731" s="221"/>
    </row>
    <row r="10732" spans="20:24">
      <c r="T10732" s="221"/>
      <c r="U10732" s="221"/>
      <c r="V10732" s="221"/>
      <c r="W10732" s="221"/>
      <c r="X10732" s="221"/>
    </row>
    <row r="10733" spans="20:24">
      <c r="T10733" s="221"/>
      <c r="U10733" s="221"/>
      <c r="V10733" s="221"/>
      <c r="W10733" s="221"/>
      <c r="X10733" s="221"/>
    </row>
    <row r="10734" spans="20:24">
      <c r="T10734" s="221"/>
      <c r="U10734" s="221"/>
      <c r="V10734" s="221"/>
      <c r="W10734" s="221"/>
      <c r="X10734" s="221"/>
    </row>
    <row r="10735" spans="20:24">
      <c r="T10735" s="221"/>
      <c r="U10735" s="221"/>
      <c r="V10735" s="221"/>
      <c r="W10735" s="221"/>
      <c r="X10735" s="221"/>
    </row>
    <row r="10736" spans="20:24">
      <c r="T10736" s="221"/>
      <c r="U10736" s="221"/>
      <c r="V10736" s="221"/>
      <c r="W10736" s="221"/>
      <c r="X10736" s="221"/>
    </row>
    <row r="10737" spans="20:24">
      <c r="T10737" s="221"/>
      <c r="U10737" s="221"/>
      <c r="V10737" s="221"/>
      <c r="W10737" s="221"/>
      <c r="X10737" s="221"/>
    </row>
    <row r="10738" spans="20:24">
      <c r="T10738" s="221"/>
      <c r="U10738" s="221"/>
      <c r="V10738" s="221"/>
      <c r="W10738" s="221"/>
      <c r="X10738" s="221"/>
    </row>
    <row r="10739" spans="20:24">
      <c r="T10739" s="221"/>
      <c r="U10739" s="221"/>
      <c r="V10739" s="221"/>
      <c r="W10739" s="221"/>
      <c r="X10739" s="221"/>
    </row>
    <row r="10740" spans="20:24">
      <c r="T10740" s="221"/>
      <c r="U10740" s="221"/>
      <c r="V10740" s="221"/>
      <c r="W10740" s="221"/>
      <c r="X10740" s="221"/>
    </row>
    <row r="10741" spans="20:24">
      <c r="T10741" s="221"/>
      <c r="U10741" s="221"/>
      <c r="V10741" s="221"/>
      <c r="W10741" s="221"/>
      <c r="X10741" s="221"/>
    </row>
    <row r="10742" spans="20:24">
      <c r="T10742" s="221"/>
      <c r="U10742" s="221"/>
      <c r="V10742" s="221"/>
      <c r="W10742" s="221"/>
      <c r="X10742" s="221"/>
    </row>
    <row r="10743" spans="20:24">
      <c r="T10743" s="221"/>
      <c r="U10743" s="221"/>
      <c r="V10743" s="221"/>
      <c r="W10743" s="221"/>
      <c r="X10743" s="221"/>
    </row>
    <row r="10744" spans="20:24">
      <c r="T10744" s="221"/>
      <c r="U10744" s="221"/>
      <c r="V10744" s="221"/>
      <c r="W10744" s="221"/>
      <c r="X10744" s="221"/>
    </row>
    <row r="10745" spans="20:24">
      <c r="T10745" s="221"/>
      <c r="U10745" s="221"/>
      <c r="V10745" s="221"/>
      <c r="W10745" s="221"/>
      <c r="X10745" s="221"/>
    </row>
    <row r="10746" spans="20:24">
      <c r="T10746" s="221"/>
      <c r="U10746" s="221"/>
      <c r="V10746" s="221"/>
      <c r="W10746" s="221"/>
      <c r="X10746" s="221"/>
    </row>
    <row r="10747" spans="20:24">
      <c r="T10747" s="221"/>
      <c r="U10747" s="221"/>
      <c r="V10747" s="221"/>
      <c r="W10747" s="221"/>
      <c r="X10747" s="221"/>
    </row>
    <row r="10748" spans="20:24">
      <c r="T10748" s="221"/>
      <c r="U10748" s="221"/>
      <c r="V10748" s="221"/>
      <c r="W10748" s="221"/>
      <c r="X10748" s="221"/>
    </row>
    <row r="10749" spans="20:24">
      <c r="T10749" s="221"/>
      <c r="U10749" s="221"/>
      <c r="V10749" s="221"/>
      <c r="W10749" s="221"/>
      <c r="X10749" s="221"/>
    </row>
    <row r="10750" spans="20:24">
      <c r="T10750" s="221"/>
      <c r="U10750" s="221"/>
      <c r="V10750" s="221"/>
      <c r="W10750" s="221"/>
      <c r="X10750" s="221"/>
    </row>
    <row r="10751" spans="20:24">
      <c r="T10751" s="221"/>
      <c r="U10751" s="221"/>
      <c r="V10751" s="221"/>
      <c r="W10751" s="221"/>
      <c r="X10751" s="221"/>
    </row>
    <row r="10752" spans="20:24">
      <c r="T10752" s="221"/>
      <c r="U10752" s="221"/>
      <c r="V10752" s="221"/>
      <c r="W10752" s="221"/>
      <c r="X10752" s="221"/>
    </row>
    <row r="10753" spans="20:24">
      <c r="T10753" s="221"/>
      <c r="U10753" s="221"/>
      <c r="V10753" s="221"/>
      <c r="W10753" s="221"/>
      <c r="X10753" s="221"/>
    </row>
    <row r="10754" spans="20:24">
      <c r="T10754" s="221"/>
      <c r="U10754" s="221"/>
      <c r="V10754" s="221"/>
      <c r="W10754" s="221"/>
      <c r="X10754" s="221"/>
    </row>
    <row r="10755" spans="20:24">
      <c r="T10755" s="221"/>
      <c r="U10755" s="221"/>
      <c r="V10755" s="221"/>
      <c r="W10755" s="221"/>
      <c r="X10755" s="221"/>
    </row>
    <row r="10756" spans="20:24">
      <c r="T10756" s="221"/>
      <c r="U10756" s="221"/>
      <c r="V10756" s="221"/>
      <c r="W10756" s="221"/>
      <c r="X10756" s="221"/>
    </row>
    <row r="10757" spans="20:24">
      <c r="T10757" s="221"/>
      <c r="U10757" s="221"/>
      <c r="V10757" s="221"/>
      <c r="W10757" s="221"/>
      <c r="X10757" s="221"/>
    </row>
    <row r="10758" spans="20:24">
      <c r="T10758" s="221"/>
      <c r="U10758" s="221"/>
      <c r="V10758" s="221"/>
      <c r="W10758" s="221"/>
      <c r="X10758" s="221"/>
    </row>
    <row r="10759" spans="20:24">
      <c r="T10759" s="221"/>
      <c r="U10759" s="221"/>
      <c r="V10759" s="221"/>
      <c r="W10759" s="221"/>
      <c r="X10759" s="221"/>
    </row>
    <row r="10760" spans="20:24">
      <c r="T10760" s="221"/>
      <c r="U10760" s="221"/>
      <c r="V10760" s="221"/>
      <c r="W10760" s="221"/>
      <c r="X10760" s="221"/>
    </row>
    <row r="10761" spans="20:24">
      <c r="T10761" s="221"/>
      <c r="U10761" s="221"/>
      <c r="V10761" s="221"/>
      <c r="W10761" s="221"/>
      <c r="X10761" s="221"/>
    </row>
    <row r="10762" spans="20:24">
      <c r="T10762" s="221"/>
      <c r="U10762" s="221"/>
      <c r="V10762" s="221"/>
      <c r="W10762" s="221"/>
      <c r="X10762" s="221"/>
    </row>
    <row r="10763" spans="20:24">
      <c r="T10763" s="221"/>
      <c r="U10763" s="221"/>
      <c r="V10763" s="221"/>
      <c r="W10763" s="221"/>
      <c r="X10763" s="221"/>
    </row>
    <row r="10764" spans="20:24">
      <c r="T10764" s="221"/>
      <c r="U10764" s="221"/>
      <c r="V10764" s="221"/>
      <c r="W10764" s="221"/>
      <c r="X10764" s="221"/>
    </row>
    <row r="10765" spans="20:24">
      <c r="T10765" s="221"/>
      <c r="U10765" s="221"/>
      <c r="V10765" s="221"/>
      <c r="W10765" s="221"/>
      <c r="X10765" s="221"/>
    </row>
    <row r="10766" spans="20:24">
      <c r="T10766" s="221"/>
      <c r="U10766" s="221"/>
      <c r="V10766" s="221"/>
      <c r="W10766" s="221"/>
      <c r="X10766" s="221"/>
    </row>
    <row r="10767" spans="20:24">
      <c r="T10767" s="221"/>
      <c r="U10767" s="221"/>
      <c r="V10767" s="221"/>
      <c r="W10767" s="221"/>
      <c r="X10767" s="221"/>
    </row>
    <row r="10768" spans="20:24">
      <c r="T10768" s="221"/>
      <c r="U10768" s="221"/>
      <c r="V10768" s="221"/>
      <c r="W10768" s="221"/>
      <c r="X10768" s="221"/>
    </row>
    <row r="10769" spans="20:24">
      <c r="T10769" s="221"/>
      <c r="U10769" s="221"/>
      <c r="V10769" s="221"/>
      <c r="W10769" s="221"/>
      <c r="X10769" s="221"/>
    </row>
    <row r="10770" spans="20:24">
      <c r="T10770" s="221"/>
      <c r="U10770" s="221"/>
      <c r="V10770" s="221"/>
      <c r="W10770" s="221"/>
      <c r="X10770" s="221"/>
    </row>
    <row r="10771" spans="20:24">
      <c r="T10771" s="221"/>
      <c r="U10771" s="221"/>
      <c r="V10771" s="221"/>
      <c r="W10771" s="221"/>
      <c r="X10771" s="221"/>
    </row>
    <row r="10772" spans="20:24">
      <c r="T10772" s="221"/>
      <c r="U10772" s="221"/>
      <c r="V10772" s="221"/>
      <c r="W10772" s="221"/>
      <c r="X10772" s="221"/>
    </row>
    <row r="10773" spans="20:24">
      <c r="T10773" s="221"/>
      <c r="U10773" s="221"/>
      <c r="V10773" s="221"/>
      <c r="W10773" s="221"/>
      <c r="X10773" s="221"/>
    </row>
    <row r="10774" spans="20:24">
      <c r="T10774" s="221"/>
      <c r="U10774" s="221"/>
      <c r="V10774" s="221"/>
      <c r="W10774" s="221"/>
      <c r="X10774" s="221"/>
    </row>
    <row r="10775" spans="20:24">
      <c r="T10775" s="221"/>
      <c r="U10775" s="221"/>
      <c r="V10775" s="221"/>
      <c r="W10775" s="221"/>
      <c r="X10775" s="221"/>
    </row>
    <row r="10776" spans="20:24">
      <c r="T10776" s="221"/>
      <c r="U10776" s="221"/>
      <c r="V10776" s="221"/>
      <c r="W10776" s="221"/>
      <c r="X10776" s="221"/>
    </row>
    <row r="10777" spans="20:24">
      <c r="T10777" s="221"/>
      <c r="U10777" s="221"/>
      <c r="V10777" s="221"/>
      <c r="W10777" s="221"/>
      <c r="X10777" s="221"/>
    </row>
    <row r="10778" spans="20:24">
      <c r="T10778" s="221"/>
      <c r="U10778" s="221"/>
      <c r="V10778" s="221"/>
      <c r="W10778" s="221"/>
      <c r="X10778" s="221"/>
    </row>
    <row r="10779" spans="20:24">
      <c r="T10779" s="221"/>
      <c r="U10779" s="221"/>
      <c r="V10779" s="221"/>
      <c r="W10779" s="221"/>
      <c r="X10779" s="221"/>
    </row>
    <row r="10780" spans="20:24">
      <c r="T10780" s="221"/>
      <c r="U10780" s="221"/>
      <c r="V10780" s="221"/>
      <c r="W10780" s="221"/>
      <c r="X10780" s="221"/>
    </row>
    <row r="10781" spans="20:24">
      <c r="T10781" s="221"/>
      <c r="U10781" s="221"/>
      <c r="V10781" s="221"/>
      <c r="W10781" s="221"/>
      <c r="X10781" s="221"/>
    </row>
    <row r="10782" spans="20:24">
      <c r="T10782" s="221"/>
      <c r="U10782" s="221"/>
      <c r="V10782" s="221"/>
      <c r="W10782" s="221"/>
      <c r="X10782" s="221"/>
    </row>
    <row r="10783" spans="20:24">
      <c r="T10783" s="221"/>
      <c r="U10783" s="221"/>
      <c r="V10783" s="221"/>
      <c r="W10783" s="221"/>
      <c r="X10783" s="221"/>
    </row>
    <row r="10784" spans="20:24">
      <c r="T10784" s="221"/>
      <c r="U10784" s="221"/>
      <c r="V10784" s="221"/>
      <c r="W10784" s="221"/>
      <c r="X10784" s="221"/>
    </row>
    <row r="10785" spans="20:24">
      <c r="T10785" s="221"/>
      <c r="U10785" s="221"/>
      <c r="V10785" s="221"/>
      <c r="W10785" s="221"/>
      <c r="X10785" s="221"/>
    </row>
    <row r="10786" spans="20:24">
      <c r="T10786" s="221"/>
      <c r="U10786" s="221"/>
      <c r="V10786" s="221"/>
      <c r="W10786" s="221"/>
      <c r="X10786" s="221"/>
    </row>
    <row r="10787" spans="20:24">
      <c r="T10787" s="221"/>
      <c r="U10787" s="221"/>
      <c r="V10787" s="221"/>
      <c r="W10787" s="221"/>
      <c r="X10787" s="221"/>
    </row>
    <row r="10788" spans="20:24">
      <c r="T10788" s="221"/>
      <c r="U10788" s="221"/>
      <c r="V10788" s="221"/>
      <c r="W10788" s="221"/>
      <c r="X10788" s="221"/>
    </row>
    <row r="10789" spans="20:24">
      <c r="T10789" s="221"/>
      <c r="U10789" s="221"/>
      <c r="V10789" s="221"/>
      <c r="W10789" s="221"/>
      <c r="X10789" s="221"/>
    </row>
    <row r="10790" spans="20:24">
      <c r="T10790" s="221"/>
      <c r="U10790" s="221"/>
      <c r="V10790" s="221"/>
      <c r="W10790" s="221"/>
      <c r="X10790" s="221"/>
    </row>
    <row r="10791" spans="20:24">
      <c r="T10791" s="221"/>
      <c r="U10791" s="221"/>
      <c r="V10791" s="221"/>
      <c r="W10791" s="221"/>
      <c r="X10791" s="221"/>
    </row>
    <row r="10792" spans="20:24">
      <c r="T10792" s="221"/>
      <c r="U10792" s="221"/>
      <c r="V10792" s="221"/>
      <c r="W10792" s="221"/>
      <c r="X10792" s="221"/>
    </row>
    <row r="10793" spans="20:24">
      <c r="T10793" s="221"/>
      <c r="U10793" s="221"/>
      <c r="V10793" s="221"/>
      <c r="W10793" s="221"/>
      <c r="X10793" s="221"/>
    </row>
    <row r="10794" spans="20:24">
      <c r="T10794" s="221"/>
      <c r="U10794" s="221"/>
      <c r="V10794" s="221"/>
      <c r="W10794" s="221"/>
      <c r="X10794" s="221"/>
    </row>
    <row r="10795" spans="20:24">
      <c r="T10795" s="221"/>
      <c r="U10795" s="221"/>
      <c r="V10795" s="221"/>
      <c r="W10795" s="221"/>
      <c r="X10795" s="221"/>
    </row>
    <row r="10796" spans="20:24">
      <c r="T10796" s="221"/>
      <c r="U10796" s="221"/>
      <c r="V10796" s="221"/>
      <c r="W10796" s="221"/>
      <c r="X10796" s="221"/>
    </row>
    <row r="10797" spans="20:24">
      <c r="T10797" s="221"/>
      <c r="U10797" s="221"/>
      <c r="V10797" s="221"/>
      <c r="W10797" s="221"/>
      <c r="X10797" s="221"/>
    </row>
    <row r="10798" spans="20:24">
      <c r="T10798" s="221"/>
      <c r="U10798" s="221"/>
      <c r="V10798" s="221"/>
      <c r="W10798" s="221"/>
      <c r="X10798" s="221"/>
    </row>
    <row r="10799" spans="20:24">
      <c r="T10799" s="221"/>
      <c r="U10799" s="221"/>
      <c r="V10799" s="221"/>
      <c r="W10799" s="221"/>
      <c r="X10799" s="221"/>
    </row>
    <row r="10800" spans="20:24">
      <c r="T10800" s="221"/>
      <c r="U10800" s="221"/>
      <c r="V10800" s="221"/>
      <c r="W10800" s="221"/>
      <c r="X10800" s="221"/>
    </row>
    <row r="10801" spans="20:24">
      <c r="T10801" s="221"/>
      <c r="U10801" s="221"/>
      <c r="V10801" s="221"/>
      <c r="W10801" s="221"/>
      <c r="X10801" s="221"/>
    </row>
    <row r="10802" spans="20:24">
      <c r="T10802" s="221"/>
      <c r="U10802" s="221"/>
      <c r="V10802" s="221"/>
      <c r="W10802" s="221"/>
      <c r="X10802" s="221"/>
    </row>
    <row r="10803" spans="20:24">
      <c r="T10803" s="221"/>
      <c r="U10803" s="221"/>
      <c r="V10803" s="221"/>
      <c r="W10803" s="221"/>
      <c r="X10803" s="221"/>
    </row>
    <row r="10804" spans="20:24">
      <c r="T10804" s="221"/>
      <c r="U10804" s="221"/>
      <c r="V10804" s="221"/>
      <c r="W10804" s="221"/>
      <c r="X10804" s="221"/>
    </row>
    <row r="10805" spans="20:24">
      <c r="T10805" s="221"/>
      <c r="U10805" s="221"/>
      <c r="V10805" s="221"/>
      <c r="W10805" s="221"/>
      <c r="X10805" s="221"/>
    </row>
    <row r="10806" spans="20:24">
      <c r="T10806" s="221"/>
      <c r="U10806" s="221"/>
      <c r="V10806" s="221"/>
      <c r="W10806" s="221"/>
      <c r="X10806" s="221"/>
    </row>
    <row r="10807" spans="20:24">
      <c r="T10807" s="221"/>
      <c r="U10807" s="221"/>
      <c r="V10807" s="221"/>
      <c r="W10807" s="221"/>
      <c r="X10807" s="221"/>
    </row>
    <row r="10808" spans="20:24">
      <c r="T10808" s="221"/>
      <c r="U10808" s="221"/>
      <c r="V10808" s="221"/>
      <c r="W10808" s="221"/>
      <c r="X10808" s="221"/>
    </row>
    <row r="10809" spans="20:24">
      <c r="T10809" s="221"/>
      <c r="U10809" s="221"/>
      <c r="V10809" s="221"/>
      <c r="W10809" s="221"/>
      <c r="X10809" s="221"/>
    </row>
    <row r="10810" spans="20:24">
      <c r="T10810" s="221"/>
      <c r="U10810" s="221"/>
      <c r="V10810" s="221"/>
      <c r="W10810" s="221"/>
      <c r="X10810" s="221"/>
    </row>
    <row r="10811" spans="20:24">
      <c r="T10811" s="221"/>
      <c r="U10811" s="221"/>
      <c r="V10811" s="221"/>
      <c r="W10811" s="221"/>
      <c r="X10811" s="221"/>
    </row>
    <row r="10812" spans="20:24">
      <c r="T10812" s="221"/>
      <c r="U10812" s="221"/>
      <c r="V10812" s="221"/>
      <c r="W10812" s="221"/>
      <c r="X10812" s="221"/>
    </row>
    <row r="10813" spans="20:24">
      <c r="T10813" s="221"/>
      <c r="U10813" s="221"/>
      <c r="V10813" s="221"/>
      <c r="W10813" s="221"/>
      <c r="X10813" s="221"/>
    </row>
    <row r="10814" spans="20:24">
      <c r="T10814" s="221"/>
      <c r="U10814" s="221"/>
      <c r="V10814" s="221"/>
      <c r="W10814" s="221"/>
      <c r="X10814" s="221"/>
    </row>
    <row r="10815" spans="20:24">
      <c r="T10815" s="221"/>
      <c r="U10815" s="221"/>
      <c r="V10815" s="221"/>
      <c r="W10815" s="221"/>
      <c r="X10815" s="221"/>
    </row>
    <row r="10816" spans="20:24">
      <c r="T10816" s="221"/>
      <c r="U10816" s="221"/>
      <c r="V10816" s="221"/>
      <c r="W10816" s="221"/>
      <c r="X10816" s="221"/>
    </row>
    <row r="10817" spans="20:24">
      <c r="T10817" s="221"/>
      <c r="U10817" s="221"/>
      <c r="V10817" s="221"/>
      <c r="W10817" s="221"/>
      <c r="X10817" s="221"/>
    </row>
    <row r="10818" spans="20:24">
      <c r="T10818" s="221"/>
      <c r="U10818" s="221"/>
      <c r="V10818" s="221"/>
      <c r="W10818" s="221"/>
      <c r="X10818" s="221"/>
    </row>
    <row r="10819" spans="20:24">
      <c r="T10819" s="221"/>
      <c r="U10819" s="221"/>
      <c r="V10819" s="221"/>
      <c r="W10819" s="221"/>
      <c r="X10819" s="221"/>
    </row>
    <row r="10820" spans="20:24">
      <c r="T10820" s="221"/>
      <c r="U10820" s="221"/>
      <c r="V10820" s="221"/>
      <c r="W10820" s="221"/>
      <c r="X10820" s="221"/>
    </row>
    <row r="10821" spans="20:24">
      <c r="T10821" s="221"/>
      <c r="U10821" s="221"/>
      <c r="V10821" s="221"/>
      <c r="W10821" s="221"/>
      <c r="X10821" s="221"/>
    </row>
    <row r="10822" spans="20:24">
      <c r="T10822" s="221"/>
      <c r="U10822" s="221"/>
      <c r="V10822" s="221"/>
      <c r="W10822" s="221"/>
      <c r="X10822" s="221"/>
    </row>
    <row r="10823" spans="20:24">
      <c r="T10823" s="221"/>
      <c r="U10823" s="221"/>
      <c r="V10823" s="221"/>
      <c r="W10823" s="221"/>
      <c r="X10823" s="221"/>
    </row>
    <row r="10824" spans="20:24">
      <c r="T10824" s="221"/>
      <c r="U10824" s="221"/>
      <c r="V10824" s="221"/>
      <c r="W10824" s="221"/>
      <c r="X10824" s="221"/>
    </row>
    <row r="10825" spans="20:24">
      <c r="T10825" s="221"/>
      <c r="U10825" s="221"/>
      <c r="V10825" s="221"/>
      <c r="W10825" s="221"/>
      <c r="X10825" s="221"/>
    </row>
    <row r="10826" spans="20:24">
      <c r="T10826" s="221"/>
      <c r="U10826" s="221"/>
      <c r="V10826" s="221"/>
      <c r="W10826" s="221"/>
      <c r="X10826" s="221"/>
    </row>
    <row r="10827" spans="20:24">
      <c r="T10827" s="221"/>
      <c r="U10827" s="221"/>
      <c r="V10827" s="221"/>
      <c r="W10827" s="221"/>
      <c r="X10827" s="221"/>
    </row>
    <row r="10828" spans="20:24">
      <c r="T10828" s="221"/>
      <c r="U10828" s="221"/>
      <c r="V10828" s="221"/>
      <c r="W10828" s="221"/>
      <c r="X10828" s="221"/>
    </row>
    <row r="10829" spans="20:24">
      <c r="T10829" s="221"/>
      <c r="U10829" s="221"/>
      <c r="V10829" s="221"/>
      <c r="W10829" s="221"/>
      <c r="X10829" s="221"/>
    </row>
    <row r="10830" spans="20:24">
      <c r="T10830" s="221"/>
      <c r="U10830" s="221"/>
      <c r="V10830" s="221"/>
      <c r="W10830" s="221"/>
      <c r="X10830" s="221"/>
    </row>
    <row r="10831" spans="20:24">
      <c r="T10831" s="221"/>
      <c r="U10831" s="221"/>
      <c r="V10831" s="221"/>
      <c r="W10831" s="221"/>
      <c r="X10831" s="221"/>
    </row>
    <row r="10832" spans="20:24">
      <c r="T10832" s="221"/>
      <c r="U10832" s="221"/>
      <c r="V10832" s="221"/>
      <c r="W10832" s="221"/>
      <c r="X10832" s="221"/>
    </row>
    <row r="10833" spans="20:24">
      <c r="T10833" s="221"/>
      <c r="U10833" s="221"/>
      <c r="V10833" s="221"/>
      <c r="W10833" s="221"/>
      <c r="X10833" s="221"/>
    </row>
    <row r="10834" spans="20:24">
      <c r="T10834" s="221"/>
      <c r="U10834" s="221"/>
      <c r="V10834" s="221"/>
      <c r="W10834" s="221"/>
      <c r="X10834" s="221"/>
    </row>
    <row r="10835" spans="20:24">
      <c r="T10835" s="221"/>
      <c r="U10835" s="221"/>
      <c r="V10835" s="221"/>
      <c r="W10835" s="221"/>
      <c r="X10835" s="221"/>
    </row>
    <row r="10836" spans="20:24">
      <c r="T10836" s="221"/>
      <c r="U10836" s="221"/>
      <c r="V10836" s="221"/>
      <c r="W10836" s="221"/>
      <c r="X10836" s="221"/>
    </row>
    <row r="10837" spans="20:24">
      <c r="T10837" s="221"/>
      <c r="U10837" s="221"/>
      <c r="V10837" s="221"/>
      <c r="W10837" s="221"/>
      <c r="X10837" s="221"/>
    </row>
    <row r="10838" spans="20:24">
      <c r="T10838" s="221"/>
      <c r="U10838" s="221"/>
      <c r="V10838" s="221"/>
      <c r="W10838" s="221"/>
      <c r="X10838" s="221"/>
    </row>
    <row r="10839" spans="20:24">
      <c r="T10839" s="221"/>
      <c r="U10839" s="221"/>
      <c r="V10839" s="221"/>
      <c r="W10839" s="221"/>
      <c r="X10839" s="221"/>
    </row>
    <row r="10840" spans="20:24">
      <c r="T10840" s="221"/>
      <c r="U10840" s="221"/>
      <c r="V10840" s="221"/>
      <c r="W10840" s="221"/>
      <c r="X10840" s="221"/>
    </row>
    <row r="10841" spans="20:24">
      <c r="T10841" s="221"/>
      <c r="U10841" s="221"/>
      <c r="V10841" s="221"/>
      <c r="W10841" s="221"/>
      <c r="X10841" s="221"/>
    </row>
    <row r="10842" spans="20:24">
      <c r="T10842" s="221"/>
      <c r="U10842" s="221"/>
      <c r="V10842" s="221"/>
      <c r="W10842" s="221"/>
      <c r="X10842" s="221"/>
    </row>
    <row r="10843" spans="20:24">
      <c r="T10843" s="221"/>
      <c r="U10843" s="221"/>
      <c r="V10843" s="221"/>
      <c r="W10843" s="221"/>
      <c r="X10843" s="221"/>
    </row>
    <row r="10844" spans="20:24">
      <c r="T10844" s="221"/>
      <c r="U10844" s="221"/>
      <c r="V10844" s="221"/>
      <c r="W10844" s="221"/>
      <c r="X10844" s="221"/>
    </row>
    <row r="10845" spans="20:24">
      <c r="T10845" s="221"/>
      <c r="U10845" s="221"/>
      <c r="V10845" s="221"/>
      <c r="W10845" s="221"/>
      <c r="X10845" s="221"/>
    </row>
    <row r="10846" spans="20:24">
      <c r="T10846" s="221"/>
      <c r="U10846" s="221"/>
      <c r="V10846" s="221"/>
      <c r="W10846" s="221"/>
      <c r="X10846" s="221"/>
    </row>
    <row r="10847" spans="20:24">
      <c r="T10847" s="221"/>
      <c r="U10847" s="221"/>
      <c r="V10847" s="221"/>
      <c r="W10847" s="221"/>
      <c r="X10847" s="221"/>
    </row>
    <row r="10848" spans="20:24">
      <c r="T10848" s="221"/>
      <c r="U10848" s="221"/>
      <c r="V10848" s="221"/>
      <c r="W10848" s="221"/>
      <c r="X10848" s="221"/>
    </row>
    <row r="10849" spans="20:24">
      <c r="T10849" s="221"/>
      <c r="U10849" s="221"/>
      <c r="V10849" s="221"/>
      <c r="W10849" s="221"/>
      <c r="X10849" s="221"/>
    </row>
    <row r="10850" spans="20:24">
      <c r="T10850" s="221"/>
      <c r="U10850" s="221"/>
      <c r="V10850" s="221"/>
      <c r="W10850" s="221"/>
      <c r="X10850" s="221"/>
    </row>
    <row r="10851" spans="20:24">
      <c r="T10851" s="221"/>
      <c r="U10851" s="221"/>
      <c r="V10851" s="221"/>
      <c r="W10851" s="221"/>
      <c r="X10851" s="221"/>
    </row>
    <row r="10852" spans="20:24">
      <c r="T10852" s="221"/>
      <c r="U10852" s="221"/>
      <c r="V10852" s="221"/>
      <c r="W10852" s="221"/>
      <c r="X10852" s="221"/>
    </row>
    <row r="10853" spans="20:24">
      <c r="T10853" s="221"/>
      <c r="U10853" s="221"/>
      <c r="V10853" s="221"/>
      <c r="W10853" s="221"/>
      <c r="X10853" s="221"/>
    </row>
    <row r="10854" spans="20:24">
      <c r="T10854" s="221"/>
      <c r="U10854" s="221"/>
      <c r="V10854" s="221"/>
      <c r="W10854" s="221"/>
      <c r="X10854" s="221"/>
    </row>
    <row r="10855" spans="20:24">
      <c r="T10855" s="221"/>
      <c r="U10855" s="221"/>
      <c r="V10855" s="221"/>
      <c r="W10855" s="221"/>
      <c r="X10855" s="221"/>
    </row>
    <row r="10856" spans="20:24">
      <c r="T10856" s="221"/>
      <c r="U10856" s="221"/>
      <c r="V10856" s="221"/>
      <c r="W10856" s="221"/>
      <c r="X10856" s="221"/>
    </row>
    <row r="10857" spans="20:24">
      <c r="T10857" s="221"/>
      <c r="U10857" s="221"/>
      <c r="V10857" s="221"/>
      <c r="W10857" s="221"/>
      <c r="X10857" s="221"/>
    </row>
    <row r="10858" spans="20:24">
      <c r="T10858" s="221"/>
      <c r="U10858" s="221"/>
      <c r="V10858" s="221"/>
      <c r="W10858" s="221"/>
      <c r="X10858" s="221"/>
    </row>
    <row r="10859" spans="20:24">
      <c r="T10859" s="221"/>
      <c r="U10859" s="221"/>
      <c r="V10859" s="221"/>
      <c r="W10859" s="221"/>
      <c r="X10859" s="221"/>
    </row>
    <row r="10860" spans="20:24">
      <c r="T10860" s="221"/>
      <c r="U10860" s="221"/>
      <c r="V10860" s="221"/>
      <c r="W10860" s="221"/>
      <c r="X10860" s="221"/>
    </row>
    <row r="10861" spans="20:24">
      <c r="T10861" s="221"/>
      <c r="U10861" s="221"/>
      <c r="V10861" s="221"/>
      <c r="W10861" s="221"/>
      <c r="X10861" s="221"/>
    </row>
    <row r="10862" spans="20:24">
      <c r="T10862" s="221"/>
      <c r="U10862" s="221"/>
      <c r="V10862" s="221"/>
      <c r="W10862" s="221"/>
      <c r="X10862" s="221"/>
    </row>
    <row r="10863" spans="20:24">
      <c r="T10863" s="221"/>
      <c r="U10863" s="221"/>
      <c r="V10863" s="221"/>
      <c r="W10863" s="221"/>
      <c r="X10863" s="221"/>
    </row>
    <row r="10864" spans="20:24">
      <c r="T10864" s="221"/>
      <c r="U10864" s="221"/>
      <c r="V10864" s="221"/>
      <c r="W10864" s="221"/>
      <c r="X10864" s="221"/>
    </row>
    <row r="10865" spans="20:24">
      <c r="T10865" s="221"/>
      <c r="U10865" s="221"/>
      <c r="V10865" s="221"/>
      <c r="W10865" s="221"/>
      <c r="X10865" s="221"/>
    </row>
    <row r="10866" spans="20:24">
      <c r="T10866" s="221"/>
      <c r="U10866" s="221"/>
      <c r="V10866" s="221"/>
      <c r="W10866" s="221"/>
      <c r="X10866" s="221"/>
    </row>
    <row r="10867" spans="20:24">
      <c r="T10867" s="221"/>
      <c r="U10867" s="221"/>
      <c r="V10867" s="221"/>
      <c r="W10867" s="221"/>
      <c r="X10867" s="221"/>
    </row>
    <row r="10868" spans="20:24">
      <c r="T10868" s="221"/>
      <c r="U10868" s="221"/>
      <c r="V10868" s="221"/>
      <c r="W10868" s="221"/>
      <c r="X10868" s="221"/>
    </row>
    <row r="10869" spans="20:24">
      <c r="T10869" s="221"/>
      <c r="U10869" s="221"/>
      <c r="V10869" s="221"/>
      <c r="W10869" s="221"/>
      <c r="X10869" s="221"/>
    </row>
    <row r="10870" spans="20:24">
      <c r="T10870" s="221"/>
      <c r="U10870" s="221"/>
      <c r="V10870" s="221"/>
      <c r="W10870" s="221"/>
      <c r="X10870" s="221"/>
    </row>
    <row r="10871" spans="20:24">
      <c r="T10871" s="221"/>
      <c r="U10871" s="221"/>
      <c r="V10871" s="221"/>
      <c r="W10871" s="221"/>
      <c r="X10871" s="221"/>
    </row>
    <row r="10872" spans="20:24">
      <c r="T10872" s="221"/>
      <c r="U10872" s="221"/>
      <c r="V10872" s="221"/>
      <c r="W10872" s="221"/>
      <c r="X10872" s="221"/>
    </row>
    <row r="10873" spans="20:24">
      <c r="T10873" s="221"/>
      <c r="U10873" s="221"/>
      <c r="V10873" s="221"/>
      <c r="W10873" s="221"/>
      <c r="X10873" s="221"/>
    </row>
    <row r="10874" spans="20:24">
      <c r="T10874" s="221"/>
      <c r="U10874" s="221"/>
      <c r="V10874" s="221"/>
      <c r="W10874" s="221"/>
      <c r="X10874" s="221"/>
    </row>
    <row r="10875" spans="20:24">
      <c r="T10875" s="221"/>
      <c r="U10875" s="221"/>
      <c r="V10875" s="221"/>
      <c r="W10875" s="221"/>
      <c r="X10875" s="221"/>
    </row>
    <row r="10876" spans="20:24">
      <c r="T10876" s="221"/>
      <c r="U10876" s="221"/>
      <c r="V10876" s="221"/>
      <c r="W10876" s="221"/>
      <c r="X10876" s="221"/>
    </row>
    <row r="10877" spans="20:24">
      <c r="T10877" s="221"/>
      <c r="U10877" s="221"/>
      <c r="V10877" s="221"/>
      <c r="W10877" s="221"/>
      <c r="X10877" s="221"/>
    </row>
    <row r="10878" spans="20:24">
      <c r="T10878" s="221"/>
      <c r="U10878" s="221"/>
      <c r="V10878" s="221"/>
      <c r="W10878" s="221"/>
      <c r="X10878" s="221"/>
    </row>
    <row r="10879" spans="20:24">
      <c r="T10879" s="221"/>
      <c r="U10879" s="221"/>
      <c r="V10879" s="221"/>
      <c r="W10879" s="221"/>
      <c r="X10879" s="221"/>
    </row>
    <row r="10880" spans="20:24">
      <c r="T10880" s="221"/>
      <c r="U10880" s="221"/>
      <c r="V10880" s="221"/>
      <c r="W10880" s="221"/>
      <c r="X10880" s="221"/>
    </row>
    <row r="10881" spans="20:24">
      <c r="T10881" s="221"/>
      <c r="U10881" s="221"/>
      <c r="V10881" s="221"/>
      <c r="W10881" s="221"/>
      <c r="X10881" s="221"/>
    </row>
    <row r="10882" spans="20:24">
      <c r="T10882" s="221"/>
      <c r="U10882" s="221"/>
      <c r="V10882" s="221"/>
      <c r="W10882" s="221"/>
      <c r="X10882" s="221"/>
    </row>
    <row r="10883" spans="20:24">
      <c r="T10883" s="221"/>
      <c r="U10883" s="221"/>
      <c r="V10883" s="221"/>
      <c r="W10883" s="221"/>
      <c r="X10883" s="221"/>
    </row>
    <row r="10884" spans="20:24">
      <c r="T10884" s="221"/>
      <c r="U10884" s="221"/>
      <c r="V10884" s="221"/>
      <c r="W10884" s="221"/>
      <c r="X10884" s="221"/>
    </row>
    <row r="10885" spans="20:24">
      <c r="T10885" s="221"/>
      <c r="U10885" s="221"/>
      <c r="V10885" s="221"/>
      <c r="W10885" s="221"/>
      <c r="X10885" s="221"/>
    </row>
    <row r="10886" spans="20:24">
      <c r="T10886" s="221"/>
      <c r="U10886" s="221"/>
      <c r="V10886" s="221"/>
      <c r="W10886" s="221"/>
      <c r="X10886" s="221"/>
    </row>
    <row r="10887" spans="20:24">
      <c r="T10887" s="221"/>
      <c r="U10887" s="221"/>
      <c r="V10887" s="221"/>
      <c r="W10887" s="221"/>
      <c r="X10887" s="221"/>
    </row>
    <row r="10888" spans="20:24">
      <c r="T10888" s="221"/>
      <c r="U10888" s="221"/>
      <c r="V10888" s="221"/>
      <c r="W10888" s="221"/>
      <c r="X10888" s="221"/>
    </row>
    <row r="10889" spans="20:24">
      <c r="T10889" s="221"/>
      <c r="U10889" s="221"/>
      <c r="V10889" s="221"/>
      <c r="W10889" s="221"/>
      <c r="X10889" s="221"/>
    </row>
    <row r="10890" spans="20:24">
      <c r="T10890" s="221"/>
      <c r="U10890" s="221"/>
      <c r="V10890" s="221"/>
      <c r="W10890" s="221"/>
      <c r="X10890" s="221"/>
    </row>
    <row r="10891" spans="20:24">
      <c r="T10891" s="221"/>
      <c r="U10891" s="221"/>
      <c r="V10891" s="221"/>
      <c r="W10891" s="221"/>
      <c r="X10891" s="221"/>
    </row>
    <row r="10892" spans="20:24">
      <c r="T10892" s="221"/>
      <c r="U10892" s="221"/>
      <c r="V10892" s="221"/>
      <c r="W10892" s="221"/>
      <c r="X10892" s="221"/>
    </row>
    <row r="10893" spans="20:24">
      <c r="T10893" s="221"/>
      <c r="U10893" s="221"/>
      <c r="V10893" s="221"/>
      <c r="W10893" s="221"/>
      <c r="X10893" s="221"/>
    </row>
    <row r="10894" spans="20:24">
      <c r="T10894" s="221"/>
      <c r="U10894" s="221"/>
      <c r="V10894" s="221"/>
      <c r="W10894" s="221"/>
      <c r="X10894" s="221"/>
    </row>
    <row r="10895" spans="20:24">
      <c r="T10895" s="221"/>
      <c r="U10895" s="221"/>
      <c r="V10895" s="221"/>
      <c r="W10895" s="221"/>
      <c r="X10895" s="221"/>
    </row>
    <row r="10896" spans="20:24">
      <c r="T10896" s="221"/>
      <c r="U10896" s="221"/>
      <c r="V10896" s="221"/>
      <c r="W10896" s="221"/>
      <c r="X10896" s="221"/>
    </row>
    <row r="10897" spans="20:24">
      <c r="T10897" s="221"/>
      <c r="U10897" s="221"/>
      <c r="V10897" s="221"/>
      <c r="W10897" s="221"/>
      <c r="X10897" s="221"/>
    </row>
    <row r="10898" spans="20:24">
      <c r="T10898" s="221"/>
      <c r="U10898" s="221"/>
      <c r="V10898" s="221"/>
      <c r="W10898" s="221"/>
      <c r="X10898" s="221"/>
    </row>
    <row r="10899" spans="20:24">
      <c r="T10899" s="221"/>
      <c r="U10899" s="221"/>
      <c r="V10899" s="221"/>
      <c r="W10899" s="221"/>
      <c r="X10899" s="221"/>
    </row>
    <row r="10900" spans="20:24">
      <c r="T10900" s="221"/>
      <c r="U10900" s="221"/>
      <c r="V10900" s="221"/>
      <c r="W10900" s="221"/>
      <c r="X10900" s="221"/>
    </row>
    <row r="10901" spans="20:24">
      <c r="T10901" s="221"/>
      <c r="U10901" s="221"/>
      <c r="V10901" s="221"/>
      <c r="W10901" s="221"/>
      <c r="X10901" s="221"/>
    </row>
    <row r="10902" spans="20:24">
      <c r="T10902" s="221"/>
      <c r="U10902" s="221"/>
      <c r="V10902" s="221"/>
      <c r="W10902" s="221"/>
      <c r="X10902" s="221"/>
    </row>
    <row r="10903" spans="20:24">
      <c r="T10903" s="221"/>
      <c r="U10903" s="221"/>
      <c r="V10903" s="221"/>
      <c r="W10903" s="221"/>
      <c r="X10903" s="221"/>
    </row>
    <row r="10904" spans="20:24">
      <c r="T10904" s="221"/>
      <c r="U10904" s="221"/>
      <c r="V10904" s="221"/>
      <c r="W10904" s="221"/>
      <c r="X10904" s="221"/>
    </row>
    <row r="10905" spans="20:24">
      <c r="T10905" s="221"/>
      <c r="U10905" s="221"/>
      <c r="V10905" s="221"/>
      <c r="W10905" s="221"/>
      <c r="X10905" s="221"/>
    </row>
    <row r="10906" spans="20:24">
      <c r="T10906" s="221"/>
      <c r="U10906" s="221"/>
      <c r="V10906" s="221"/>
      <c r="W10906" s="221"/>
      <c r="X10906" s="221"/>
    </row>
    <row r="10907" spans="20:24">
      <c r="T10907" s="221"/>
      <c r="U10907" s="221"/>
      <c r="V10907" s="221"/>
      <c r="W10907" s="221"/>
      <c r="X10907" s="221"/>
    </row>
    <row r="10908" spans="20:24">
      <c r="T10908" s="221"/>
      <c r="U10908" s="221"/>
      <c r="V10908" s="221"/>
      <c r="W10908" s="221"/>
      <c r="X10908" s="221"/>
    </row>
    <row r="10909" spans="20:24">
      <c r="T10909" s="221"/>
      <c r="U10909" s="221"/>
      <c r="V10909" s="221"/>
      <c r="W10909" s="221"/>
      <c r="X10909" s="221"/>
    </row>
    <row r="10910" spans="20:24">
      <c r="T10910" s="221"/>
      <c r="U10910" s="221"/>
      <c r="V10910" s="221"/>
      <c r="W10910" s="221"/>
      <c r="X10910" s="221"/>
    </row>
    <row r="10911" spans="20:24">
      <c r="T10911" s="221"/>
      <c r="U10911" s="221"/>
      <c r="V10911" s="221"/>
      <c r="W10911" s="221"/>
      <c r="X10911" s="221"/>
    </row>
    <row r="10912" spans="20:24">
      <c r="T10912" s="221"/>
      <c r="U10912" s="221"/>
      <c r="V10912" s="221"/>
      <c r="W10912" s="221"/>
      <c r="X10912" s="221"/>
    </row>
    <row r="10913" spans="20:24">
      <c r="T10913" s="221"/>
      <c r="U10913" s="221"/>
      <c r="V10913" s="221"/>
      <c r="W10913" s="221"/>
      <c r="X10913" s="221"/>
    </row>
    <row r="10914" spans="20:24">
      <c r="T10914" s="221"/>
      <c r="U10914" s="221"/>
      <c r="V10914" s="221"/>
      <c r="W10914" s="221"/>
      <c r="X10914" s="221"/>
    </row>
    <row r="10915" spans="20:24">
      <c r="T10915" s="221"/>
      <c r="U10915" s="221"/>
      <c r="V10915" s="221"/>
      <c r="W10915" s="221"/>
      <c r="X10915" s="221"/>
    </row>
    <row r="10916" spans="20:24">
      <c r="T10916" s="221"/>
      <c r="U10916" s="221"/>
      <c r="V10916" s="221"/>
      <c r="W10916" s="221"/>
      <c r="X10916" s="221"/>
    </row>
    <row r="10917" spans="20:24">
      <c r="T10917" s="221"/>
      <c r="U10917" s="221"/>
      <c r="V10917" s="221"/>
      <c r="W10917" s="221"/>
      <c r="X10917" s="221"/>
    </row>
    <row r="10918" spans="20:24">
      <c r="T10918" s="221"/>
      <c r="U10918" s="221"/>
      <c r="V10918" s="221"/>
      <c r="W10918" s="221"/>
      <c r="X10918" s="221"/>
    </row>
    <row r="10919" spans="20:24">
      <c r="T10919" s="221"/>
      <c r="U10919" s="221"/>
      <c r="V10919" s="221"/>
      <c r="W10919" s="221"/>
      <c r="X10919" s="221"/>
    </row>
    <row r="10920" spans="20:24">
      <c r="T10920" s="221"/>
      <c r="U10920" s="221"/>
      <c r="V10920" s="221"/>
      <c r="W10920" s="221"/>
      <c r="X10920" s="221"/>
    </row>
    <row r="10921" spans="20:24">
      <c r="T10921" s="221"/>
      <c r="U10921" s="221"/>
      <c r="V10921" s="221"/>
      <c r="W10921" s="221"/>
      <c r="X10921" s="221"/>
    </row>
    <row r="10922" spans="20:24">
      <c r="T10922" s="221"/>
      <c r="U10922" s="221"/>
      <c r="V10922" s="221"/>
      <c r="W10922" s="221"/>
      <c r="X10922" s="221"/>
    </row>
    <row r="10923" spans="20:24">
      <c r="T10923" s="221"/>
      <c r="U10923" s="221"/>
      <c r="V10923" s="221"/>
      <c r="W10923" s="221"/>
      <c r="X10923" s="221"/>
    </row>
    <row r="10924" spans="20:24">
      <c r="T10924" s="221"/>
      <c r="U10924" s="221"/>
      <c r="V10924" s="221"/>
      <c r="W10924" s="221"/>
      <c r="X10924" s="221"/>
    </row>
    <row r="10925" spans="20:24">
      <c r="T10925" s="221"/>
      <c r="U10925" s="221"/>
      <c r="V10925" s="221"/>
      <c r="W10925" s="221"/>
      <c r="X10925" s="221"/>
    </row>
    <row r="10926" spans="20:24">
      <c r="T10926" s="221"/>
      <c r="U10926" s="221"/>
      <c r="V10926" s="221"/>
      <c r="W10926" s="221"/>
      <c r="X10926" s="221"/>
    </row>
    <row r="10927" spans="20:24">
      <c r="T10927" s="221"/>
      <c r="U10927" s="221"/>
      <c r="V10927" s="221"/>
      <c r="W10927" s="221"/>
      <c r="X10927" s="221"/>
    </row>
    <row r="10928" spans="20:24">
      <c r="T10928" s="221"/>
      <c r="U10928" s="221"/>
      <c r="V10928" s="221"/>
      <c r="W10928" s="221"/>
      <c r="X10928" s="221"/>
    </row>
    <row r="10929" spans="20:24">
      <c r="T10929" s="221"/>
      <c r="U10929" s="221"/>
      <c r="V10929" s="221"/>
      <c r="W10929" s="221"/>
      <c r="X10929" s="221"/>
    </row>
    <row r="10930" spans="20:24">
      <c r="T10930" s="221"/>
      <c r="U10930" s="221"/>
      <c r="V10930" s="221"/>
      <c r="W10930" s="221"/>
      <c r="X10930" s="221"/>
    </row>
    <row r="10931" spans="20:24">
      <c r="T10931" s="221"/>
      <c r="U10931" s="221"/>
      <c r="V10931" s="221"/>
      <c r="W10931" s="221"/>
      <c r="X10931" s="221"/>
    </row>
    <row r="10932" spans="20:24">
      <c r="T10932" s="221"/>
      <c r="U10932" s="221"/>
      <c r="V10932" s="221"/>
      <c r="W10932" s="221"/>
      <c r="X10932" s="221"/>
    </row>
    <row r="10933" spans="20:24">
      <c r="T10933" s="221"/>
      <c r="U10933" s="221"/>
      <c r="V10933" s="221"/>
      <c r="W10933" s="221"/>
      <c r="X10933" s="221"/>
    </row>
    <row r="10934" spans="20:24">
      <c r="T10934" s="221"/>
      <c r="U10934" s="221"/>
      <c r="V10934" s="221"/>
      <c r="W10934" s="221"/>
      <c r="X10934" s="221"/>
    </row>
    <row r="10935" spans="20:24">
      <c r="T10935" s="221"/>
      <c r="U10935" s="221"/>
      <c r="V10935" s="221"/>
      <c r="W10935" s="221"/>
      <c r="X10935" s="221"/>
    </row>
    <row r="10936" spans="20:24">
      <c r="T10936" s="221"/>
      <c r="U10936" s="221"/>
      <c r="V10936" s="221"/>
      <c r="W10936" s="221"/>
      <c r="X10936" s="221"/>
    </row>
    <row r="10937" spans="20:24">
      <c r="T10937" s="221"/>
      <c r="U10937" s="221"/>
      <c r="V10937" s="221"/>
      <c r="W10937" s="221"/>
      <c r="X10937" s="221"/>
    </row>
    <row r="10938" spans="20:24">
      <c r="T10938" s="221"/>
      <c r="U10938" s="221"/>
      <c r="V10938" s="221"/>
      <c r="W10938" s="221"/>
      <c r="X10938" s="221"/>
    </row>
    <row r="10939" spans="20:24">
      <c r="T10939" s="221"/>
      <c r="U10939" s="221"/>
      <c r="V10939" s="221"/>
      <c r="W10939" s="221"/>
      <c r="X10939" s="221"/>
    </row>
    <row r="10940" spans="20:24">
      <c r="T10940" s="221"/>
      <c r="U10940" s="221"/>
      <c r="V10940" s="221"/>
      <c r="W10940" s="221"/>
      <c r="X10940" s="221"/>
    </row>
    <row r="10941" spans="20:24">
      <c r="T10941" s="221"/>
      <c r="U10941" s="221"/>
      <c r="V10941" s="221"/>
      <c r="W10941" s="221"/>
      <c r="X10941" s="221"/>
    </row>
    <row r="10942" spans="20:24">
      <c r="T10942" s="221"/>
      <c r="U10942" s="221"/>
      <c r="V10942" s="221"/>
      <c r="W10942" s="221"/>
      <c r="X10942" s="221"/>
    </row>
    <row r="10943" spans="20:24">
      <c r="T10943" s="221"/>
      <c r="U10943" s="221"/>
      <c r="V10943" s="221"/>
      <c r="W10943" s="221"/>
      <c r="X10943" s="221"/>
    </row>
    <row r="10944" spans="20:24">
      <c r="T10944" s="221"/>
      <c r="U10944" s="221"/>
      <c r="V10944" s="221"/>
      <c r="W10944" s="221"/>
      <c r="X10944" s="221"/>
    </row>
    <row r="10945" spans="20:24">
      <c r="T10945" s="221"/>
      <c r="U10945" s="221"/>
      <c r="V10945" s="221"/>
      <c r="W10945" s="221"/>
      <c r="X10945" s="221"/>
    </row>
    <row r="10946" spans="20:24">
      <c r="T10946" s="221"/>
      <c r="U10946" s="221"/>
      <c r="V10946" s="221"/>
      <c r="W10946" s="221"/>
      <c r="X10946" s="221"/>
    </row>
    <row r="10947" spans="20:24">
      <c r="T10947" s="221"/>
      <c r="U10947" s="221"/>
      <c r="V10947" s="221"/>
      <c r="W10947" s="221"/>
      <c r="X10947" s="221"/>
    </row>
    <row r="10948" spans="20:24">
      <c r="T10948" s="221"/>
      <c r="U10948" s="221"/>
      <c r="V10948" s="221"/>
      <c r="W10948" s="221"/>
      <c r="X10948" s="221"/>
    </row>
    <row r="10949" spans="20:24">
      <c r="T10949" s="221"/>
      <c r="U10949" s="221"/>
      <c r="V10949" s="221"/>
      <c r="W10949" s="221"/>
      <c r="X10949" s="221"/>
    </row>
    <row r="10950" spans="20:24">
      <c r="T10950" s="221"/>
      <c r="U10950" s="221"/>
      <c r="V10950" s="221"/>
      <c r="W10950" s="221"/>
      <c r="X10950" s="221"/>
    </row>
    <row r="10951" spans="20:24">
      <c r="T10951" s="221"/>
      <c r="U10951" s="221"/>
      <c r="V10951" s="221"/>
      <c r="W10951" s="221"/>
      <c r="X10951" s="221"/>
    </row>
    <row r="10952" spans="20:24">
      <c r="T10952" s="221"/>
      <c r="U10952" s="221"/>
      <c r="V10952" s="221"/>
      <c r="W10952" s="221"/>
      <c r="X10952" s="221"/>
    </row>
    <row r="10953" spans="20:24">
      <c r="T10953" s="221"/>
      <c r="U10953" s="221"/>
      <c r="V10953" s="221"/>
      <c r="W10953" s="221"/>
      <c r="X10953" s="221"/>
    </row>
    <row r="10954" spans="20:24">
      <c r="T10954" s="221"/>
      <c r="U10954" s="221"/>
      <c r="V10954" s="221"/>
      <c r="W10954" s="221"/>
      <c r="X10954" s="221"/>
    </row>
    <row r="10955" spans="20:24">
      <c r="T10955" s="221"/>
      <c r="U10955" s="221"/>
      <c r="V10955" s="221"/>
      <c r="W10955" s="221"/>
      <c r="X10955" s="221"/>
    </row>
    <row r="10956" spans="20:24">
      <c r="T10956" s="221"/>
      <c r="U10956" s="221"/>
      <c r="V10956" s="221"/>
      <c r="W10956" s="221"/>
      <c r="X10956" s="221"/>
    </row>
    <row r="10957" spans="20:24">
      <c r="T10957" s="221"/>
      <c r="U10957" s="221"/>
      <c r="V10957" s="221"/>
      <c r="W10957" s="221"/>
      <c r="X10957" s="221"/>
    </row>
    <row r="10958" spans="20:24">
      <c r="T10958" s="221"/>
      <c r="U10958" s="221"/>
      <c r="V10958" s="221"/>
      <c r="W10958" s="221"/>
      <c r="X10958" s="221"/>
    </row>
    <row r="10959" spans="20:24">
      <c r="T10959" s="221"/>
      <c r="U10959" s="221"/>
      <c r="V10959" s="221"/>
      <c r="W10959" s="221"/>
      <c r="X10959" s="221"/>
    </row>
    <row r="10960" spans="20:24">
      <c r="T10960" s="221"/>
      <c r="U10960" s="221"/>
      <c r="V10960" s="221"/>
      <c r="W10960" s="221"/>
      <c r="X10960" s="221"/>
    </row>
    <row r="10961" spans="20:24">
      <c r="T10961" s="221"/>
      <c r="U10961" s="221"/>
      <c r="V10961" s="221"/>
      <c r="W10961" s="221"/>
      <c r="X10961" s="221"/>
    </row>
    <row r="10962" spans="20:24">
      <c r="T10962" s="221"/>
      <c r="U10962" s="221"/>
      <c r="V10962" s="221"/>
      <c r="W10962" s="221"/>
      <c r="X10962" s="221"/>
    </row>
    <row r="10963" spans="20:24">
      <c r="T10963" s="221"/>
      <c r="U10963" s="221"/>
      <c r="V10963" s="221"/>
      <c r="W10963" s="221"/>
      <c r="X10963" s="221"/>
    </row>
    <row r="10964" spans="20:24">
      <c r="T10964" s="221"/>
      <c r="U10964" s="221"/>
      <c r="V10964" s="221"/>
      <c r="W10964" s="221"/>
      <c r="X10964" s="221"/>
    </row>
    <row r="10965" spans="20:24">
      <c r="T10965" s="221"/>
      <c r="U10965" s="221"/>
      <c r="V10965" s="221"/>
      <c r="W10965" s="221"/>
      <c r="X10965" s="221"/>
    </row>
    <row r="10966" spans="20:24">
      <c r="T10966" s="221"/>
      <c r="U10966" s="221"/>
      <c r="V10966" s="221"/>
      <c r="W10966" s="221"/>
      <c r="X10966" s="221"/>
    </row>
    <row r="10967" spans="20:24">
      <c r="T10967" s="221"/>
      <c r="U10967" s="221"/>
      <c r="V10967" s="221"/>
      <c r="W10967" s="221"/>
      <c r="X10967" s="221"/>
    </row>
    <row r="10968" spans="20:24">
      <c r="T10968" s="221"/>
      <c r="U10968" s="221"/>
      <c r="V10968" s="221"/>
      <c r="W10968" s="221"/>
      <c r="X10968" s="221"/>
    </row>
    <row r="10969" spans="20:24">
      <c r="T10969" s="221"/>
      <c r="U10969" s="221"/>
      <c r="V10969" s="221"/>
      <c r="W10969" s="221"/>
      <c r="X10969" s="221"/>
    </row>
    <row r="10970" spans="20:24">
      <c r="T10970" s="221"/>
      <c r="U10970" s="221"/>
      <c r="V10970" s="221"/>
      <c r="W10970" s="221"/>
      <c r="X10970" s="221"/>
    </row>
    <row r="10971" spans="20:24">
      <c r="T10971" s="221"/>
      <c r="U10971" s="221"/>
      <c r="V10971" s="221"/>
      <c r="W10971" s="221"/>
      <c r="X10971" s="221"/>
    </row>
    <row r="10972" spans="20:24">
      <c r="T10972" s="221"/>
      <c r="U10972" s="221"/>
      <c r="V10972" s="221"/>
      <c r="W10972" s="221"/>
      <c r="X10972" s="221"/>
    </row>
    <row r="10973" spans="20:24">
      <c r="T10973" s="221"/>
      <c r="U10973" s="221"/>
      <c r="V10973" s="221"/>
      <c r="W10973" s="221"/>
      <c r="X10973" s="221"/>
    </row>
    <row r="10974" spans="20:24">
      <c r="T10974" s="221"/>
      <c r="U10974" s="221"/>
      <c r="V10974" s="221"/>
      <c r="W10974" s="221"/>
      <c r="X10974" s="221"/>
    </row>
    <row r="10975" spans="20:24">
      <c r="T10975" s="221"/>
      <c r="U10975" s="221"/>
      <c r="V10975" s="221"/>
      <c r="W10975" s="221"/>
      <c r="X10975" s="221"/>
    </row>
    <row r="10976" spans="20:24">
      <c r="T10976" s="221"/>
      <c r="U10976" s="221"/>
      <c r="V10976" s="221"/>
      <c r="W10976" s="221"/>
      <c r="X10976" s="221"/>
    </row>
    <row r="10977" spans="20:24">
      <c r="T10977" s="221"/>
      <c r="U10977" s="221"/>
      <c r="V10977" s="221"/>
      <c r="W10977" s="221"/>
      <c r="X10977" s="221"/>
    </row>
    <row r="10978" spans="20:24">
      <c r="T10978" s="221"/>
      <c r="U10978" s="221"/>
      <c r="V10978" s="221"/>
      <c r="W10978" s="221"/>
      <c r="X10978" s="221"/>
    </row>
    <row r="10979" spans="20:24">
      <c r="T10979" s="221"/>
      <c r="U10979" s="221"/>
      <c r="V10979" s="221"/>
      <c r="W10979" s="221"/>
      <c r="X10979" s="221"/>
    </row>
    <row r="10980" spans="20:24">
      <c r="T10980" s="221"/>
      <c r="U10980" s="221"/>
      <c r="V10980" s="221"/>
      <c r="W10980" s="221"/>
      <c r="X10980" s="221"/>
    </row>
    <row r="10981" spans="20:24">
      <c r="T10981" s="221"/>
      <c r="U10981" s="221"/>
      <c r="V10981" s="221"/>
      <c r="W10981" s="221"/>
      <c r="X10981" s="221"/>
    </row>
    <row r="10982" spans="20:24">
      <c r="T10982" s="221"/>
      <c r="U10982" s="221"/>
      <c r="V10982" s="221"/>
      <c r="W10982" s="221"/>
      <c r="X10982" s="221"/>
    </row>
    <row r="10983" spans="20:24">
      <c r="T10983" s="221"/>
      <c r="U10983" s="221"/>
      <c r="V10983" s="221"/>
      <c r="W10983" s="221"/>
      <c r="X10983" s="221"/>
    </row>
    <row r="10984" spans="20:24">
      <c r="T10984" s="221"/>
      <c r="U10984" s="221"/>
      <c r="V10984" s="221"/>
      <c r="W10984" s="221"/>
      <c r="X10984" s="221"/>
    </row>
    <row r="10985" spans="20:24">
      <c r="T10985" s="221"/>
      <c r="U10985" s="221"/>
      <c r="V10985" s="221"/>
      <c r="W10985" s="221"/>
      <c r="X10985" s="221"/>
    </row>
    <row r="10986" spans="20:24">
      <c r="T10986" s="221"/>
      <c r="U10986" s="221"/>
      <c r="V10986" s="221"/>
      <c r="W10986" s="221"/>
      <c r="X10986" s="221"/>
    </row>
    <row r="10987" spans="20:24">
      <c r="T10987" s="221"/>
      <c r="U10987" s="221"/>
      <c r="V10987" s="221"/>
      <c r="W10987" s="221"/>
      <c r="X10987" s="221"/>
    </row>
    <row r="10988" spans="20:24">
      <c r="T10988" s="221"/>
      <c r="U10988" s="221"/>
      <c r="V10988" s="221"/>
      <c r="W10988" s="221"/>
      <c r="X10988" s="221"/>
    </row>
    <row r="10989" spans="20:24">
      <c r="T10989" s="221"/>
      <c r="U10989" s="221"/>
      <c r="V10989" s="221"/>
      <c r="W10989" s="221"/>
      <c r="X10989" s="221"/>
    </row>
    <row r="10990" spans="20:24">
      <c r="T10990" s="221"/>
      <c r="U10990" s="221"/>
      <c r="V10990" s="221"/>
      <c r="W10990" s="221"/>
      <c r="X10990" s="221"/>
    </row>
    <row r="10991" spans="20:24">
      <c r="T10991" s="221"/>
      <c r="U10991" s="221"/>
      <c r="V10991" s="221"/>
      <c r="W10991" s="221"/>
      <c r="X10991" s="221"/>
    </row>
    <row r="10992" spans="20:24">
      <c r="T10992" s="221"/>
      <c r="U10992" s="221"/>
      <c r="V10992" s="221"/>
      <c r="W10992" s="221"/>
      <c r="X10992" s="221"/>
    </row>
    <row r="10993" spans="20:24">
      <c r="T10993" s="221"/>
      <c r="U10993" s="221"/>
      <c r="V10993" s="221"/>
      <c r="W10993" s="221"/>
      <c r="X10993" s="221"/>
    </row>
    <row r="10994" spans="20:24">
      <c r="T10994" s="221"/>
      <c r="U10994" s="221"/>
      <c r="V10994" s="221"/>
      <c r="W10994" s="221"/>
      <c r="X10994" s="221"/>
    </row>
    <row r="10995" spans="20:24">
      <c r="T10995" s="221"/>
      <c r="U10995" s="221"/>
      <c r="V10995" s="221"/>
      <c r="W10995" s="221"/>
      <c r="X10995" s="221"/>
    </row>
    <row r="10996" spans="20:24">
      <c r="T10996" s="221"/>
      <c r="U10996" s="221"/>
      <c r="V10996" s="221"/>
      <c r="W10996" s="221"/>
      <c r="X10996" s="221"/>
    </row>
    <row r="10997" spans="20:24">
      <c r="T10997" s="221"/>
      <c r="U10997" s="221"/>
      <c r="V10997" s="221"/>
      <c r="W10997" s="221"/>
      <c r="X10997" s="221"/>
    </row>
    <row r="10998" spans="20:24">
      <c r="T10998" s="221"/>
      <c r="U10998" s="221"/>
      <c r="V10998" s="221"/>
      <c r="W10998" s="221"/>
      <c r="X10998" s="221"/>
    </row>
    <row r="10999" spans="20:24">
      <c r="T10999" s="221"/>
      <c r="U10999" s="221"/>
      <c r="V10999" s="221"/>
      <c r="W10999" s="221"/>
      <c r="X10999" s="221"/>
    </row>
    <row r="11000" spans="20:24">
      <c r="T11000" s="221"/>
      <c r="U11000" s="221"/>
      <c r="V11000" s="221"/>
      <c r="W11000" s="221"/>
      <c r="X11000" s="221"/>
    </row>
    <row r="11001" spans="20:24">
      <c r="T11001" s="221"/>
      <c r="U11001" s="221"/>
      <c r="V11001" s="221"/>
      <c r="W11001" s="221"/>
      <c r="X11001" s="221"/>
    </row>
    <row r="11002" spans="20:24">
      <c r="T11002" s="221"/>
      <c r="U11002" s="221"/>
      <c r="V11002" s="221"/>
      <c r="W11002" s="221"/>
      <c r="X11002" s="221"/>
    </row>
    <row r="11003" spans="20:24">
      <c r="T11003" s="221"/>
      <c r="U11003" s="221"/>
      <c r="V11003" s="221"/>
      <c r="W11003" s="221"/>
      <c r="X11003" s="221"/>
    </row>
    <row r="11004" spans="20:24">
      <c r="T11004" s="221"/>
      <c r="U11004" s="221"/>
      <c r="V11004" s="221"/>
      <c r="W11004" s="221"/>
      <c r="X11004" s="221"/>
    </row>
    <row r="11005" spans="20:24">
      <c r="T11005" s="221"/>
      <c r="U11005" s="221"/>
      <c r="V11005" s="221"/>
      <c r="W11005" s="221"/>
      <c r="X11005" s="221"/>
    </row>
    <row r="11006" spans="20:24">
      <c r="T11006" s="221"/>
      <c r="U11006" s="221"/>
      <c r="V11006" s="221"/>
      <c r="W11006" s="221"/>
      <c r="X11006" s="221"/>
    </row>
    <row r="11007" spans="20:24">
      <c r="T11007" s="221"/>
      <c r="U11007" s="221"/>
      <c r="V11007" s="221"/>
      <c r="W11007" s="221"/>
      <c r="X11007" s="221"/>
    </row>
    <row r="11008" spans="20:24">
      <c r="T11008" s="221"/>
      <c r="U11008" s="221"/>
      <c r="V11008" s="221"/>
      <c r="W11008" s="221"/>
      <c r="X11008" s="221"/>
    </row>
    <row r="11009" spans="20:24">
      <c r="T11009" s="221"/>
      <c r="U11009" s="221"/>
      <c r="V11009" s="221"/>
      <c r="W11009" s="221"/>
      <c r="X11009" s="221"/>
    </row>
    <row r="11010" spans="20:24">
      <c r="T11010" s="221"/>
      <c r="U11010" s="221"/>
      <c r="V11010" s="221"/>
      <c r="W11010" s="221"/>
      <c r="X11010" s="221"/>
    </row>
    <row r="11011" spans="20:24">
      <c r="T11011" s="221"/>
      <c r="U11011" s="221"/>
      <c r="V11011" s="221"/>
      <c r="W11011" s="221"/>
      <c r="X11011" s="221"/>
    </row>
    <row r="11012" spans="20:24">
      <c r="T11012" s="221"/>
      <c r="U11012" s="221"/>
      <c r="V11012" s="221"/>
      <c r="W11012" s="221"/>
      <c r="X11012" s="221"/>
    </row>
    <row r="11013" spans="20:24">
      <c r="T11013" s="221"/>
      <c r="U11013" s="221"/>
      <c r="V11013" s="221"/>
      <c r="W11013" s="221"/>
      <c r="X11013" s="221"/>
    </row>
    <row r="11014" spans="20:24">
      <c r="T11014" s="221"/>
      <c r="U11014" s="221"/>
      <c r="V11014" s="221"/>
      <c r="W11014" s="221"/>
      <c r="X11014" s="221"/>
    </row>
    <row r="11015" spans="20:24">
      <c r="T11015" s="221"/>
      <c r="U11015" s="221"/>
      <c r="V11015" s="221"/>
      <c r="W11015" s="221"/>
      <c r="X11015" s="221"/>
    </row>
    <row r="11016" spans="20:24">
      <c r="T11016" s="221"/>
      <c r="U11016" s="221"/>
      <c r="V11016" s="221"/>
      <c r="W11016" s="221"/>
      <c r="X11016" s="221"/>
    </row>
    <row r="11017" spans="20:24">
      <c r="T11017" s="221"/>
      <c r="U11017" s="221"/>
      <c r="V11017" s="221"/>
      <c r="W11017" s="221"/>
      <c r="X11017" s="221"/>
    </row>
    <row r="11018" spans="20:24">
      <c r="T11018" s="221"/>
      <c r="U11018" s="221"/>
      <c r="V11018" s="221"/>
      <c r="W11018" s="221"/>
      <c r="X11018" s="221"/>
    </row>
    <row r="11019" spans="20:24">
      <c r="T11019" s="221"/>
      <c r="U11019" s="221"/>
      <c r="V11019" s="221"/>
      <c r="W11019" s="221"/>
      <c r="X11019" s="221"/>
    </row>
    <row r="11020" spans="20:24">
      <c r="T11020" s="221"/>
      <c r="U11020" s="221"/>
      <c r="V11020" s="221"/>
      <c r="W11020" s="221"/>
      <c r="X11020" s="221"/>
    </row>
    <row r="11021" spans="20:24">
      <c r="T11021" s="221"/>
      <c r="U11021" s="221"/>
      <c r="V11021" s="221"/>
      <c r="W11021" s="221"/>
      <c r="X11021" s="221"/>
    </row>
    <row r="11022" spans="20:24">
      <c r="T11022" s="221"/>
      <c r="U11022" s="221"/>
      <c r="V11022" s="221"/>
      <c r="W11022" s="221"/>
      <c r="X11022" s="221"/>
    </row>
    <row r="11023" spans="20:24">
      <c r="T11023" s="221"/>
      <c r="U11023" s="221"/>
      <c r="V11023" s="221"/>
      <c r="W11023" s="221"/>
      <c r="X11023" s="221"/>
    </row>
    <row r="11024" spans="20:24">
      <c r="T11024" s="221"/>
      <c r="U11024" s="221"/>
      <c r="V11024" s="221"/>
      <c r="W11024" s="221"/>
      <c r="X11024" s="221"/>
    </row>
    <row r="11025" spans="20:24">
      <c r="T11025" s="221"/>
      <c r="U11025" s="221"/>
      <c r="V11025" s="221"/>
      <c r="W11025" s="221"/>
      <c r="X11025" s="221"/>
    </row>
    <row r="11026" spans="20:24">
      <c r="T11026" s="221"/>
      <c r="U11026" s="221"/>
      <c r="V11026" s="221"/>
      <c r="W11026" s="221"/>
      <c r="X11026" s="221"/>
    </row>
    <row r="11027" spans="20:24">
      <c r="T11027" s="221"/>
      <c r="U11027" s="221"/>
      <c r="V11027" s="221"/>
      <c r="W11027" s="221"/>
      <c r="X11027" s="221"/>
    </row>
    <row r="11028" spans="20:24">
      <c r="T11028" s="221"/>
      <c r="U11028" s="221"/>
      <c r="V11028" s="221"/>
      <c r="W11028" s="221"/>
      <c r="X11028" s="221"/>
    </row>
    <row r="11029" spans="20:24">
      <c r="T11029" s="221"/>
      <c r="U11029" s="221"/>
      <c r="V11029" s="221"/>
      <c r="W11029" s="221"/>
      <c r="X11029" s="221"/>
    </row>
    <row r="11030" spans="20:24">
      <c r="T11030" s="221"/>
      <c r="U11030" s="221"/>
      <c r="V11030" s="221"/>
      <c r="W11030" s="221"/>
      <c r="X11030" s="221"/>
    </row>
    <row r="11031" spans="20:24">
      <c r="T11031" s="221"/>
      <c r="U11031" s="221"/>
      <c r="V11031" s="221"/>
      <c r="W11031" s="221"/>
      <c r="X11031" s="221"/>
    </row>
    <row r="11032" spans="20:24">
      <c r="T11032" s="221"/>
      <c r="U11032" s="221"/>
      <c r="V11032" s="221"/>
      <c r="W11032" s="221"/>
      <c r="X11032" s="221"/>
    </row>
    <row r="11033" spans="20:24">
      <c r="T11033" s="221"/>
      <c r="U11033" s="221"/>
      <c r="V11033" s="221"/>
      <c r="W11033" s="221"/>
      <c r="X11033" s="221"/>
    </row>
    <row r="11034" spans="20:24">
      <c r="T11034" s="221"/>
      <c r="U11034" s="221"/>
      <c r="V11034" s="221"/>
      <c r="W11034" s="221"/>
      <c r="X11034" s="221"/>
    </row>
    <row r="11035" spans="20:24">
      <c r="T11035" s="221"/>
      <c r="U11035" s="221"/>
      <c r="V11035" s="221"/>
      <c r="W11035" s="221"/>
      <c r="X11035" s="221"/>
    </row>
    <row r="11036" spans="20:24">
      <c r="T11036" s="221"/>
      <c r="U11036" s="221"/>
      <c r="V11036" s="221"/>
      <c r="W11036" s="221"/>
      <c r="X11036" s="221"/>
    </row>
    <row r="11037" spans="20:24">
      <c r="T11037" s="221"/>
      <c r="U11037" s="221"/>
      <c r="V11037" s="221"/>
      <c r="W11037" s="221"/>
      <c r="X11037" s="221"/>
    </row>
    <row r="11038" spans="20:24">
      <c r="T11038" s="221"/>
      <c r="U11038" s="221"/>
      <c r="V11038" s="221"/>
      <c r="W11038" s="221"/>
      <c r="X11038" s="221"/>
    </row>
    <row r="11039" spans="20:24">
      <c r="T11039" s="221"/>
      <c r="U11039" s="221"/>
      <c r="V11039" s="221"/>
      <c r="W11039" s="221"/>
      <c r="X11039" s="221"/>
    </row>
    <row r="11040" spans="20:24">
      <c r="T11040" s="221"/>
      <c r="U11040" s="221"/>
      <c r="V11040" s="221"/>
      <c r="W11040" s="221"/>
      <c r="X11040" s="221"/>
    </row>
    <row r="11041" spans="20:24">
      <c r="T11041" s="221"/>
      <c r="U11041" s="221"/>
      <c r="V11041" s="221"/>
      <c r="W11041" s="221"/>
      <c r="X11041" s="221"/>
    </row>
    <row r="11042" spans="20:24">
      <c r="T11042" s="221"/>
      <c r="U11042" s="221"/>
      <c r="V11042" s="221"/>
      <c r="W11042" s="221"/>
      <c r="X11042" s="221"/>
    </row>
    <row r="11043" spans="20:24">
      <c r="T11043" s="221"/>
      <c r="U11043" s="221"/>
      <c r="V11043" s="221"/>
      <c r="W11043" s="221"/>
      <c r="X11043" s="221"/>
    </row>
    <row r="11044" spans="20:24">
      <c r="T11044" s="221"/>
      <c r="U11044" s="221"/>
      <c r="V11044" s="221"/>
      <c r="W11044" s="221"/>
      <c r="X11044" s="221"/>
    </row>
    <row r="11045" spans="20:24">
      <c r="T11045" s="221"/>
      <c r="U11045" s="221"/>
      <c r="V11045" s="221"/>
      <c r="W11045" s="221"/>
      <c r="X11045" s="221"/>
    </row>
    <row r="11046" spans="20:24">
      <c r="T11046" s="221"/>
      <c r="U11046" s="221"/>
      <c r="V11046" s="221"/>
      <c r="W11046" s="221"/>
      <c r="X11046" s="221"/>
    </row>
    <row r="11047" spans="20:24">
      <c r="T11047" s="221"/>
      <c r="U11047" s="221"/>
      <c r="V11047" s="221"/>
      <c r="W11047" s="221"/>
      <c r="X11047" s="221"/>
    </row>
    <row r="11048" spans="20:24">
      <c r="T11048" s="221"/>
      <c r="U11048" s="221"/>
      <c r="V11048" s="221"/>
      <c r="W11048" s="221"/>
      <c r="X11048" s="221"/>
    </row>
    <row r="11049" spans="20:24">
      <c r="T11049" s="221"/>
      <c r="U11049" s="221"/>
      <c r="V11049" s="221"/>
      <c r="W11049" s="221"/>
      <c r="X11049" s="221"/>
    </row>
    <row r="11050" spans="20:24">
      <c r="T11050" s="221"/>
      <c r="U11050" s="221"/>
      <c r="V11050" s="221"/>
      <c r="W11050" s="221"/>
      <c r="X11050" s="221"/>
    </row>
    <row r="11051" spans="20:24">
      <c r="T11051" s="221"/>
      <c r="U11051" s="221"/>
      <c r="V11051" s="221"/>
      <c r="W11051" s="221"/>
      <c r="X11051" s="221"/>
    </row>
    <row r="11052" spans="20:24">
      <c r="T11052" s="221"/>
      <c r="U11052" s="221"/>
      <c r="V11052" s="221"/>
      <c r="W11052" s="221"/>
      <c r="X11052" s="221"/>
    </row>
    <row r="11053" spans="20:24">
      <c r="T11053" s="221"/>
      <c r="U11053" s="221"/>
      <c r="V11053" s="221"/>
      <c r="W11053" s="221"/>
      <c r="X11053" s="221"/>
    </row>
    <row r="11054" spans="20:24">
      <c r="T11054" s="221"/>
      <c r="U11054" s="221"/>
      <c r="V11054" s="221"/>
      <c r="W11054" s="221"/>
      <c r="X11054" s="221"/>
    </row>
    <row r="11055" spans="20:24">
      <c r="T11055" s="221"/>
      <c r="U11055" s="221"/>
      <c r="V11055" s="221"/>
      <c r="W11055" s="221"/>
      <c r="X11055" s="221"/>
    </row>
    <row r="11056" spans="20:24">
      <c r="T11056" s="221"/>
      <c r="U11056" s="221"/>
      <c r="V11056" s="221"/>
      <c r="W11056" s="221"/>
      <c r="X11056" s="221"/>
    </row>
    <row r="11057" spans="20:24">
      <c r="T11057" s="221"/>
      <c r="U11057" s="221"/>
      <c r="V11057" s="221"/>
      <c r="W11057" s="221"/>
      <c r="X11057" s="221"/>
    </row>
    <row r="11058" spans="20:24">
      <c r="T11058" s="221"/>
      <c r="U11058" s="221"/>
      <c r="V11058" s="221"/>
      <c r="W11058" s="221"/>
      <c r="X11058" s="221"/>
    </row>
    <row r="11059" spans="20:24">
      <c r="T11059" s="221"/>
      <c r="U11059" s="221"/>
      <c r="V11059" s="221"/>
      <c r="W11059" s="221"/>
      <c r="X11059" s="221"/>
    </row>
    <row r="11060" spans="20:24">
      <c r="T11060" s="221"/>
      <c r="U11060" s="221"/>
      <c r="V11060" s="221"/>
      <c r="W11060" s="221"/>
      <c r="X11060" s="221"/>
    </row>
    <row r="11061" spans="20:24">
      <c r="T11061" s="221"/>
      <c r="U11061" s="221"/>
      <c r="V11061" s="221"/>
      <c r="W11061" s="221"/>
      <c r="X11061" s="221"/>
    </row>
    <row r="11062" spans="20:24">
      <c r="T11062" s="221"/>
      <c r="U11062" s="221"/>
      <c r="V11062" s="221"/>
      <c r="W11062" s="221"/>
      <c r="X11062" s="221"/>
    </row>
    <row r="11063" spans="20:24">
      <c r="T11063" s="221"/>
      <c r="U11063" s="221"/>
      <c r="V11063" s="221"/>
      <c r="W11063" s="221"/>
      <c r="X11063" s="221"/>
    </row>
    <row r="11064" spans="20:24">
      <c r="T11064" s="221"/>
      <c r="U11064" s="221"/>
      <c r="V11064" s="221"/>
      <c r="W11064" s="221"/>
      <c r="X11064" s="221"/>
    </row>
    <row r="11065" spans="20:24">
      <c r="T11065" s="221"/>
      <c r="U11065" s="221"/>
      <c r="V11065" s="221"/>
      <c r="W11065" s="221"/>
      <c r="X11065" s="221"/>
    </row>
    <row r="11066" spans="20:24">
      <c r="T11066" s="221"/>
      <c r="U11066" s="221"/>
      <c r="V11066" s="221"/>
      <c r="W11066" s="221"/>
      <c r="X11066" s="221"/>
    </row>
    <row r="11067" spans="20:24">
      <c r="T11067" s="221"/>
      <c r="U11067" s="221"/>
      <c r="V11067" s="221"/>
      <c r="W11067" s="221"/>
      <c r="X11067" s="221"/>
    </row>
    <row r="11068" spans="20:24">
      <c r="T11068" s="221"/>
      <c r="U11068" s="221"/>
      <c r="V11068" s="221"/>
      <c r="W11068" s="221"/>
      <c r="X11068" s="221"/>
    </row>
    <row r="11069" spans="20:24">
      <c r="T11069" s="221"/>
      <c r="U11069" s="221"/>
      <c r="V11069" s="221"/>
      <c r="W11069" s="221"/>
      <c r="X11069" s="221"/>
    </row>
    <row r="11070" spans="20:24">
      <c r="T11070" s="221"/>
      <c r="U11070" s="221"/>
      <c r="V11070" s="221"/>
      <c r="W11070" s="221"/>
      <c r="X11070" s="221"/>
    </row>
    <row r="11071" spans="20:24">
      <c r="T11071" s="221"/>
      <c r="U11071" s="221"/>
      <c r="V11071" s="221"/>
      <c r="W11071" s="221"/>
      <c r="X11071" s="221"/>
    </row>
    <row r="11072" spans="20:24">
      <c r="T11072" s="221"/>
      <c r="U11072" s="221"/>
      <c r="V11072" s="221"/>
      <c r="W11072" s="221"/>
      <c r="X11072" s="221"/>
    </row>
    <row r="11073" spans="20:24">
      <c r="T11073" s="221"/>
      <c r="U11073" s="221"/>
      <c r="V11073" s="221"/>
      <c r="W11073" s="221"/>
      <c r="X11073" s="221"/>
    </row>
    <row r="11074" spans="20:24">
      <c r="T11074" s="221"/>
      <c r="U11074" s="221"/>
      <c r="V11074" s="221"/>
      <c r="W11074" s="221"/>
      <c r="X11074" s="221"/>
    </row>
    <row r="11075" spans="20:24">
      <c r="T11075" s="221"/>
      <c r="U11075" s="221"/>
      <c r="V11075" s="221"/>
      <c r="W11075" s="221"/>
      <c r="X11075" s="221"/>
    </row>
    <row r="11076" spans="20:24">
      <c r="T11076" s="221"/>
      <c r="U11076" s="221"/>
      <c r="V11076" s="221"/>
      <c r="W11076" s="221"/>
      <c r="X11076" s="221"/>
    </row>
    <row r="11077" spans="20:24">
      <c r="T11077" s="221"/>
      <c r="U11077" s="221"/>
      <c r="V11077" s="221"/>
      <c r="W11077" s="221"/>
      <c r="X11077" s="221"/>
    </row>
    <row r="11078" spans="20:24">
      <c r="T11078" s="221"/>
      <c r="U11078" s="221"/>
      <c r="V11078" s="221"/>
      <c r="W11078" s="221"/>
      <c r="X11078" s="221"/>
    </row>
    <row r="11079" spans="20:24">
      <c r="T11079" s="221"/>
      <c r="U11079" s="221"/>
      <c r="V11079" s="221"/>
      <c r="W11079" s="221"/>
      <c r="X11079" s="221"/>
    </row>
    <row r="11080" spans="20:24">
      <c r="T11080" s="221"/>
      <c r="U11080" s="221"/>
      <c r="V11080" s="221"/>
      <c r="W11080" s="221"/>
      <c r="X11080" s="221"/>
    </row>
    <row r="11081" spans="20:24">
      <c r="T11081" s="221"/>
      <c r="U11081" s="221"/>
      <c r="V11081" s="221"/>
      <c r="W11081" s="221"/>
      <c r="X11081" s="221"/>
    </row>
    <row r="11082" spans="20:24">
      <c r="T11082" s="221"/>
      <c r="U11082" s="221"/>
      <c r="V11082" s="221"/>
      <c r="W11082" s="221"/>
      <c r="X11082" s="221"/>
    </row>
    <row r="11083" spans="20:24">
      <c r="T11083" s="221"/>
      <c r="U11083" s="221"/>
      <c r="V11083" s="221"/>
      <c r="W11083" s="221"/>
      <c r="X11083" s="221"/>
    </row>
    <row r="11084" spans="20:24">
      <c r="T11084" s="221"/>
      <c r="U11084" s="221"/>
      <c r="V11084" s="221"/>
      <c r="W11084" s="221"/>
      <c r="X11084" s="221"/>
    </row>
    <row r="11085" spans="20:24">
      <c r="T11085" s="221"/>
      <c r="U11085" s="221"/>
      <c r="V11085" s="221"/>
      <c r="W11085" s="221"/>
      <c r="X11085" s="221"/>
    </row>
    <row r="11086" spans="20:24">
      <c r="T11086" s="221"/>
      <c r="U11086" s="221"/>
      <c r="V11086" s="221"/>
      <c r="W11086" s="221"/>
      <c r="X11086" s="221"/>
    </row>
    <row r="11087" spans="20:24">
      <c r="T11087" s="221"/>
      <c r="U11087" s="221"/>
      <c r="V11087" s="221"/>
      <c r="W11087" s="221"/>
      <c r="X11087" s="221"/>
    </row>
    <row r="11088" spans="20:24">
      <c r="T11088" s="221"/>
      <c r="U11088" s="221"/>
      <c r="V11088" s="221"/>
      <c r="W11088" s="221"/>
      <c r="X11088" s="221"/>
    </row>
    <row r="11089" spans="20:24">
      <c r="T11089" s="221"/>
      <c r="U11089" s="221"/>
      <c r="V11089" s="221"/>
      <c r="W11089" s="221"/>
      <c r="X11089" s="221"/>
    </row>
    <row r="11090" spans="20:24">
      <c r="T11090" s="221"/>
      <c r="U11090" s="221"/>
      <c r="V11090" s="221"/>
      <c r="W11090" s="221"/>
      <c r="X11090" s="221"/>
    </row>
    <row r="11091" spans="20:24">
      <c r="T11091" s="221"/>
      <c r="U11091" s="221"/>
      <c r="V11091" s="221"/>
      <c r="W11091" s="221"/>
      <c r="X11091" s="221"/>
    </row>
    <row r="11092" spans="20:24">
      <c r="T11092" s="221"/>
      <c r="U11092" s="221"/>
      <c r="V11092" s="221"/>
      <c r="W11092" s="221"/>
      <c r="X11092" s="221"/>
    </row>
    <row r="11093" spans="20:24">
      <c r="T11093" s="221"/>
      <c r="U11093" s="221"/>
      <c r="V11093" s="221"/>
      <c r="W11093" s="221"/>
      <c r="X11093" s="221"/>
    </row>
    <row r="11094" spans="20:24">
      <c r="T11094" s="221"/>
      <c r="U11094" s="221"/>
      <c r="V11094" s="221"/>
      <c r="W11094" s="221"/>
      <c r="X11094" s="221"/>
    </row>
    <row r="11095" spans="20:24">
      <c r="T11095" s="221"/>
      <c r="U11095" s="221"/>
      <c r="V11095" s="221"/>
      <c r="W11095" s="221"/>
      <c r="X11095" s="221"/>
    </row>
    <row r="11096" spans="20:24">
      <c r="T11096" s="221"/>
      <c r="U11096" s="221"/>
      <c r="V11096" s="221"/>
      <c r="W11096" s="221"/>
      <c r="X11096" s="221"/>
    </row>
    <row r="11097" spans="20:24">
      <c r="T11097" s="221"/>
      <c r="U11097" s="221"/>
      <c r="V11097" s="221"/>
      <c r="W11097" s="221"/>
      <c r="X11097" s="221"/>
    </row>
    <row r="11098" spans="20:24">
      <c r="T11098" s="221"/>
      <c r="U11098" s="221"/>
      <c r="V11098" s="221"/>
      <c r="W11098" s="221"/>
      <c r="X11098" s="221"/>
    </row>
    <row r="11099" spans="20:24">
      <c r="T11099" s="221"/>
      <c r="U11099" s="221"/>
      <c r="V11099" s="221"/>
      <c r="W11099" s="221"/>
      <c r="X11099" s="221"/>
    </row>
    <row r="11100" spans="20:24">
      <c r="T11100" s="221"/>
      <c r="U11100" s="221"/>
      <c r="V11100" s="221"/>
      <c r="W11100" s="221"/>
      <c r="X11100" s="221"/>
    </row>
    <row r="11101" spans="20:24">
      <c r="T11101" s="221"/>
      <c r="U11101" s="221"/>
      <c r="V11101" s="221"/>
      <c r="W11101" s="221"/>
      <c r="X11101" s="221"/>
    </row>
    <row r="11102" spans="20:24">
      <c r="T11102" s="221"/>
      <c r="U11102" s="221"/>
      <c r="V11102" s="221"/>
      <c r="W11102" s="221"/>
      <c r="X11102" s="221"/>
    </row>
    <row r="11103" spans="20:24">
      <c r="T11103" s="221"/>
      <c r="U11103" s="221"/>
      <c r="V11103" s="221"/>
      <c r="W11103" s="221"/>
      <c r="X11103" s="221"/>
    </row>
    <row r="11104" spans="20:24">
      <c r="T11104" s="221"/>
      <c r="U11104" s="221"/>
      <c r="V11104" s="221"/>
      <c r="W11104" s="221"/>
      <c r="X11104" s="221"/>
    </row>
    <row r="11105" spans="20:24">
      <c r="T11105" s="221"/>
      <c r="U11105" s="221"/>
      <c r="V11105" s="221"/>
      <c r="W11105" s="221"/>
      <c r="X11105" s="221"/>
    </row>
    <row r="11106" spans="20:24">
      <c r="T11106" s="221"/>
      <c r="U11106" s="221"/>
      <c r="V11106" s="221"/>
      <c r="W11106" s="221"/>
      <c r="X11106" s="221"/>
    </row>
    <row r="11107" spans="20:24">
      <c r="T11107" s="221"/>
      <c r="U11107" s="221"/>
      <c r="V11107" s="221"/>
      <c r="W11107" s="221"/>
      <c r="X11107" s="221"/>
    </row>
    <row r="11108" spans="20:24">
      <c r="T11108" s="221"/>
      <c r="U11108" s="221"/>
      <c r="V11108" s="221"/>
      <c r="W11108" s="221"/>
      <c r="X11108" s="221"/>
    </row>
    <row r="11109" spans="20:24">
      <c r="T11109" s="221"/>
      <c r="U11109" s="221"/>
      <c r="V11109" s="221"/>
      <c r="W11109" s="221"/>
      <c r="X11109" s="221"/>
    </row>
    <row r="11110" spans="20:24">
      <c r="T11110" s="221"/>
      <c r="U11110" s="221"/>
      <c r="V11110" s="221"/>
      <c r="W11110" s="221"/>
      <c r="X11110" s="221"/>
    </row>
    <row r="11111" spans="20:24">
      <c r="T11111" s="221"/>
      <c r="U11111" s="221"/>
      <c r="V11111" s="221"/>
      <c r="W11111" s="221"/>
      <c r="X11111" s="221"/>
    </row>
    <row r="11112" spans="20:24">
      <c r="T11112" s="221"/>
      <c r="U11112" s="221"/>
      <c r="V11112" s="221"/>
      <c r="W11112" s="221"/>
      <c r="X11112" s="221"/>
    </row>
    <row r="11113" spans="20:24">
      <c r="T11113" s="221"/>
      <c r="U11113" s="221"/>
      <c r="V11113" s="221"/>
      <c r="W11113" s="221"/>
      <c r="X11113" s="221"/>
    </row>
    <row r="11114" spans="20:24">
      <c r="T11114" s="221"/>
      <c r="U11114" s="221"/>
      <c r="V11114" s="221"/>
      <c r="W11114" s="221"/>
      <c r="X11114" s="221"/>
    </row>
    <row r="11115" spans="20:24">
      <c r="T11115" s="221"/>
      <c r="U11115" s="221"/>
      <c r="V11115" s="221"/>
      <c r="W11115" s="221"/>
      <c r="X11115" s="221"/>
    </row>
    <row r="11116" spans="20:24">
      <c r="T11116" s="221"/>
      <c r="U11116" s="221"/>
      <c r="V11116" s="221"/>
      <c r="W11116" s="221"/>
      <c r="X11116" s="221"/>
    </row>
    <row r="11117" spans="20:24">
      <c r="T11117" s="221"/>
      <c r="U11117" s="221"/>
      <c r="V11117" s="221"/>
      <c r="W11117" s="221"/>
      <c r="X11117" s="221"/>
    </row>
    <row r="11118" spans="20:24">
      <c r="T11118" s="221"/>
      <c r="U11118" s="221"/>
      <c r="V11118" s="221"/>
      <c r="W11118" s="221"/>
      <c r="X11118" s="221"/>
    </row>
    <row r="11119" spans="20:24">
      <c r="T11119" s="221"/>
      <c r="U11119" s="221"/>
      <c r="V11119" s="221"/>
      <c r="W11119" s="221"/>
      <c r="X11119" s="221"/>
    </row>
    <row r="11120" spans="20:24">
      <c r="T11120" s="221"/>
      <c r="U11120" s="221"/>
      <c r="V11120" s="221"/>
      <c r="W11120" s="221"/>
      <c r="X11120" s="221"/>
    </row>
    <row r="11121" spans="20:24">
      <c r="T11121" s="221"/>
      <c r="U11121" s="221"/>
      <c r="V11121" s="221"/>
      <c r="W11121" s="221"/>
      <c r="X11121" s="221"/>
    </row>
    <row r="11122" spans="20:24">
      <c r="T11122" s="221"/>
      <c r="U11122" s="221"/>
      <c r="V11122" s="221"/>
      <c r="W11122" s="221"/>
      <c r="X11122" s="221"/>
    </row>
    <row r="11123" spans="20:24">
      <c r="T11123" s="221"/>
      <c r="U11123" s="221"/>
      <c r="V11123" s="221"/>
      <c r="W11123" s="221"/>
      <c r="X11123" s="221"/>
    </row>
    <row r="11124" spans="20:24">
      <c r="T11124" s="221"/>
      <c r="U11124" s="221"/>
      <c r="V11124" s="221"/>
      <c r="W11124" s="221"/>
      <c r="X11124" s="221"/>
    </row>
    <row r="11125" spans="20:24">
      <c r="T11125" s="221"/>
      <c r="U11125" s="221"/>
      <c r="V11125" s="221"/>
      <c r="W11125" s="221"/>
      <c r="X11125" s="221"/>
    </row>
    <row r="11126" spans="20:24">
      <c r="T11126" s="221"/>
      <c r="U11126" s="221"/>
      <c r="V11126" s="221"/>
      <c r="W11126" s="221"/>
      <c r="X11126" s="221"/>
    </row>
    <row r="11127" spans="20:24">
      <c r="T11127" s="221"/>
      <c r="U11127" s="221"/>
      <c r="V11127" s="221"/>
      <c r="W11127" s="221"/>
      <c r="X11127" s="221"/>
    </row>
    <row r="11128" spans="20:24">
      <c r="T11128" s="221"/>
      <c r="U11128" s="221"/>
      <c r="V11128" s="221"/>
      <c r="W11128" s="221"/>
      <c r="X11128" s="221"/>
    </row>
    <row r="11129" spans="20:24">
      <c r="T11129" s="221"/>
      <c r="U11129" s="221"/>
      <c r="V11129" s="221"/>
      <c r="W11129" s="221"/>
      <c r="X11129" s="221"/>
    </row>
    <row r="11130" spans="20:24">
      <c r="T11130" s="221"/>
      <c r="U11130" s="221"/>
      <c r="V11130" s="221"/>
      <c r="W11130" s="221"/>
      <c r="X11130" s="221"/>
    </row>
    <row r="11131" spans="20:24">
      <c r="T11131" s="221"/>
      <c r="U11131" s="221"/>
      <c r="V11131" s="221"/>
      <c r="W11131" s="221"/>
      <c r="X11131" s="221"/>
    </row>
    <row r="11132" spans="20:24">
      <c r="T11132" s="221"/>
      <c r="U11132" s="221"/>
      <c r="V11132" s="221"/>
      <c r="W11132" s="221"/>
      <c r="X11132" s="221"/>
    </row>
    <row r="11133" spans="20:24">
      <c r="T11133" s="221"/>
      <c r="U11133" s="221"/>
      <c r="V11133" s="221"/>
      <c r="W11133" s="221"/>
      <c r="X11133" s="221"/>
    </row>
    <row r="11134" spans="20:24">
      <c r="T11134" s="221"/>
      <c r="U11134" s="221"/>
      <c r="V11134" s="221"/>
      <c r="W11134" s="221"/>
      <c r="X11134" s="221"/>
    </row>
    <row r="11135" spans="20:24">
      <c r="T11135" s="221"/>
      <c r="U11135" s="221"/>
      <c r="V11135" s="221"/>
      <c r="W11135" s="221"/>
      <c r="X11135" s="221"/>
    </row>
    <row r="11136" spans="20:24">
      <c r="T11136" s="221"/>
      <c r="U11136" s="221"/>
      <c r="V11136" s="221"/>
      <c r="W11136" s="221"/>
      <c r="X11136" s="221"/>
    </row>
    <row r="11137" spans="20:24">
      <c r="T11137" s="221"/>
      <c r="U11137" s="221"/>
      <c r="V11137" s="221"/>
      <c r="W11137" s="221"/>
      <c r="X11137" s="221"/>
    </row>
    <row r="11138" spans="20:24">
      <c r="T11138" s="221"/>
      <c r="U11138" s="221"/>
      <c r="V11138" s="221"/>
      <c r="W11138" s="221"/>
      <c r="X11138" s="221"/>
    </row>
    <row r="11139" spans="20:24">
      <c r="T11139" s="221"/>
      <c r="U11139" s="221"/>
      <c r="V11139" s="221"/>
      <c r="W11139" s="221"/>
      <c r="X11139" s="221"/>
    </row>
    <row r="11140" spans="20:24">
      <c r="T11140" s="221"/>
      <c r="U11140" s="221"/>
      <c r="V11140" s="221"/>
      <c r="W11140" s="221"/>
      <c r="X11140" s="221"/>
    </row>
    <row r="11141" spans="20:24">
      <c r="T11141" s="221"/>
      <c r="U11141" s="221"/>
      <c r="V11141" s="221"/>
      <c r="W11141" s="221"/>
      <c r="X11141" s="221"/>
    </row>
    <row r="11142" spans="20:24">
      <c r="T11142" s="221"/>
      <c r="U11142" s="221"/>
      <c r="V11142" s="221"/>
      <c r="W11142" s="221"/>
      <c r="X11142" s="221"/>
    </row>
    <row r="11143" spans="20:24">
      <c r="T11143" s="221"/>
      <c r="U11143" s="221"/>
      <c r="V11143" s="221"/>
      <c r="W11143" s="221"/>
      <c r="X11143" s="221"/>
    </row>
    <row r="11144" spans="20:24">
      <c r="T11144" s="221"/>
      <c r="U11144" s="221"/>
      <c r="V11144" s="221"/>
      <c r="W11144" s="221"/>
      <c r="X11144" s="221"/>
    </row>
    <row r="11145" spans="20:24">
      <c r="T11145" s="221"/>
      <c r="U11145" s="221"/>
      <c r="V11145" s="221"/>
      <c r="W11145" s="221"/>
      <c r="X11145" s="221"/>
    </row>
    <row r="11146" spans="20:24">
      <c r="T11146" s="221"/>
      <c r="U11146" s="221"/>
      <c r="V11146" s="221"/>
      <c r="W11146" s="221"/>
      <c r="X11146" s="221"/>
    </row>
    <row r="11147" spans="20:24">
      <c r="T11147" s="221"/>
      <c r="U11147" s="221"/>
      <c r="V11147" s="221"/>
      <c r="W11147" s="221"/>
      <c r="X11147" s="221"/>
    </row>
    <row r="11148" spans="20:24">
      <c r="T11148" s="221"/>
      <c r="U11148" s="221"/>
      <c r="V11148" s="221"/>
      <c r="W11148" s="221"/>
      <c r="X11148" s="221"/>
    </row>
    <row r="11149" spans="20:24">
      <c r="T11149" s="221"/>
      <c r="U11149" s="221"/>
      <c r="V11149" s="221"/>
      <c r="W11149" s="221"/>
      <c r="X11149" s="221"/>
    </row>
    <row r="11150" spans="20:24">
      <c r="T11150" s="221"/>
      <c r="U11150" s="221"/>
      <c r="V11150" s="221"/>
      <c r="W11150" s="221"/>
      <c r="X11150" s="221"/>
    </row>
    <row r="11151" spans="20:24">
      <c r="T11151" s="221"/>
      <c r="U11151" s="221"/>
      <c r="V11151" s="221"/>
      <c r="W11151" s="221"/>
      <c r="X11151" s="221"/>
    </row>
    <row r="11152" spans="20:24">
      <c r="T11152" s="221"/>
      <c r="U11152" s="221"/>
      <c r="V11152" s="221"/>
      <c r="W11152" s="221"/>
      <c r="X11152" s="221"/>
    </row>
    <row r="11153" spans="20:24">
      <c r="T11153" s="221"/>
      <c r="U11153" s="221"/>
      <c r="V11153" s="221"/>
      <c r="W11153" s="221"/>
      <c r="X11153" s="221"/>
    </row>
    <row r="11154" spans="20:24">
      <c r="T11154" s="221"/>
      <c r="U11154" s="221"/>
      <c r="V11154" s="221"/>
      <c r="W11154" s="221"/>
      <c r="X11154" s="221"/>
    </row>
    <row r="11155" spans="20:24">
      <c r="T11155" s="221"/>
      <c r="U11155" s="221"/>
      <c r="V11155" s="221"/>
      <c r="W11155" s="221"/>
      <c r="X11155" s="221"/>
    </row>
    <row r="11156" spans="20:24">
      <c r="T11156" s="221"/>
      <c r="U11156" s="221"/>
      <c r="V11156" s="221"/>
      <c r="W11156" s="221"/>
      <c r="X11156" s="221"/>
    </row>
    <row r="11157" spans="20:24">
      <c r="T11157" s="221"/>
      <c r="U11157" s="221"/>
      <c r="V11157" s="221"/>
      <c r="W11157" s="221"/>
      <c r="X11157" s="221"/>
    </row>
    <row r="11158" spans="20:24">
      <c r="T11158" s="221"/>
      <c r="U11158" s="221"/>
      <c r="V11158" s="221"/>
      <c r="W11158" s="221"/>
      <c r="X11158" s="221"/>
    </row>
    <row r="11159" spans="20:24">
      <c r="T11159" s="221"/>
      <c r="U11159" s="221"/>
      <c r="V11159" s="221"/>
      <c r="W11159" s="221"/>
      <c r="X11159" s="221"/>
    </row>
    <row r="11160" spans="20:24">
      <c r="T11160" s="221"/>
      <c r="U11160" s="221"/>
      <c r="V11160" s="221"/>
      <c r="W11160" s="221"/>
      <c r="X11160" s="221"/>
    </row>
    <row r="11161" spans="20:24">
      <c r="T11161" s="221"/>
      <c r="U11161" s="221"/>
      <c r="V11161" s="221"/>
      <c r="W11161" s="221"/>
      <c r="X11161" s="221"/>
    </row>
    <row r="11162" spans="20:24">
      <c r="T11162" s="221"/>
      <c r="U11162" s="221"/>
      <c r="V11162" s="221"/>
      <c r="W11162" s="221"/>
      <c r="X11162" s="221"/>
    </row>
    <row r="11163" spans="20:24">
      <c r="T11163" s="221"/>
      <c r="U11163" s="221"/>
      <c r="V11163" s="221"/>
      <c r="W11163" s="221"/>
      <c r="X11163" s="221"/>
    </row>
    <row r="11164" spans="20:24">
      <c r="T11164" s="221"/>
      <c r="U11164" s="221"/>
      <c r="V11164" s="221"/>
      <c r="W11164" s="221"/>
      <c r="X11164" s="221"/>
    </row>
    <row r="11165" spans="20:24">
      <c r="T11165" s="221"/>
      <c r="U11165" s="221"/>
      <c r="V11165" s="221"/>
      <c r="W11165" s="221"/>
      <c r="X11165" s="221"/>
    </row>
    <row r="11166" spans="20:24">
      <c r="T11166" s="221"/>
      <c r="U11166" s="221"/>
      <c r="V11166" s="221"/>
      <c r="W11166" s="221"/>
      <c r="X11166" s="221"/>
    </row>
    <row r="11167" spans="20:24">
      <c r="T11167" s="221"/>
      <c r="U11167" s="221"/>
      <c r="V11167" s="221"/>
      <c r="W11167" s="221"/>
      <c r="X11167" s="221"/>
    </row>
    <row r="11168" spans="20:24">
      <c r="T11168" s="221"/>
      <c r="U11168" s="221"/>
      <c r="V11168" s="221"/>
      <c r="W11168" s="221"/>
      <c r="X11168" s="221"/>
    </row>
    <row r="11169" spans="20:24">
      <c r="T11169" s="221"/>
      <c r="U11169" s="221"/>
      <c r="V11169" s="221"/>
      <c r="W11169" s="221"/>
      <c r="X11169" s="221"/>
    </row>
    <row r="11170" spans="20:24">
      <c r="T11170" s="221"/>
      <c r="U11170" s="221"/>
      <c r="V11170" s="221"/>
      <c r="W11170" s="221"/>
      <c r="X11170" s="221"/>
    </row>
    <row r="11171" spans="20:24">
      <c r="T11171" s="221"/>
      <c r="U11171" s="221"/>
      <c r="V11171" s="221"/>
      <c r="W11171" s="221"/>
      <c r="X11171" s="221"/>
    </row>
    <row r="11172" spans="20:24">
      <c r="T11172" s="221"/>
      <c r="U11172" s="221"/>
      <c r="V11172" s="221"/>
      <c r="W11172" s="221"/>
      <c r="X11172" s="221"/>
    </row>
    <row r="11173" spans="20:24">
      <c r="T11173" s="221"/>
      <c r="U11173" s="221"/>
      <c r="V11173" s="221"/>
      <c r="W11173" s="221"/>
      <c r="X11173" s="221"/>
    </row>
    <row r="11174" spans="20:24">
      <c r="T11174" s="221"/>
      <c r="U11174" s="221"/>
      <c r="V11174" s="221"/>
      <c r="W11174" s="221"/>
      <c r="X11174" s="221"/>
    </row>
    <row r="11175" spans="20:24">
      <c r="T11175" s="221"/>
      <c r="U11175" s="221"/>
      <c r="V11175" s="221"/>
      <c r="W11175" s="221"/>
      <c r="X11175" s="221"/>
    </row>
    <row r="11176" spans="20:24">
      <c r="T11176" s="221"/>
      <c r="U11176" s="221"/>
      <c r="V11176" s="221"/>
      <c r="W11176" s="221"/>
      <c r="X11176" s="221"/>
    </row>
    <row r="11177" spans="20:24">
      <c r="T11177" s="221"/>
      <c r="U11177" s="221"/>
      <c r="V11177" s="221"/>
      <c r="W11177" s="221"/>
      <c r="X11177" s="221"/>
    </row>
    <row r="11178" spans="20:24">
      <c r="T11178" s="221"/>
      <c r="U11178" s="221"/>
      <c r="V11178" s="221"/>
      <c r="W11178" s="221"/>
      <c r="X11178" s="221"/>
    </row>
    <row r="11179" spans="20:24">
      <c r="T11179" s="221"/>
      <c r="U11179" s="221"/>
      <c r="V11179" s="221"/>
      <c r="W11179" s="221"/>
      <c r="X11179" s="221"/>
    </row>
    <row r="11180" spans="20:24">
      <c r="T11180" s="221"/>
      <c r="U11180" s="221"/>
      <c r="V11180" s="221"/>
      <c r="W11180" s="221"/>
      <c r="X11180" s="221"/>
    </row>
    <row r="11181" spans="20:24">
      <c r="T11181" s="221"/>
      <c r="U11181" s="221"/>
      <c r="V11181" s="221"/>
      <c r="W11181" s="221"/>
      <c r="X11181" s="221"/>
    </row>
    <row r="11182" spans="20:24">
      <c r="T11182" s="221"/>
      <c r="U11182" s="221"/>
      <c r="V11182" s="221"/>
      <c r="W11182" s="221"/>
      <c r="X11182" s="221"/>
    </row>
    <row r="11183" spans="20:24">
      <c r="T11183" s="221"/>
      <c r="U11183" s="221"/>
      <c r="V11183" s="221"/>
      <c r="W11183" s="221"/>
      <c r="X11183" s="221"/>
    </row>
    <row r="11184" spans="20:24">
      <c r="T11184" s="221"/>
      <c r="U11184" s="221"/>
      <c r="V11184" s="221"/>
      <c r="W11184" s="221"/>
      <c r="X11184" s="221"/>
    </row>
    <row r="11185" spans="20:24">
      <c r="T11185" s="221"/>
      <c r="U11185" s="221"/>
      <c r="V11185" s="221"/>
      <c r="W11185" s="221"/>
      <c r="X11185" s="221"/>
    </row>
    <row r="11186" spans="20:24">
      <c r="T11186" s="221"/>
      <c r="U11186" s="221"/>
      <c r="V11186" s="221"/>
      <c r="W11186" s="221"/>
      <c r="X11186" s="221"/>
    </row>
    <row r="11187" spans="20:24">
      <c r="T11187" s="221"/>
      <c r="U11187" s="221"/>
      <c r="V11187" s="221"/>
      <c r="W11187" s="221"/>
      <c r="X11187" s="221"/>
    </row>
    <row r="11188" spans="20:24">
      <c r="T11188" s="221"/>
      <c r="U11188" s="221"/>
      <c r="V11188" s="221"/>
      <c r="W11188" s="221"/>
      <c r="X11188" s="221"/>
    </row>
    <row r="11189" spans="20:24">
      <c r="T11189" s="221"/>
      <c r="U11189" s="221"/>
      <c r="V11189" s="221"/>
      <c r="W11189" s="221"/>
      <c r="X11189" s="221"/>
    </row>
    <row r="11190" spans="20:24">
      <c r="T11190" s="221"/>
      <c r="U11190" s="221"/>
      <c r="V11190" s="221"/>
      <c r="W11190" s="221"/>
      <c r="X11190" s="221"/>
    </row>
    <row r="11191" spans="20:24">
      <c r="T11191" s="221"/>
      <c r="U11191" s="221"/>
      <c r="V11191" s="221"/>
      <c r="W11191" s="221"/>
      <c r="X11191" s="221"/>
    </row>
    <row r="11192" spans="20:24">
      <c r="T11192" s="221"/>
      <c r="U11192" s="221"/>
      <c r="V11192" s="221"/>
      <c r="W11192" s="221"/>
      <c r="X11192" s="221"/>
    </row>
    <row r="11193" spans="20:24">
      <c r="T11193" s="221"/>
      <c r="U11193" s="221"/>
      <c r="V11193" s="221"/>
      <c r="W11193" s="221"/>
      <c r="X11193" s="221"/>
    </row>
    <row r="11194" spans="20:24">
      <c r="T11194" s="221"/>
      <c r="U11194" s="221"/>
      <c r="V11194" s="221"/>
      <c r="W11194" s="221"/>
      <c r="X11194" s="221"/>
    </row>
    <row r="11195" spans="20:24">
      <c r="T11195" s="221"/>
      <c r="U11195" s="221"/>
      <c r="V11195" s="221"/>
      <c r="W11195" s="221"/>
      <c r="X11195" s="221"/>
    </row>
    <row r="11196" spans="20:24">
      <c r="T11196" s="221"/>
      <c r="U11196" s="221"/>
      <c r="V11196" s="221"/>
      <c r="W11196" s="221"/>
      <c r="X11196" s="221"/>
    </row>
    <row r="11197" spans="20:24">
      <c r="T11197" s="221"/>
      <c r="U11197" s="221"/>
      <c r="V11197" s="221"/>
      <c r="W11197" s="221"/>
      <c r="X11197" s="221"/>
    </row>
    <row r="11198" spans="20:24">
      <c r="T11198" s="221"/>
      <c r="U11198" s="221"/>
      <c r="V11198" s="221"/>
      <c r="W11198" s="221"/>
      <c r="X11198" s="221"/>
    </row>
    <row r="11199" spans="20:24">
      <c r="T11199" s="221"/>
      <c r="U11199" s="221"/>
      <c r="V11199" s="221"/>
      <c r="W11199" s="221"/>
      <c r="X11199" s="221"/>
    </row>
    <row r="11200" spans="20:24">
      <c r="T11200" s="221"/>
      <c r="U11200" s="221"/>
      <c r="V11200" s="221"/>
      <c r="W11200" s="221"/>
      <c r="X11200" s="221"/>
    </row>
    <row r="11201" spans="20:24">
      <c r="T11201" s="221"/>
      <c r="U11201" s="221"/>
      <c r="V11201" s="221"/>
      <c r="W11201" s="221"/>
      <c r="X11201" s="221"/>
    </row>
    <row r="11202" spans="20:24">
      <c r="T11202" s="221"/>
      <c r="U11202" s="221"/>
      <c r="V11202" s="221"/>
      <c r="W11202" s="221"/>
      <c r="X11202" s="221"/>
    </row>
    <row r="11203" spans="20:24">
      <c r="T11203" s="221"/>
      <c r="U11203" s="221"/>
      <c r="V11203" s="221"/>
      <c r="W11203" s="221"/>
      <c r="X11203" s="221"/>
    </row>
    <row r="11204" spans="20:24">
      <c r="T11204" s="221"/>
      <c r="U11204" s="221"/>
      <c r="V11204" s="221"/>
      <c r="W11204" s="221"/>
      <c r="X11204" s="221"/>
    </row>
    <row r="11205" spans="20:24">
      <c r="T11205" s="221"/>
      <c r="U11205" s="221"/>
      <c r="V11205" s="221"/>
      <c r="W11205" s="221"/>
      <c r="X11205" s="221"/>
    </row>
    <row r="11206" spans="20:24">
      <c r="T11206" s="221"/>
      <c r="U11206" s="221"/>
      <c r="V11206" s="221"/>
      <c r="W11206" s="221"/>
      <c r="X11206" s="221"/>
    </row>
    <row r="11207" spans="20:24">
      <c r="T11207" s="221"/>
      <c r="U11207" s="221"/>
      <c r="V11207" s="221"/>
      <c r="W11207" s="221"/>
      <c r="X11207" s="221"/>
    </row>
    <row r="11208" spans="20:24">
      <c r="T11208" s="221"/>
      <c r="U11208" s="221"/>
      <c r="V11208" s="221"/>
      <c r="W11208" s="221"/>
      <c r="X11208" s="221"/>
    </row>
    <row r="11209" spans="20:24">
      <c r="T11209" s="221"/>
      <c r="U11209" s="221"/>
      <c r="V11209" s="221"/>
      <c r="W11209" s="221"/>
      <c r="X11209" s="221"/>
    </row>
    <row r="11210" spans="20:24">
      <c r="T11210" s="221"/>
      <c r="U11210" s="221"/>
      <c r="V11210" s="221"/>
      <c r="W11210" s="221"/>
      <c r="X11210" s="221"/>
    </row>
    <row r="11211" spans="20:24">
      <c r="T11211" s="221"/>
      <c r="U11211" s="221"/>
      <c r="V11211" s="221"/>
      <c r="W11211" s="221"/>
      <c r="X11211" s="221"/>
    </row>
    <row r="11212" spans="20:24">
      <c r="T11212" s="221"/>
      <c r="U11212" s="221"/>
      <c r="V11212" s="221"/>
      <c r="W11212" s="221"/>
      <c r="X11212" s="221"/>
    </row>
    <row r="11213" spans="20:24">
      <c r="T11213" s="221"/>
      <c r="U11213" s="221"/>
      <c r="V11213" s="221"/>
      <c r="W11213" s="221"/>
      <c r="X11213" s="221"/>
    </row>
    <row r="11214" spans="20:24">
      <c r="T11214" s="221"/>
      <c r="U11214" s="221"/>
      <c r="V11214" s="221"/>
      <c r="W11214" s="221"/>
      <c r="X11214" s="221"/>
    </row>
    <row r="11215" spans="20:24">
      <c r="T11215" s="221"/>
      <c r="U11215" s="221"/>
      <c r="V11215" s="221"/>
      <c r="W11215" s="221"/>
      <c r="X11215" s="221"/>
    </row>
    <row r="11216" spans="20:24">
      <c r="T11216" s="221"/>
      <c r="U11216" s="221"/>
      <c r="V11216" s="221"/>
      <c r="W11216" s="221"/>
      <c r="X11216" s="221"/>
    </row>
    <row r="11217" spans="20:24">
      <c r="T11217" s="221"/>
      <c r="U11217" s="221"/>
      <c r="V11217" s="221"/>
      <c r="W11217" s="221"/>
      <c r="X11217" s="221"/>
    </row>
    <row r="11218" spans="20:24">
      <c r="T11218" s="221"/>
      <c r="U11218" s="221"/>
      <c r="V11218" s="221"/>
      <c r="W11218" s="221"/>
      <c r="X11218" s="221"/>
    </row>
    <row r="11219" spans="20:24">
      <c r="T11219" s="221"/>
      <c r="U11219" s="221"/>
      <c r="V11219" s="221"/>
      <c r="W11219" s="221"/>
      <c r="X11219" s="221"/>
    </row>
    <row r="11220" spans="20:24">
      <c r="T11220" s="221"/>
      <c r="U11220" s="221"/>
      <c r="V11220" s="221"/>
      <c r="W11220" s="221"/>
      <c r="X11220" s="221"/>
    </row>
    <row r="11221" spans="20:24">
      <c r="T11221" s="221"/>
      <c r="U11221" s="221"/>
      <c r="V11221" s="221"/>
      <c r="W11221" s="221"/>
      <c r="X11221" s="221"/>
    </row>
    <row r="11222" spans="20:24">
      <c r="T11222" s="221"/>
      <c r="U11222" s="221"/>
      <c r="V11222" s="221"/>
      <c r="W11222" s="221"/>
      <c r="X11222" s="221"/>
    </row>
    <row r="11223" spans="20:24">
      <c r="T11223" s="221"/>
      <c r="U11223" s="221"/>
      <c r="V11223" s="221"/>
      <c r="W11223" s="221"/>
      <c r="X11223" s="221"/>
    </row>
    <row r="11224" spans="20:24">
      <c r="T11224" s="221"/>
      <c r="U11224" s="221"/>
      <c r="V11224" s="221"/>
      <c r="W11224" s="221"/>
      <c r="X11224" s="221"/>
    </row>
    <row r="11225" spans="20:24">
      <c r="T11225" s="221"/>
      <c r="U11225" s="221"/>
      <c r="V11225" s="221"/>
      <c r="W11225" s="221"/>
      <c r="X11225" s="221"/>
    </row>
    <row r="11226" spans="20:24">
      <c r="T11226" s="221"/>
      <c r="U11226" s="221"/>
      <c r="V11226" s="221"/>
      <c r="W11226" s="221"/>
      <c r="X11226" s="221"/>
    </row>
    <row r="11227" spans="20:24">
      <c r="T11227" s="221"/>
      <c r="U11227" s="221"/>
      <c r="V11227" s="221"/>
      <c r="W11227" s="221"/>
      <c r="X11227" s="221"/>
    </row>
    <row r="11228" spans="20:24">
      <c r="T11228" s="221"/>
      <c r="U11228" s="221"/>
      <c r="V11228" s="221"/>
      <c r="W11228" s="221"/>
      <c r="X11228" s="221"/>
    </row>
    <row r="11229" spans="20:24">
      <c r="T11229" s="221"/>
      <c r="U11229" s="221"/>
      <c r="V11229" s="221"/>
      <c r="W11229" s="221"/>
      <c r="X11229" s="221"/>
    </row>
    <row r="11230" spans="20:24">
      <c r="T11230" s="221"/>
      <c r="U11230" s="221"/>
      <c r="V11230" s="221"/>
      <c r="W11230" s="221"/>
      <c r="X11230" s="221"/>
    </row>
    <row r="11231" spans="20:24">
      <c r="T11231" s="221"/>
      <c r="U11231" s="221"/>
      <c r="V11231" s="221"/>
      <c r="W11231" s="221"/>
      <c r="X11231" s="221"/>
    </row>
    <row r="11232" spans="20:24">
      <c r="T11232" s="221"/>
      <c r="U11232" s="221"/>
      <c r="V11232" s="221"/>
      <c r="W11232" s="221"/>
      <c r="X11232" s="221"/>
    </row>
    <row r="11233" spans="20:24">
      <c r="T11233" s="221"/>
      <c r="U11233" s="221"/>
      <c r="V11233" s="221"/>
      <c r="W11233" s="221"/>
      <c r="X11233" s="221"/>
    </row>
    <row r="11234" spans="20:24">
      <c r="T11234" s="221"/>
      <c r="U11234" s="221"/>
      <c r="V11234" s="221"/>
      <c r="W11234" s="221"/>
      <c r="X11234" s="221"/>
    </row>
    <row r="11235" spans="20:24">
      <c r="T11235" s="221"/>
      <c r="U11235" s="221"/>
      <c r="V11235" s="221"/>
      <c r="W11235" s="221"/>
      <c r="X11235" s="221"/>
    </row>
    <row r="11236" spans="20:24">
      <c r="T11236" s="221"/>
      <c r="U11236" s="221"/>
      <c r="V11236" s="221"/>
      <c r="W11236" s="221"/>
      <c r="X11236" s="221"/>
    </row>
    <row r="11237" spans="20:24">
      <c r="T11237" s="221"/>
      <c r="U11237" s="221"/>
      <c r="V11237" s="221"/>
      <c r="W11237" s="221"/>
      <c r="X11237" s="221"/>
    </row>
    <row r="11238" spans="20:24">
      <c r="T11238" s="221"/>
      <c r="U11238" s="221"/>
      <c r="V11238" s="221"/>
      <c r="W11238" s="221"/>
      <c r="X11238" s="221"/>
    </row>
    <row r="11239" spans="20:24">
      <c r="T11239" s="221"/>
      <c r="U11239" s="221"/>
      <c r="V11239" s="221"/>
      <c r="W11239" s="221"/>
      <c r="X11239" s="221"/>
    </row>
    <row r="11240" spans="20:24">
      <c r="T11240" s="221"/>
      <c r="U11240" s="221"/>
      <c r="V11240" s="221"/>
      <c r="W11240" s="221"/>
      <c r="X11240" s="221"/>
    </row>
    <row r="11241" spans="20:24">
      <c r="T11241" s="221"/>
      <c r="U11241" s="221"/>
      <c r="V11241" s="221"/>
      <c r="W11241" s="221"/>
      <c r="X11241" s="221"/>
    </row>
    <row r="11242" spans="20:24">
      <c r="T11242" s="221"/>
      <c r="U11242" s="221"/>
      <c r="V11242" s="221"/>
      <c r="W11242" s="221"/>
      <c r="X11242" s="221"/>
    </row>
    <row r="11243" spans="20:24">
      <c r="T11243" s="221"/>
      <c r="U11243" s="221"/>
      <c r="V11243" s="221"/>
      <c r="W11243" s="221"/>
      <c r="X11243" s="221"/>
    </row>
    <row r="11244" spans="20:24">
      <c r="T11244" s="221"/>
      <c r="U11244" s="221"/>
      <c r="V11244" s="221"/>
      <c r="W11244" s="221"/>
      <c r="X11244" s="221"/>
    </row>
    <row r="11245" spans="20:24">
      <c r="T11245" s="221"/>
      <c r="U11245" s="221"/>
      <c r="V11245" s="221"/>
      <c r="W11245" s="221"/>
      <c r="X11245" s="221"/>
    </row>
    <row r="11246" spans="20:24">
      <c r="T11246" s="221"/>
      <c r="U11246" s="221"/>
      <c r="V11246" s="221"/>
      <c r="W11246" s="221"/>
      <c r="X11246" s="221"/>
    </row>
    <row r="11247" spans="20:24">
      <c r="T11247" s="221"/>
      <c r="U11247" s="221"/>
      <c r="V11247" s="221"/>
      <c r="W11247" s="221"/>
      <c r="X11247" s="221"/>
    </row>
    <row r="11248" spans="20:24">
      <c r="T11248" s="221"/>
      <c r="U11248" s="221"/>
      <c r="V11248" s="221"/>
      <c r="W11248" s="221"/>
      <c r="X11248" s="221"/>
    </row>
    <row r="11249" spans="20:24">
      <c r="T11249" s="221"/>
      <c r="U11249" s="221"/>
      <c r="V11249" s="221"/>
      <c r="W11249" s="221"/>
      <c r="X11249" s="221"/>
    </row>
    <row r="11250" spans="20:24">
      <c r="T11250" s="221"/>
      <c r="U11250" s="221"/>
      <c r="V11250" s="221"/>
      <c r="W11250" s="221"/>
      <c r="X11250" s="221"/>
    </row>
    <row r="11251" spans="20:24">
      <c r="T11251" s="221"/>
      <c r="U11251" s="221"/>
      <c r="V11251" s="221"/>
      <c r="W11251" s="221"/>
      <c r="X11251" s="221"/>
    </row>
    <row r="11252" spans="20:24">
      <c r="T11252" s="221"/>
      <c r="U11252" s="221"/>
      <c r="V11252" s="221"/>
      <c r="W11252" s="221"/>
      <c r="X11252" s="221"/>
    </row>
    <row r="11253" spans="20:24">
      <c r="T11253" s="221"/>
      <c r="U11253" s="221"/>
      <c r="V11253" s="221"/>
      <c r="W11253" s="221"/>
      <c r="X11253" s="221"/>
    </row>
    <row r="11254" spans="20:24">
      <c r="T11254" s="221"/>
      <c r="U11254" s="221"/>
      <c r="V11254" s="221"/>
      <c r="W11254" s="221"/>
      <c r="X11254" s="221"/>
    </row>
    <row r="11255" spans="20:24">
      <c r="T11255" s="221"/>
      <c r="U11255" s="221"/>
      <c r="V11255" s="221"/>
      <c r="W11255" s="221"/>
      <c r="X11255" s="221"/>
    </row>
    <row r="11256" spans="20:24">
      <c r="T11256" s="221"/>
      <c r="U11256" s="221"/>
      <c r="V11256" s="221"/>
      <c r="W11256" s="221"/>
      <c r="X11256" s="221"/>
    </row>
    <row r="11257" spans="20:24">
      <c r="T11257" s="221"/>
      <c r="U11257" s="221"/>
      <c r="V11257" s="221"/>
      <c r="W11257" s="221"/>
      <c r="X11257" s="221"/>
    </row>
    <row r="11258" spans="20:24">
      <c r="T11258" s="221"/>
      <c r="U11258" s="221"/>
      <c r="V11258" s="221"/>
      <c r="W11258" s="221"/>
      <c r="X11258" s="221"/>
    </row>
    <row r="11259" spans="20:24">
      <c r="T11259" s="221"/>
      <c r="U11259" s="221"/>
      <c r="V11259" s="221"/>
      <c r="W11259" s="221"/>
      <c r="X11259" s="221"/>
    </row>
    <row r="11260" spans="20:24">
      <c r="T11260" s="221"/>
      <c r="U11260" s="221"/>
      <c r="V11260" s="221"/>
      <c r="W11260" s="221"/>
      <c r="X11260" s="221"/>
    </row>
    <row r="11261" spans="20:24">
      <c r="T11261" s="221"/>
      <c r="U11261" s="221"/>
      <c r="V11261" s="221"/>
      <c r="W11261" s="221"/>
      <c r="X11261" s="221"/>
    </row>
    <row r="11262" spans="20:24">
      <c r="T11262" s="221"/>
      <c r="U11262" s="221"/>
      <c r="V11262" s="221"/>
      <c r="W11262" s="221"/>
      <c r="X11262" s="221"/>
    </row>
    <row r="11263" spans="20:24">
      <c r="T11263" s="221"/>
      <c r="U11263" s="221"/>
      <c r="V11263" s="221"/>
      <c r="W11263" s="221"/>
      <c r="X11263" s="221"/>
    </row>
    <row r="11264" spans="20:24">
      <c r="T11264" s="221"/>
      <c r="U11264" s="221"/>
      <c r="V11264" s="221"/>
      <c r="W11264" s="221"/>
      <c r="X11264" s="221"/>
    </row>
    <row r="11265" spans="20:24">
      <c r="T11265" s="221"/>
      <c r="U11265" s="221"/>
      <c r="V11265" s="221"/>
      <c r="W11265" s="221"/>
      <c r="X11265" s="221"/>
    </row>
    <row r="11266" spans="20:24">
      <c r="T11266" s="221"/>
      <c r="U11266" s="221"/>
      <c r="V11266" s="221"/>
      <c r="W11266" s="221"/>
      <c r="X11266" s="221"/>
    </row>
    <row r="11267" spans="20:24">
      <c r="T11267" s="221"/>
      <c r="U11267" s="221"/>
      <c r="V11267" s="221"/>
      <c r="W11267" s="221"/>
      <c r="X11267" s="221"/>
    </row>
    <row r="11268" spans="20:24">
      <c r="T11268" s="221"/>
      <c r="U11268" s="221"/>
      <c r="V11268" s="221"/>
      <c r="W11268" s="221"/>
      <c r="X11268" s="221"/>
    </row>
    <row r="11269" spans="20:24">
      <c r="T11269" s="221"/>
      <c r="U11269" s="221"/>
      <c r="V11269" s="221"/>
      <c r="W11269" s="221"/>
      <c r="X11269" s="221"/>
    </row>
    <row r="11270" spans="20:24">
      <c r="T11270" s="221"/>
      <c r="U11270" s="221"/>
      <c r="V11270" s="221"/>
      <c r="W11270" s="221"/>
      <c r="X11270" s="221"/>
    </row>
    <row r="11271" spans="20:24">
      <c r="T11271" s="221"/>
      <c r="U11271" s="221"/>
      <c r="V11271" s="221"/>
      <c r="W11271" s="221"/>
      <c r="X11271" s="221"/>
    </row>
    <row r="11272" spans="20:24">
      <c r="T11272" s="221"/>
      <c r="U11272" s="221"/>
      <c r="V11272" s="221"/>
      <c r="W11272" s="221"/>
      <c r="X11272" s="221"/>
    </row>
    <row r="11273" spans="20:24">
      <c r="T11273" s="221"/>
      <c r="U11273" s="221"/>
      <c r="V11273" s="221"/>
      <c r="W11273" s="221"/>
      <c r="X11273" s="221"/>
    </row>
    <row r="11274" spans="20:24">
      <c r="T11274" s="221"/>
      <c r="U11274" s="221"/>
      <c r="V11274" s="221"/>
      <c r="W11274" s="221"/>
      <c r="X11274" s="221"/>
    </row>
    <row r="11275" spans="20:24">
      <c r="T11275" s="221"/>
      <c r="U11275" s="221"/>
      <c r="V11275" s="221"/>
      <c r="W11275" s="221"/>
      <c r="X11275" s="221"/>
    </row>
    <row r="11276" spans="20:24">
      <c r="T11276" s="221"/>
      <c r="U11276" s="221"/>
      <c r="V11276" s="221"/>
      <c r="W11276" s="221"/>
      <c r="X11276" s="221"/>
    </row>
    <row r="11277" spans="20:24">
      <c r="T11277" s="221"/>
      <c r="U11277" s="221"/>
      <c r="V11277" s="221"/>
      <c r="W11277" s="221"/>
      <c r="X11277" s="221"/>
    </row>
    <row r="11278" spans="20:24">
      <c r="T11278" s="221"/>
      <c r="U11278" s="221"/>
      <c r="V11278" s="221"/>
      <c r="W11278" s="221"/>
      <c r="X11278" s="221"/>
    </row>
    <row r="11279" spans="20:24">
      <c r="T11279" s="221"/>
      <c r="U11279" s="221"/>
      <c r="V11279" s="221"/>
      <c r="W11279" s="221"/>
      <c r="X11279" s="221"/>
    </row>
    <row r="11280" spans="20:24">
      <c r="T11280" s="221"/>
      <c r="U11280" s="221"/>
      <c r="V11280" s="221"/>
      <c r="W11280" s="221"/>
      <c r="X11280" s="221"/>
    </row>
    <row r="11281" spans="20:24">
      <c r="T11281" s="221"/>
      <c r="U11281" s="221"/>
      <c r="V11281" s="221"/>
      <c r="W11281" s="221"/>
      <c r="X11281" s="221"/>
    </row>
    <row r="11282" spans="20:24">
      <c r="T11282" s="221"/>
      <c r="U11282" s="221"/>
      <c r="V11282" s="221"/>
      <c r="W11282" s="221"/>
      <c r="X11282" s="221"/>
    </row>
    <row r="11283" spans="20:24">
      <c r="T11283" s="221"/>
      <c r="U11283" s="221"/>
      <c r="V11283" s="221"/>
      <c r="W11283" s="221"/>
      <c r="X11283" s="221"/>
    </row>
    <row r="11284" spans="20:24">
      <c r="T11284" s="221"/>
      <c r="U11284" s="221"/>
      <c r="V11284" s="221"/>
      <c r="W11284" s="221"/>
      <c r="X11284" s="221"/>
    </row>
    <row r="11285" spans="20:24">
      <c r="T11285" s="221"/>
      <c r="U11285" s="221"/>
      <c r="V11285" s="221"/>
      <c r="W11285" s="221"/>
      <c r="X11285" s="221"/>
    </row>
    <row r="11286" spans="20:24">
      <c r="T11286" s="221"/>
      <c r="U11286" s="221"/>
      <c r="V11286" s="221"/>
      <c r="W11286" s="221"/>
      <c r="X11286" s="221"/>
    </row>
    <row r="11287" spans="20:24">
      <c r="T11287" s="221"/>
      <c r="U11287" s="221"/>
      <c r="V11287" s="221"/>
      <c r="W11287" s="221"/>
      <c r="X11287" s="221"/>
    </row>
    <row r="11288" spans="20:24">
      <c r="T11288" s="221"/>
      <c r="U11288" s="221"/>
      <c r="V11288" s="221"/>
      <c r="W11288" s="221"/>
      <c r="X11288" s="221"/>
    </row>
    <row r="11289" spans="20:24">
      <c r="T11289" s="221"/>
      <c r="U11289" s="221"/>
      <c r="V11289" s="221"/>
      <c r="W11289" s="221"/>
      <c r="X11289" s="221"/>
    </row>
    <row r="11290" spans="20:24">
      <c r="T11290" s="221"/>
      <c r="U11290" s="221"/>
      <c r="V11290" s="221"/>
      <c r="W11290" s="221"/>
      <c r="X11290" s="221"/>
    </row>
    <row r="11291" spans="20:24">
      <c r="T11291" s="221"/>
      <c r="U11291" s="221"/>
      <c r="V11291" s="221"/>
      <c r="W11291" s="221"/>
      <c r="X11291" s="221"/>
    </row>
    <row r="11292" spans="20:24">
      <c r="T11292" s="221"/>
      <c r="U11292" s="221"/>
      <c r="V11292" s="221"/>
      <c r="W11292" s="221"/>
      <c r="X11292" s="221"/>
    </row>
    <row r="11293" spans="20:24">
      <c r="T11293" s="221"/>
      <c r="U11293" s="221"/>
      <c r="V11293" s="221"/>
      <c r="W11293" s="221"/>
      <c r="X11293" s="221"/>
    </row>
    <row r="11294" spans="20:24">
      <c r="T11294" s="221"/>
      <c r="U11294" s="221"/>
      <c r="V11294" s="221"/>
      <c r="W11294" s="221"/>
      <c r="X11294" s="221"/>
    </row>
    <row r="11295" spans="20:24">
      <c r="T11295" s="221"/>
      <c r="U11295" s="221"/>
      <c r="V11295" s="221"/>
      <c r="W11295" s="221"/>
      <c r="X11295" s="221"/>
    </row>
    <row r="11296" spans="20:24">
      <c r="T11296" s="221"/>
      <c r="U11296" s="221"/>
      <c r="V11296" s="221"/>
      <c r="W11296" s="221"/>
      <c r="X11296" s="221"/>
    </row>
    <row r="11297" spans="20:24">
      <c r="T11297" s="221"/>
      <c r="U11297" s="221"/>
      <c r="V11297" s="221"/>
      <c r="W11297" s="221"/>
      <c r="X11297" s="221"/>
    </row>
    <row r="11298" spans="20:24">
      <c r="T11298" s="221"/>
      <c r="U11298" s="221"/>
      <c r="V11298" s="221"/>
      <c r="W11298" s="221"/>
      <c r="X11298" s="221"/>
    </row>
    <row r="11299" spans="20:24">
      <c r="T11299" s="221"/>
      <c r="U11299" s="221"/>
      <c r="V11299" s="221"/>
      <c r="W11299" s="221"/>
      <c r="X11299" s="221"/>
    </row>
    <row r="11300" spans="20:24">
      <c r="T11300" s="221"/>
      <c r="U11300" s="221"/>
      <c r="V11300" s="221"/>
      <c r="W11300" s="221"/>
      <c r="X11300" s="221"/>
    </row>
    <row r="11301" spans="20:24">
      <c r="T11301" s="221"/>
      <c r="U11301" s="221"/>
      <c r="V11301" s="221"/>
      <c r="W11301" s="221"/>
      <c r="X11301" s="221"/>
    </row>
    <row r="11302" spans="20:24">
      <c r="T11302" s="221"/>
      <c r="U11302" s="221"/>
      <c r="V11302" s="221"/>
      <c r="W11302" s="221"/>
      <c r="X11302" s="221"/>
    </row>
    <row r="11303" spans="20:24">
      <c r="T11303" s="221"/>
      <c r="U11303" s="221"/>
      <c r="V11303" s="221"/>
      <c r="W11303" s="221"/>
      <c r="X11303" s="221"/>
    </row>
    <row r="11304" spans="20:24">
      <c r="T11304" s="221"/>
      <c r="U11304" s="221"/>
      <c r="V11304" s="221"/>
      <c r="W11304" s="221"/>
      <c r="X11304" s="221"/>
    </row>
    <row r="11305" spans="20:24">
      <c r="T11305" s="221"/>
      <c r="U11305" s="221"/>
      <c r="V11305" s="221"/>
      <c r="W11305" s="221"/>
      <c r="X11305" s="221"/>
    </row>
    <row r="11306" spans="20:24">
      <c r="T11306" s="221"/>
      <c r="U11306" s="221"/>
      <c r="V11306" s="221"/>
      <c r="W11306" s="221"/>
      <c r="X11306" s="221"/>
    </row>
    <row r="11307" spans="20:24">
      <c r="T11307" s="221"/>
      <c r="U11307" s="221"/>
      <c r="V11307" s="221"/>
      <c r="W11307" s="221"/>
      <c r="X11307" s="221"/>
    </row>
    <row r="11308" spans="20:24">
      <c r="T11308" s="221"/>
      <c r="U11308" s="221"/>
      <c r="V11308" s="221"/>
      <c r="W11308" s="221"/>
      <c r="X11308" s="221"/>
    </row>
    <row r="11309" spans="20:24">
      <c r="T11309" s="221"/>
      <c r="U11309" s="221"/>
      <c r="V11309" s="221"/>
      <c r="W11309" s="221"/>
      <c r="X11309" s="221"/>
    </row>
    <row r="11310" spans="20:24">
      <c r="T11310" s="221"/>
      <c r="U11310" s="221"/>
      <c r="V11310" s="221"/>
      <c r="W11310" s="221"/>
      <c r="X11310" s="221"/>
    </row>
    <row r="11311" spans="20:24">
      <c r="T11311" s="221"/>
      <c r="U11311" s="221"/>
      <c r="V11311" s="221"/>
      <c r="W11311" s="221"/>
      <c r="X11311" s="221"/>
    </row>
    <row r="11312" spans="20:24">
      <c r="T11312" s="221"/>
      <c r="U11312" s="221"/>
      <c r="V11312" s="221"/>
      <c r="W11312" s="221"/>
      <c r="X11312" s="221"/>
    </row>
    <row r="11313" spans="20:24">
      <c r="T11313" s="221"/>
      <c r="U11313" s="221"/>
      <c r="V11313" s="221"/>
      <c r="W11313" s="221"/>
      <c r="X11313" s="221"/>
    </row>
    <row r="11314" spans="20:24">
      <c r="T11314" s="221"/>
      <c r="U11314" s="221"/>
      <c r="V11314" s="221"/>
      <c r="W11314" s="221"/>
      <c r="X11314" s="221"/>
    </row>
    <row r="11315" spans="20:24">
      <c r="T11315" s="221"/>
      <c r="U11315" s="221"/>
      <c r="V11315" s="221"/>
      <c r="W11315" s="221"/>
      <c r="X11315" s="221"/>
    </row>
    <row r="11316" spans="20:24">
      <c r="T11316" s="221"/>
      <c r="U11316" s="221"/>
      <c r="V11316" s="221"/>
      <c r="W11316" s="221"/>
      <c r="X11316" s="221"/>
    </row>
    <row r="11317" spans="20:24">
      <c r="T11317" s="221"/>
      <c r="U11317" s="221"/>
      <c r="V11317" s="221"/>
      <c r="W11317" s="221"/>
      <c r="X11317" s="221"/>
    </row>
    <row r="11318" spans="20:24">
      <c r="T11318" s="221"/>
      <c r="U11318" s="221"/>
      <c r="V11318" s="221"/>
      <c r="W11318" s="221"/>
      <c r="X11318" s="221"/>
    </row>
    <row r="11319" spans="20:24">
      <c r="T11319" s="221"/>
      <c r="U11319" s="221"/>
      <c r="V11319" s="221"/>
      <c r="W11319" s="221"/>
      <c r="X11319" s="221"/>
    </row>
    <row r="11320" spans="20:24">
      <c r="T11320" s="221"/>
      <c r="U11320" s="221"/>
      <c r="V11320" s="221"/>
      <c r="W11320" s="221"/>
      <c r="X11320" s="221"/>
    </row>
    <row r="11321" spans="20:24">
      <c r="T11321" s="221"/>
      <c r="U11321" s="221"/>
      <c r="V11321" s="221"/>
      <c r="W11321" s="221"/>
      <c r="X11321" s="221"/>
    </row>
    <row r="11322" spans="20:24">
      <c r="T11322" s="221"/>
      <c r="U11322" s="221"/>
      <c r="V11322" s="221"/>
      <c r="W11322" s="221"/>
      <c r="X11322" s="221"/>
    </row>
    <row r="11323" spans="20:24">
      <c r="T11323" s="221"/>
      <c r="U11323" s="221"/>
      <c r="V11323" s="221"/>
      <c r="W11323" s="221"/>
      <c r="X11323" s="221"/>
    </row>
    <row r="11324" spans="20:24">
      <c r="T11324" s="221"/>
      <c r="U11324" s="221"/>
      <c r="V11324" s="221"/>
      <c r="W11324" s="221"/>
      <c r="X11324" s="221"/>
    </row>
    <row r="11325" spans="20:24">
      <c r="T11325" s="221"/>
      <c r="U11325" s="221"/>
      <c r="V11325" s="221"/>
      <c r="W11325" s="221"/>
      <c r="X11325" s="221"/>
    </row>
    <row r="11326" spans="20:24">
      <c r="T11326" s="221"/>
      <c r="U11326" s="221"/>
      <c r="V11326" s="221"/>
      <c r="W11326" s="221"/>
      <c r="X11326" s="221"/>
    </row>
    <row r="11327" spans="20:24">
      <c r="T11327" s="221"/>
      <c r="U11327" s="221"/>
      <c r="V11327" s="221"/>
      <c r="W11327" s="221"/>
      <c r="X11327" s="221"/>
    </row>
    <row r="11328" spans="20:24">
      <c r="T11328" s="221"/>
      <c r="U11328" s="221"/>
      <c r="V11328" s="221"/>
      <c r="W11328" s="221"/>
      <c r="X11328" s="221"/>
    </row>
    <row r="11329" spans="20:24">
      <c r="T11329" s="221"/>
      <c r="U11329" s="221"/>
      <c r="V11329" s="221"/>
      <c r="W11329" s="221"/>
      <c r="X11329" s="221"/>
    </row>
    <row r="11330" spans="20:24">
      <c r="T11330" s="221"/>
      <c r="U11330" s="221"/>
      <c r="V11330" s="221"/>
      <c r="W11330" s="221"/>
      <c r="X11330" s="221"/>
    </row>
    <row r="11331" spans="20:24">
      <c r="T11331" s="221"/>
      <c r="U11331" s="221"/>
      <c r="V11331" s="221"/>
      <c r="W11331" s="221"/>
      <c r="X11331" s="221"/>
    </row>
    <row r="11332" spans="20:24">
      <c r="T11332" s="221"/>
      <c r="U11332" s="221"/>
      <c r="V11332" s="221"/>
      <c r="W11332" s="221"/>
      <c r="X11332" s="221"/>
    </row>
    <row r="11333" spans="20:24">
      <c r="T11333" s="221"/>
      <c r="U11333" s="221"/>
      <c r="V11333" s="221"/>
      <c r="W11333" s="221"/>
      <c r="X11333" s="221"/>
    </row>
    <row r="11334" spans="20:24">
      <c r="T11334" s="221"/>
      <c r="U11334" s="221"/>
      <c r="V11334" s="221"/>
      <c r="W11334" s="221"/>
      <c r="X11334" s="221"/>
    </row>
    <row r="11335" spans="20:24">
      <c r="T11335" s="221"/>
      <c r="U11335" s="221"/>
      <c r="V11335" s="221"/>
      <c r="W11335" s="221"/>
      <c r="X11335" s="221"/>
    </row>
    <row r="11336" spans="20:24">
      <c r="T11336" s="221"/>
      <c r="U11336" s="221"/>
      <c r="V11336" s="221"/>
      <c r="W11336" s="221"/>
      <c r="X11336" s="221"/>
    </row>
    <row r="11337" spans="20:24">
      <c r="T11337" s="221"/>
      <c r="U11337" s="221"/>
      <c r="V11337" s="221"/>
      <c r="W11337" s="221"/>
      <c r="X11337" s="221"/>
    </row>
    <row r="11338" spans="20:24">
      <c r="T11338" s="221"/>
      <c r="U11338" s="221"/>
      <c r="V11338" s="221"/>
      <c r="W11338" s="221"/>
      <c r="X11338" s="221"/>
    </row>
    <row r="11339" spans="20:24">
      <c r="T11339" s="221"/>
      <c r="U11339" s="221"/>
      <c r="V11339" s="221"/>
      <c r="W11339" s="221"/>
      <c r="X11339" s="221"/>
    </row>
    <row r="11340" spans="20:24">
      <c r="T11340" s="221"/>
      <c r="U11340" s="221"/>
      <c r="V11340" s="221"/>
      <c r="W11340" s="221"/>
      <c r="X11340" s="221"/>
    </row>
    <row r="11341" spans="20:24">
      <c r="T11341" s="221"/>
      <c r="U11341" s="221"/>
      <c r="V11341" s="221"/>
      <c r="W11341" s="221"/>
      <c r="X11341" s="221"/>
    </row>
    <row r="11342" spans="20:24">
      <c r="T11342" s="221"/>
      <c r="U11342" s="221"/>
      <c r="V11342" s="221"/>
      <c r="W11342" s="221"/>
      <c r="X11342" s="221"/>
    </row>
    <row r="11343" spans="20:24">
      <c r="T11343" s="221"/>
      <c r="U11343" s="221"/>
      <c r="V11343" s="221"/>
      <c r="W11343" s="221"/>
      <c r="X11343" s="221"/>
    </row>
    <row r="11344" spans="20:24">
      <c r="T11344" s="221"/>
      <c r="U11344" s="221"/>
      <c r="V11344" s="221"/>
      <c r="W11344" s="221"/>
      <c r="X11344" s="221"/>
    </row>
    <row r="11345" spans="20:24">
      <c r="T11345" s="221"/>
      <c r="U11345" s="221"/>
      <c r="V11345" s="221"/>
      <c r="W11345" s="221"/>
      <c r="X11345" s="221"/>
    </row>
    <row r="11346" spans="20:24">
      <c r="T11346" s="221"/>
      <c r="U11346" s="221"/>
      <c r="V11346" s="221"/>
      <c r="W11346" s="221"/>
      <c r="X11346" s="221"/>
    </row>
    <row r="11347" spans="20:24">
      <c r="T11347" s="221"/>
      <c r="U11347" s="221"/>
      <c r="V11347" s="221"/>
      <c r="W11347" s="221"/>
      <c r="X11347" s="221"/>
    </row>
    <row r="11348" spans="20:24">
      <c r="T11348" s="221"/>
      <c r="U11348" s="221"/>
      <c r="V11348" s="221"/>
      <c r="W11348" s="221"/>
      <c r="X11348" s="221"/>
    </row>
    <row r="11349" spans="20:24">
      <c r="T11349" s="221"/>
      <c r="U11349" s="221"/>
      <c r="V11349" s="221"/>
      <c r="W11349" s="221"/>
      <c r="X11349" s="221"/>
    </row>
    <row r="11350" spans="20:24">
      <c r="T11350" s="221"/>
      <c r="U11350" s="221"/>
      <c r="V11350" s="221"/>
      <c r="W11350" s="221"/>
      <c r="X11350" s="221"/>
    </row>
    <row r="11351" spans="20:24">
      <c r="T11351" s="221"/>
      <c r="U11351" s="221"/>
      <c r="V11351" s="221"/>
      <c r="W11351" s="221"/>
      <c r="X11351" s="221"/>
    </row>
    <row r="11352" spans="20:24">
      <c r="T11352" s="221"/>
      <c r="U11352" s="221"/>
      <c r="V11352" s="221"/>
      <c r="W11352" s="221"/>
      <c r="X11352" s="221"/>
    </row>
    <row r="11353" spans="20:24">
      <c r="T11353" s="221"/>
      <c r="U11353" s="221"/>
      <c r="V11353" s="221"/>
      <c r="W11353" s="221"/>
      <c r="X11353" s="221"/>
    </row>
    <row r="11354" spans="20:24">
      <c r="T11354" s="221"/>
      <c r="U11354" s="221"/>
      <c r="V11354" s="221"/>
      <c r="W11354" s="221"/>
      <c r="X11354" s="221"/>
    </row>
    <row r="11355" spans="20:24">
      <c r="T11355" s="221"/>
      <c r="U11355" s="221"/>
      <c r="V11355" s="221"/>
      <c r="W11355" s="221"/>
      <c r="X11355" s="221"/>
    </row>
    <row r="11356" spans="20:24">
      <c r="T11356" s="221"/>
      <c r="U11356" s="221"/>
      <c r="V11356" s="221"/>
      <c r="W11356" s="221"/>
      <c r="X11356" s="221"/>
    </row>
    <row r="11357" spans="20:24">
      <c r="T11357" s="221"/>
      <c r="U11357" s="221"/>
      <c r="V11357" s="221"/>
      <c r="W11357" s="221"/>
      <c r="X11357" s="221"/>
    </row>
    <row r="11358" spans="20:24">
      <c r="T11358" s="221"/>
      <c r="U11358" s="221"/>
      <c r="V11358" s="221"/>
      <c r="W11358" s="221"/>
      <c r="X11358" s="221"/>
    </row>
    <row r="11359" spans="20:24">
      <c r="T11359" s="221"/>
      <c r="U11359" s="221"/>
      <c r="V11359" s="221"/>
      <c r="W11359" s="221"/>
      <c r="X11359" s="221"/>
    </row>
    <row r="11360" spans="20:24">
      <c r="T11360" s="221"/>
      <c r="U11360" s="221"/>
      <c r="V11360" s="221"/>
      <c r="W11360" s="221"/>
      <c r="X11360" s="221"/>
    </row>
    <row r="11361" spans="20:24">
      <c r="T11361" s="221"/>
      <c r="U11361" s="221"/>
      <c r="V11361" s="221"/>
      <c r="W11361" s="221"/>
      <c r="X11361" s="221"/>
    </row>
    <row r="11362" spans="20:24">
      <c r="T11362" s="221"/>
      <c r="U11362" s="221"/>
      <c r="V11362" s="221"/>
      <c r="W11362" s="221"/>
      <c r="X11362" s="221"/>
    </row>
    <row r="11363" spans="20:24">
      <c r="T11363" s="221"/>
      <c r="U11363" s="221"/>
      <c r="V11363" s="221"/>
      <c r="W11363" s="221"/>
      <c r="X11363" s="221"/>
    </row>
    <row r="11364" spans="20:24">
      <c r="T11364" s="221"/>
      <c r="U11364" s="221"/>
      <c r="V11364" s="221"/>
      <c r="W11364" s="221"/>
      <c r="X11364" s="221"/>
    </row>
    <row r="11365" spans="20:24">
      <c r="T11365" s="221"/>
      <c r="U11365" s="221"/>
      <c r="V11365" s="221"/>
      <c r="W11365" s="221"/>
      <c r="X11365" s="221"/>
    </row>
    <row r="11366" spans="20:24">
      <c r="T11366" s="221"/>
      <c r="U11366" s="221"/>
      <c r="V11366" s="221"/>
      <c r="W11366" s="221"/>
      <c r="X11366" s="221"/>
    </row>
    <row r="11367" spans="20:24">
      <c r="T11367" s="221"/>
      <c r="U11367" s="221"/>
      <c r="V11367" s="221"/>
      <c r="W11367" s="221"/>
      <c r="X11367" s="221"/>
    </row>
    <row r="11368" spans="20:24">
      <c r="T11368" s="221"/>
      <c r="U11368" s="221"/>
      <c r="V11368" s="221"/>
      <c r="W11368" s="221"/>
      <c r="X11368" s="221"/>
    </row>
    <row r="11369" spans="20:24">
      <c r="T11369" s="221"/>
      <c r="U11369" s="221"/>
      <c r="V11369" s="221"/>
      <c r="W11369" s="221"/>
      <c r="X11369" s="221"/>
    </row>
    <row r="11370" spans="20:24">
      <c r="T11370" s="221"/>
      <c r="U11370" s="221"/>
      <c r="V11370" s="221"/>
      <c r="W11370" s="221"/>
      <c r="X11370" s="221"/>
    </row>
    <row r="11371" spans="20:24">
      <c r="T11371" s="221"/>
      <c r="U11371" s="221"/>
      <c r="V11371" s="221"/>
      <c r="W11371" s="221"/>
      <c r="X11371" s="221"/>
    </row>
    <row r="11372" spans="20:24">
      <c r="T11372" s="221"/>
      <c r="U11372" s="221"/>
      <c r="V11372" s="221"/>
      <c r="W11372" s="221"/>
      <c r="X11372" s="221"/>
    </row>
    <row r="11373" spans="20:24">
      <c r="T11373" s="221"/>
      <c r="U11373" s="221"/>
      <c r="V11373" s="221"/>
      <c r="W11373" s="221"/>
      <c r="X11373" s="221"/>
    </row>
    <row r="11374" spans="20:24">
      <c r="T11374" s="221"/>
      <c r="U11374" s="221"/>
      <c r="V11374" s="221"/>
      <c r="W11374" s="221"/>
      <c r="X11374" s="221"/>
    </row>
    <row r="11375" spans="20:24">
      <c r="T11375" s="221"/>
      <c r="U11375" s="221"/>
      <c r="V11375" s="221"/>
      <c r="W11375" s="221"/>
      <c r="X11375" s="221"/>
    </row>
    <row r="11376" spans="20:24">
      <c r="T11376" s="221"/>
      <c r="U11376" s="221"/>
      <c r="V11376" s="221"/>
      <c r="W11376" s="221"/>
      <c r="X11376" s="221"/>
    </row>
    <row r="11377" spans="20:24">
      <c r="T11377" s="221"/>
      <c r="U11377" s="221"/>
      <c r="V11377" s="221"/>
      <c r="W11377" s="221"/>
      <c r="X11377" s="221"/>
    </row>
    <row r="11378" spans="20:24">
      <c r="T11378" s="221"/>
      <c r="U11378" s="221"/>
      <c r="V11378" s="221"/>
      <c r="W11378" s="221"/>
      <c r="X11378" s="221"/>
    </row>
    <row r="11379" spans="20:24">
      <c r="T11379" s="221"/>
      <c r="U11379" s="221"/>
      <c r="V11379" s="221"/>
      <c r="W11379" s="221"/>
      <c r="X11379" s="221"/>
    </row>
    <row r="11380" spans="20:24">
      <c r="T11380" s="221"/>
      <c r="U11380" s="221"/>
      <c r="V11380" s="221"/>
      <c r="W11380" s="221"/>
      <c r="X11380" s="221"/>
    </row>
    <row r="11381" spans="20:24">
      <c r="T11381" s="221"/>
      <c r="U11381" s="221"/>
      <c r="V11381" s="221"/>
      <c r="W11381" s="221"/>
      <c r="X11381" s="221"/>
    </row>
    <row r="11382" spans="20:24">
      <c r="T11382" s="221"/>
      <c r="U11382" s="221"/>
      <c r="V11382" s="221"/>
      <c r="W11382" s="221"/>
      <c r="X11382" s="221"/>
    </row>
    <row r="11383" spans="20:24">
      <c r="T11383" s="221"/>
      <c r="U11383" s="221"/>
      <c r="V11383" s="221"/>
      <c r="W11383" s="221"/>
      <c r="X11383" s="221"/>
    </row>
    <row r="11384" spans="20:24">
      <c r="T11384" s="221"/>
      <c r="U11384" s="221"/>
      <c r="V11384" s="221"/>
      <c r="W11384" s="221"/>
      <c r="X11384" s="221"/>
    </row>
    <row r="11385" spans="20:24">
      <c r="T11385" s="221"/>
      <c r="U11385" s="221"/>
      <c r="V11385" s="221"/>
      <c r="W11385" s="221"/>
      <c r="X11385" s="221"/>
    </row>
    <row r="11386" spans="20:24">
      <c r="T11386" s="221"/>
      <c r="U11386" s="221"/>
      <c r="V11386" s="221"/>
      <c r="W11386" s="221"/>
      <c r="X11386" s="221"/>
    </row>
    <row r="11387" spans="20:24">
      <c r="T11387" s="221"/>
      <c r="U11387" s="221"/>
      <c r="V11387" s="221"/>
      <c r="W11387" s="221"/>
      <c r="X11387" s="221"/>
    </row>
    <row r="11388" spans="20:24">
      <c r="T11388" s="221"/>
      <c r="U11388" s="221"/>
      <c r="V11388" s="221"/>
      <c r="W11388" s="221"/>
      <c r="X11388" s="221"/>
    </row>
    <row r="11389" spans="20:24">
      <c r="T11389" s="221"/>
      <c r="U11389" s="221"/>
      <c r="V11389" s="221"/>
      <c r="W11389" s="221"/>
      <c r="X11389" s="221"/>
    </row>
    <row r="11390" spans="20:24">
      <c r="T11390" s="221"/>
      <c r="U11390" s="221"/>
      <c r="V11390" s="221"/>
      <c r="W11390" s="221"/>
      <c r="X11390" s="221"/>
    </row>
    <row r="11391" spans="20:24">
      <c r="T11391" s="221"/>
      <c r="U11391" s="221"/>
      <c r="V11391" s="221"/>
      <c r="W11391" s="221"/>
      <c r="X11391" s="221"/>
    </row>
    <row r="11392" spans="20:24">
      <c r="T11392" s="221"/>
      <c r="U11392" s="221"/>
      <c r="V11392" s="221"/>
      <c r="W11392" s="221"/>
      <c r="X11392" s="221"/>
    </row>
    <row r="11393" spans="20:24">
      <c r="T11393" s="221"/>
      <c r="U11393" s="221"/>
      <c r="V11393" s="221"/>
      <c r="W11393" s="221"/>
      <c r="X11393" s="221"/>
    </row>
    <row r="11394" spans="20:24">
      <c r="T11394" s="221"/>
      <c r="U11394" s="221"/>
      <c r="V11394" s="221"/>
      <c r="W11394" s="221"/>
      <c r="X11394" s="221"/>
    </row>
    <row r="11395" spans="20:24">
      <c r="T11395" s="221"/>
      <c r="U11395" s="221"/>
      <c r="V11395" s="221"/>
      <c r="W11395" s="221"/>
      <c r="X11395" s="221"/>
    </row>
    <row r="11396" spans="20:24">
      <c r="T11396" s="221"/>
      <c r="U11396" s="221"/>
      <c r="V11396" s="221"/>
      <c r="W11396" s="221"/>
      <c r="X11396" s="221"/>
    </row>
    <row r="11397" spans="20:24">
      <c r="T11397" s="221"/>
      <c r="U11397" s="221"/>
      <c r="V11397" s="221"/>
      <c r="W11397" s="221"/>
      <c r="X11397" s="221"/>
    </row>
    <row r="11398" spans="20:24">
      <c r="T11398" s="221"/>
      <c r="U11398" s="221"/>
      <c r="V11398" s="221"/>
      <c r="W11398" s="221"/>
      <c r="X11398" s="221"/>
    </row>
    <row r="11399" spans="20:24">
      <c r="T11399" s="221"/>
      <c r="U11399" s="221"/>
      <c r="V11399" s="221"/>
      <c r="W11399" s="221"/>
      <c r="X11399" s="221"/>
    </row>
    <row r="11400" spans="20:24">
      <c r="T11400" s="221"/>
      <c r="U11400" s="221"/>
      <c r="V11400" s="221"/>
      <c r="W11400" s="221"/>
      <c r="X11400" s="221"/>
    </row>
    <row r="11401" spans="20:24">
      <c r="T11401" s="221"/>
      <c r="U11401" s="221"/>
      <c r="V11401" s="221"/>
      <c r="W11401" s="221"/>
      <c r="X11401" s="221"/>
    </row>
    <row r="11402" spans="20:24">
      <c r="T11402" s="221"/>
      <c r="U11402" s="221"/>
      <c r="V11402" s="221"/>
      <c r="W11402" s="221"/>
      <c r="X11402" s="221"/>
    </row>
    <row r="11403" spans="20:24">
      <c r="T11403" s="221"/>
      <c r="U11403" s="221"/>
      <c r="V11403" s="221"/>
      <c r="W11403" s="221"/>
      <c r="X11403" s="221"/>
    </row>
    <row r="11404" spans="20:24">
      <c r="T11404" s="221"/>
      <c r="U11404" s="221"/>
      <c r="V11404" s="221"/>
      <c r="W11404" s="221"/>
      <c r="X11404" s="221"/>
    </row>
    <row r="11405" spans="20:24">
      <c r="T11405" s="221"/>
      <c r="U11405" s="221"/>
      <c r="V11405" s="221"/>
      <c r="W11405" s="221"/>
      <c r="X11405" s="221"/>
    </row>
    <row r="11406" spans="20:24">
      <c r="T11406" s="221"/>
      <c r="U11406" s="221"/>
      <c r="V11406" s="221"/>
      <c r="W11406" s="221"/>
      <c r="X11406" s="221"/>
    </row>
    <row r="11407" spans="20:24">
      <c r="T11407" s="221"/>
      <c r="U11407" s="221"/>
      <c r="V11407" s="221"/>
      <c r="W11407" s="221"/>
      <c r="X11407" s="221"/>
    </row>
    <row r="11408" spans="20:24">
      <c r="T11408" s="221"/>
      <c r="U11408" s="221"/>
      <c r="V11408" s="221"/>
      <c r="W11408" s="221"/>
      <c r="X11408" s="221"/>
    </row>
    <row r="11409" spans="20:24">
      <c r="T11409" s="221"/>
      <c r="U11409" s="221"/>
      <c r="V11409" s="221"/>
      <c r="W11409" s="221"/>
      <c r="X11409" s="221"/>
    </row>
    <row r="11410" spans="20:24">
      <c r="T11410" s="221"/>
      <c r="U11410" s="221"/>
      <c r="V11410" s="221"/>
      <c r="W11410" s="221"/>
      <c r="X11410" s="221"/>
    </row>
    <row r="11411" spans="20:24">
      <c r="T11411" s="221"/>
      <c r="U11411" s="221"/>
      <c r="V11411" s="221"/>
      <c r="W11411" s="221"/>
      <c r="X11411" s="221"/>
    </row>
    <row r="11412" spans="20:24">
      <c r="T11412" s="221"/>
      <c r="U11412" s="221"/>
      <c r="V11412" s="221"/>
      <c r="W11412" s="221"/>
      <c r="X11412" s="221"/>
    </row>
    <row r="11413" spans="20:24">
      <c r="T11413" s="221"/>
      <c r="U11413" s="221"/>
      <c r="V11413" s="221"/>
      <c r="W11413" s="221"/>
      <c r="X11413" s="221"/>
    </row>
    <row r="11414" spans="20:24">
      <c r="T11414" s="221"/>
      <c r="U11414" s="221"/>
      <c r="V11414" s="221"/>
      <c r="W11414" s="221"/>
      <c r="X11414" s="221"/>
    </row>
    <row r="11415" spans="20:24">
      <c r="T11415" s="221"/>
      <c r="U11415" s="221"/>
      <c r="V11415" s="221"/>
      <c r="W11415" s="221"/>
      <c r="X11415" s="221"/>
    </row>
    <row r="11416" spans="20:24">
      <c r="T11416" s="221"/>
      <c r="U11416" s="221"/>
      <c r="V11416" s="221"/>
      <c r="W11416" s="221"/>
      <c r="X11416" s="221"/>
    </row>
    <row r="11417" spans="20:24">
      <c r="T11417" s="221"/>
      <c r="U11417" s="221"/>
      <c r="V11417" s="221"/>
      <c r="W11417" s="221"/>
      <c r="X11417" s="221"/>
    </row>
    <row r="11418" spans="20:24">
      <c r="T11418" s="221"/>
      <c r="U11418" s="221"/>
      <c r="V11418" s="221"/>
      <c r="W11418" s="221"/>
      <c r="X11418" s="221"/>
    </row>
    <row r="11419" spans="20:24">
      <c r="T11419" s="221"/>
      <c r="U11419" s="221"/>
      <c r="V11419" s="221"/>
      <c r="W11419" s="221"/>
      <c r="X11419" s="221"/>
    </row>
    <row r="11420" spans="20:24">
      <c r="T11420" s="221"/>
      <c r="U11420" s="221"/>
      <c r="V11420" s="221"/>
      <c r="W11420" s="221"/>
      <c r="X11420" s="221"/>
    </row>
    <row r="11421" spans="20:24">
      <c r="T11421" s="221"/>
      <c r="U11421" s="221"/>
      <c r="V11421" s="221"/>
      <c r="W11421" s="221"/>
      <c r="X11421" s="221"/>
    </row>
    <row r="11422" spans="20:24">
      <c r="T11422" s="221"/>
      <c r="U11422" s="221"/>
      <c r="V11422" s="221"/>
      <c r="W11422" s="221"/>
      <c r="X11422" s="221"/>
    </row>
    <row r="11423" spans="20:24">
      <c r="T11423" s="221"/>
      <c r="U11423" s="221"/>
      <c r="V11423" s="221"/>
      <c r="W11423" s="221"/>
      <c r="X11423" s="221"/>
    </row>
    <row r="11424" spans="20:24">
      <c r="T11424" s="221"/>
      <c r="U11424" s="221"/>
      <c r="V11424" s="221"/>
      <c r="W11424" s="221"/>
      <c r="X11424" s="221"/>
    </row>
    <row r="11425" spans="20:24">
      <c r="T11425" s="221"/>
      <c r="U11425" s="221"/>
      <c r="V11425" s="221"/>
      <c r="W11425" s="221"/>
      <c r="X11425" s="221"/>
    </row>
    <row r="11426" spans="20:24">
      <c r="T11426" s="221"/>
      <c r="U11426" s="221"/>
      <c r="V11426" s="221"/>
      <c r="W11426" s="221"/>
      <c r="X11426" s="221"/>
    </row>
    <row r="11427" spans="20:24">
      <c r="T11427" s="221"/>
      <c r="U11427" s="221"/>
      <c r="V11427" s="221"/>
      <c r="W11427" s="221"/>
      <c r="X11427" s="221"/>
    </row>
    <row r="11428" spans="20:24">
      <c r="T11428" s="221"/>
      <c r="U11428" s="221"/>
      <c r="V11428" s="221"/>
      <c r="W11428" s="221"/>
      <c r="X11428" s="221"/>
    </row>
    <row r="11429" spans="20:24">
      <c r="T11429" s="221"/>
      <c r="U11429" s="221"/>
      <c r="V11429" s="221"/>
      <c r="W11429" s="221"/>
      <c r="X11429" s="221"/>
    </row>
    <row r="11430" spans="20:24">
      <c r="T11430" s="221"/>
      <c r="U11430" s="221"/>
      <c r="V11430" s="221"/>
      <c r="W11430" s="221"/>
      <c r="X11430" s="221"/>
    </row>
    <row r="11431" spans="20:24">
      <c r="T11431" s="221"/>
      <c r="U11431" s="221"/>
      <c r="V11431" s="221"/>
      <c r="W11431" s="221"/>
      <c r="X11431" s="221"/>
    </row>
    <row r="11432" spans="20:24">
      <c r="T11432" s="221"/>
      <c r="U11432" s="221"/>
      <c r="V11432" s="221"/>
      <c r="W11432" s="221"/>
      <c r="X11432" s="221"/>
    </row>
    <row r="11433" spans="20:24">
      <c r="T11433" s="221"/>
      <c r="U11433" s="221"/>
      <c r="V11433" s="221"/>
      <c r="W11433" s="221"/>
      <c r="X11433" s="221"/>
    </row>
    <row r="11434" spans="20:24">
      <c r="T11434" s="221"/>
      <c r="U11434" s="221"/>
      <c r="V11434" s="221"/>
      <c r="W11434" s="221"/>
      <c r="X11434" s="221"/>
    </row>
    <row r="11435" spans="20:24">
      <c r="T11435" s="221"/>
      <c r="U11435" s="221"/>
      <c r="V11435" s="221"/>
      <c r="W11435" s="221"/>
      <c r="X11435" s="221"/>
    </row>
    <row r="11436" spans="20:24">
      <c r="T11436" s="221"/>
      <c r="U11436" s="221"/>
      <c r="V11436" s="221"/>
      <c r="W11436" s="221"/>
      <c r="X11436" s="221"/>
    </row>
    <row r="11437" spans="20:24">
      <c r="T11437" s="221"/>
      <c r="U11437" s="221"/>
      <c r="V11437" s="221"/>
      <c r="W11437" s="221"/>
      <c r="X11437" s="221"/>
    </row>
    <row r="11438" spans="20:24">
      <c r="T11438" s="221"/>
      <c r="U11438" s="221"/>
      <c r="V11438" s="221"/>
      <c r="W11438" s="221"/>
      <c r="X11438" s="221"/>
    </row>
    <row r="11439" spans="20:24">
      <c r="T11439" s="221"/>
      <c r="U11439" s="221"/>
      <c r="V11439" s="221"/>
      <c r="W11439" s="221"/>
      <c r="X11439" s="221"/>
    </row>
    <row r="11440" spans="20:24">
      <c r="T11440" s="221"/>
      <c r="U11440" s="221"/>
      <c r="V11440" s="221"/>
      <c r="W11440" s="221"/>
      <c r="X11440" s="221"/>
    </row>
    <row r="11441" spans="20:24">
      <c r="T11441" s="221"/>
      <c r="U11441" s="221"/>
      <c r="V11441" s="221"/>
      <c r="W11441" s="221"/>
      <c r="X11441" s="221"/>
    </row>
    <row r="11442" spans="20:24">
      <c r="T11442" s="221"/>
      <c r="U11442" s="221"/>
      <c r="V11442" s="221"/>
      <c r="W11442" s="221"/>
      <c r="X11442" s="221"/>
    </row>
    <row r="11443" spans="20:24">
      <c r="T11443" s="221"/>
      <c r="U11443" s="221"/>
      <c r="V11443" s="221"/>
      <c r="W11443" s="221"/>
      <c r="X11443" s="221"/>
    </row>
    <row r="11444" spans="20:24">
      <c r="T11444" s="221"/>
      <c r="U11444" s="221"/>
      <c r="V11444" s="221"/>
      <c r="W11444" s="221"/>
      <c r="X11444" s="221"/>
    </row>
    <row r="11445" spans="20:24">
      <c r="T11445" s="221"/>
      <c r="U11445" s="221"/>
      <c r="V11445" s="221"/>
      <c r="W11445" s="221"/>
      <c r="X11445" s="221"/>
    </row>
    <row r="11446" spans="20:24">
      <c r="T11446" s="221"/>
      <c r="U11446" s="221"/>
      <c r="V11446" s="221"/>
      <c r="W11446" s="221"/>
      <c r="X11446" s="221"/>
    </row>
    <row r="11447" spans="20:24">
      <c r="T11447" s="221"/>
      <c r="U11447" s="221"/>
      <c r="V11447" s="221"/>
      <c r="W11447" s="221"/>
      <c r="X11447" s="221"/>
    </row>
    <row r="11448" spans="20:24">
      <c r="T11448" s="221"/>
      <c r="U11448" s="221"/>
      <c r="V11448" s="221"/>
      <c r="W11448" s="221"/>
      <c r="X11448" s="221"/>
    </row>
    <row r="11449" spans="20:24">
      <c r="T11449" s="221"/>
      <c r="U11449" s="221"/>
      <c r="V11449" s="221"/>
      <c r="W11449" s="221"/>
      <c r="X11449" s="221"/>
    </row>
    <row r="11450" spans="20:24">
      <c r="T11450" s="221"/>
      <c r="U11450" s="221"/>
      <c r="V11450" s="221"/>
      <c r="W11450" s="221"/>
      <c r="X11450" s="221"/>
    </row>
    <row r="11451" spans="20:24">
      <c r="T11451" s="221"/>
      <c r="U11451" s="221"/>
      <c r="V11451" s="221"/>
      <c r="W11451" s="221"/>
      <c r="X11451" s="221"/>
    </row>
    <row r="11452" spans="20:24">
      <c r="T11452" s="221"/>
      <c r="U11452" s="221"/>
      <c r="V11452" s="221"/>
      <c r="W11452" s="221"/>
      <c r="X11452" s="221"/>
    </row>
    <row r="11453" spans="20:24">
      <c r="T11453" s="221"/>
      <c r="U11453" s="221"/>
      <c r="V11453" s="221"/>
      <c r="W11453" s="221"/>
      <c r="X11453" s="221"/>
    </row>
    <row r="11454" spans="20:24">
      <c r="T11454" s="221"/>
      <c r="U11454" s="221"/>
      <c r="V11454" s="221"/>
      <c r="W11454" s="221"/>
      <c r="X11454" s="221"/>
    </row>
    <row r="11455" spans="20:24">
      <c r="T11455" s="221"/>
      <c r="U11455" s="221"/>
      <c r="V11455" s="221"/>
      <c r="W11455" s="221"/>
      <c r="X11455" s="221"/>
    </row>
    <row r="11456" spans="20:24">
      <c r="T11456" s="221"/>
      <c r="U11456" s="221"/>
      <c r="V11456" s="221"/>
      <c r="W11456" s="221"/>
      <c r="X11456" s="221"/>
    </row>
    <row r="11457" spans="20:24">
      <c r="T11457" s="221"/>
      <c r="U11457" s="221"/>
      <c r="V11457" s="221"/>
      <c r="W11457" s="221"/>
      <c r="X11457" s="221"/>
    </row>
    <row r="11458" spans="20:24">
      <c r="T11458" s="221"/>
      <c r="U11458" s="221"/>
      <c r="V11458" s="221"/>
      <c r="W11458" s="221"/>
      <c r="X11458" s="221"/>
    </row>
    <row r="11459" spans="20:24">
      <c r="T11459" s="221"/>
      <c r="U11459" s="221"/>
      <c r="V11459" s="221"/>
      <c r="W11459" s="221"/>
      <c r="X11459" s="221"/>
    </row>
    <row r="11460" spans="20:24">
      <c r="T11460" s="221"/>
      <c r="U11460" s="221"/>
      <c r="V11460" s="221"/>
      <c r="W11460" s="221"/>
      <c r="X11460" s="221"/>
    </row>
    <row r="11461" spans="20:24">
      <c r="T11461" s="221"/>
      <c r="U11461" s="221"/>
      <c r="V11461" s="221"/>
      <c r="W11461" s="221"/>
      <c r="X11461" s="221"/>
    </row>
    <row r="11462" spans="20:24">
      <c r="T11462" s="221"/>
      <c r="U11462" s="221"/>
      <c r="V11462" s="221"/>
      <c r="W11462" s="221"/>
      <c r="X11462" s="221"/>
    </row>
    <row r="11463" spans="20:24">
      <c r="T11463" s="221"/>
      <c r="U11463" s="221"/>
      <c r="V11463" s="221"/>
      <c r="W11463" s="221"/>
      <c r="X11463" s="221"/>
    </row>
    <row r="11464" spans="20:24">
      <c r="T11464" s="221"/>
      <c r="U11464" s="221"/>
      <c r="V11464" s="221"/>
      <c r="W11464" s="221"/>
      <c r="X11464" s="221"/>
    </row>
    <row r="11465" spans="20:24">
      <c r="T11465" s="221"/>
      <c r="U11465" s="221"/>
      <c r="V11465" s="221"/>
      <c r="W11465" s="221"/>
      <c r="X11465" s="221"/>
    </row>
    <row r="11466" spans="20:24">
      <c r="T11466" s="221"/>
      <c r="U11466" s="221"/>
      <c r="V11466" s="221"/>
      <c r="W11466" s="221"/>
      <c r="X11466" s="221"/>
    </row>
    <row r="11467" spans="20:24">
      <c r="T11467" s="221"/>
      <c r="U11467" s="221"/>
      <c r="V11467" s="221"/>
      <c r="W11467" s="221"/>
      <c r="X11467" s="221"/>
    </row>
    <row r="11468" spans="20:24">
      <c r="T11468" s="221"/>
      <c r="U11468" s="221"/>
      <c r="V11468" s="221"/>
      <c r="W11468" s="221"/>
      <c r="X11468" s="221"/>
    </row>
    <row r="11469" spans="20:24">
      <c r="T11469" s="221"/>
      <c r="U11469" s="221"/>
      <c r="V11469" s="221"/>
      <c r="W11469" s="221"/>
      <c r="X11469" s="221"/>
    </row>
    <row r="11470" spans="20:24">
      <c r="T11470" s="221"/>
      <c r="U11470" s="221"/>
      <c r="V11470" s="221"/>
      <c r="W11470" s="221"/>
      <c r="X11470" s="221"/>
    </row>
    <row r="11471" spans="20:24">
      <c r="T11471" s="221"/>
      <c r="U11471" s="221"/>
      <c r="V11471" s="221"/>
      <c r="W11471" s="221"/>
      <c r="X11471" s="221"/>
    </row>
    <row r="11472" spans="20:24">
      <c r="T11472" s="221"/>
      <c r="U11472" s="221"/>
      <c r="V11472" s="221"/>
      <c r="W11472" s="221"/>
      <c r="X11472" s="221"/>
    </row>
    <row r="11473" spans="20:24">
      <c r="T11473" s="221"/>
      <c r="U11473" s="221"/>
      <c r="V11473" s="221"/>
      <c r="W11473" s="221"/>
      <c r="X11473" s="221"/>
    </row>
    <row r="11474" spans="20:24">
      <c r="T11474" s="221"/>
      <c r="U11474" s="221"/>
      <c r="V11474" s="221"/>
      <c r="W11474" s="221"/>
      <c r="X11474" s="221"/>
    </row>
    <row r="11475" spans="20:24">
      <c r="T11475" s="221"/>
      <c r="U11475" s="221"/>
      <c r="V11475" s="221"/>
      <c r="W11475" s="221"/>
      <c r="X11475" s="221"/>
    </row>
    <row r="11476" spans="20:24">
      <c r="T11476" s="221"/>
      <c r="U11476" s="221"/>
      <c r="V11476" s="221"/>
      <c r="W11476" s="221"/>
      <c r="X11476" s="221"/>
    </row>
    <row r="11477" spans="20:24">
      <c r="T11477" s="221"/>
      <c r="U11477" s="221"/>
      <c r="V11477" s="221"/>
      <c r="W11477" s="221"/>
      <c r="X11477" s="221"/>
    </row>
    <row r="11478" spans="20:24">
      <c r="T11478" s="221"/>
      <c r="U11478" s="221"/>
      <c r="V11478" s="221"/>
      <c r="W11478" s="221"/>
      <c r="X11478" s="221"/>
    </row>
    <row r="11479" spans="20:24">
      <c r="T11479" s="221"/>
      <c r="U11479" s="221"/>
      <c r="V11479" s="221"/>
      <c r="W11479" s="221"/>
      <c r="X11479" s="221"/>
    </row>
    <row r="11480" spans="20:24">
      <c r="T11480" s="221"/>
      <c r="U11480" s="221"/>
      <c r="V11480" s="221"/>
      <c r="W11480" s="221"/>
      <c r="X11480" s="221"/>
    </row>
    <row r="11481" spans="20:24">
      <c r="T11481" s="221"/>
      <c r="U11481" s="221"/>
      <c r="V11481" s="221"/>
      <c r="W11481" s="221"/>
      <c r="X11481" s="221"/>
    </row>
    <row r="11482" spans="20:24">
      <c r="T11482" s="221"/>
      <c r="U11482" s="221"/>
      <c r="V11482" s="221"/>
      <c r="W11482" s="221"/>
      <c r="X11482" s="221"/>
    </row>
    <row r="11483" spans="20:24">
      <c r="T11483" s="221"/>
      <c r="U11483" s="221"/>
      <c r="V11483" s="221"/>
      <c r="W11483" s="221"/>
      <c r="X11483" s="221"/>
    </row>
    <row r="11484" spans="20:24">
      <c r="T11484" s="221"/>
      <c r="U11484" s="221"/>
      <c r="V11484" s="221"/>
      <c r="W11484" s="221"/>
      <c r="X11484" s="221"/>
    </row>
    <row r="11485" spans="20:24">
      <c r="T11485" s="221"/>
      <c r="U11485" s="221"/>
      <c r="V11485" s="221"/>
      <c r="W11485" s="221"/>
      <c r="X11485" s="221"/>
    </row>
    <row r="11486" spans="20:24">
      <c r="T11486" s="221"/>
      <c r="U11486" s="221"/>
      <c r="V11486" s="221"/>
      <c r="W11486" s="221"/>
      <c r="X11486" s="221"/>
    </row>
    <row r="11487" spans="20:24">
      <c r="T11487" s="221"/>
      <c r="U11487" s="221"/>
      <c r="V11487" s="221"/>
      <c r="W11487" s="221"/>
      <c r="X11487" s="221"/>
    </row>
    <row r="11488" spans="20:24">
      <c r="T11488" s="221"/>
      <c r="U11488" s="221"/>
      <c r="V11488" s="221"/>
      <c r="W11488" s="221"/>
      <c r="X11488" s="221"/>
    </row>
    <row r="11489" spans="20:24">
      <c r="T11489" s="221"/>
      <c r="U11489" s="221"/>
      <c r="V11489" s="221"/>
      <c r="W11489" s="221"/>
      <c r="X11489" s="221"/>
    </row>
    <row r="11490" spans="20:24">
      <c r="T11490" s="221"/>
      <c r="U11490" s="221"/>
      <c r="V11490" s="221"/>
      <c r="W11490" s="221"/>
      <c r="X11490" s="221"/>
    </row>
    <row r="11491" spans="20:24">
      <c r="T11491" s="221"/>
      <c r="U11491" s="221"/>
      <c r="V11491" s="221"/>
      <c r="W11491" s="221"/>
      <c r="X11491" s="221"/>
    </row>
    <row r="11492" spans="20:24">
      <c r="T11492" s="221"/>
      <c r="U11492" s="221"/>
      <c r="V11492" s="221"/>
      <c r="W11492" s="221"/>
      <c r="X11492" s="221"/>
    </row>
    <row r="11493" spans="20:24">
      <c r="T11493" s="221"/>
      <c r="U11493" s="221"/>
      <c r="V11493" s="221"/>
      <c r="W11493" s="221"/>
      <c r="X11493" s="221"/>
    </row>
    <row r="11494" spans="20:24">
      <c r="T11494" s="221"/>
      <c r="U11494" s="221"/>
      <c r="V11494" s="221"/>
      <c r="W11494" s="221"/>
      <c r="X11494" s="221"/>
    </row>
    <row r="11495" spans="20:24">
      <c r="T11495" s="221"/>
      <c r="U11495" s="221"/>
      <c r="V11495" s="221"/>
      <c r="W11495" s="221"/>
      <c r="X11495" s="221"/>
    </row>
    <row r="11496" spans="20:24">
      <c r="T11496" s="221"/>
      <c r="U11496" s="221"/>
      <c r="V11496" s="221"/>
      <c r="W11496" s="221"/>
      <c r="X11496" s="221"/>
    </row>
    <row r="11497" spans="20:24">
      <c r="T11497" s="221"/>
      <c r="U11497" s="221"/>
      <c r="V11497" s="221"/>
      <c r="W11497" s="221"/>
      <c r="X11497" s="221"/>
    </row>
    <row r="11498" spans="20:24">
      <c r="T11498" s="221"/>
      <c r="U11498" s="221"/>
      <c r="V11498" s="221"/>
      <c r="W11498" s="221"/>
      <c r="X11498" s="221"/>
    </row>
    <row r="11499" spans="20:24">
      <c r="T11499" s="221"/>
      <c r="U11499" s="221"/>
      <c r="V11499" s="221"/>
      <c r="W11499" s="221"/>
      <c r="X11499" s="221"/>
    </row>
    <row r="11500" spans="20:24">
      <c r="T11500" s="221"/>
      <c r="U11500" s="221"/>
      <c r="V11500" s="221"/>
      <c r="W11500" s="221"/>
      <c r="X11500" s="221"/>
    </row>
    <row r="11501" spans="20:24">
      <c r="T11501" s="221"/>
      <c r="U11501" s="221"/>
      <c r="V11501" s="221"/>
      <c r="W11501" s="221"/>
      <c r="X11501" s="221"/>
    </row>
    <row r="11502" spans="20:24">
      <c r="T11502" s="221"/>
      <c r="U11502" s="221"/>
      <c r="V11502" s="221"/>
      <c r="W11502" s="221"/>
      <c r="X11502" s="221"/>
    </row>
    <row r="11503" spans="20:24">
      <c r="T11503" s="221"/>
      <c r="U11503" s="221"/>
      <c r="V11503" s="221"/>
      <c r="W11503" s="221"/>
      <c r="X11503" s="221"/>
    </row>
    <row r="11504" spans="20:24">
      <c r="T11504" s="221"/>
      <c r="U11504" s="221"/>
      <c r="V11504" s="221"/>
      <c r="W11504" s="221"/>
      <c r="X11504" s="221"/>
    </row>
    <row r="11505" spans="20:24">
      <c r="T11505" s="221"/>
      <c r="U11505" s="221"/>
      <c r="V11505" s="221"/>
      <c r="W11505" s="221"/>
      <c r="X11505" s="221"/>
    </row>
    <row r="11506" spans="20:24">
      <c r="T11506" s="221"/>
      <c r="U11506" s="221"/>
      <c r="V11506" s="221"/>
      <c r="W11506" s="221"/>
      <c r="X11506" s="221"/>
    </row>
    <row r="11507" spans="20:24">
      <c r="T11507" s="221"/>
      <c r="U11507" s="221"/>
      <c r="V11507" s="221"/>
      <c r="W11507" s="221"/>
      <c r="X11507" s="221"/>
    </row>
    <row r="11508" spans="20:24">
      <c r="T11508" s="221"/>
      <c r="U11508" s="221"/>
      <c r="V11508" s="221"/>
      <c r="W11508" s="221"/>
      <c r="X11508" s="221"/>
    </row>
    <row r="11509" spans="20:24">
      <c r="T11509" s="221"/>
      <c r="U11509" s="221"/>
      <c r="V11509" s="221"/>
      <c r="W11509" s="221"/>
      <c r="X11509" s="221"/>
    </row>
    <row r="11510" spans="20:24">
      <c r="T11510" s="221"/>
      <c r="U11510" s="221"/>
      <c r="V11510" s="221"/>
      <c r="W11510" s="221"/>
      <c r="X11510" s="221"/>
    </row>
    <row r="11511" spans="20:24">
      <c r="T11511" s="221"/>
      <c r="U11511" s="221"/>
      <c r="V11511" s="221"/>
      <c r="W11511" s="221"/>
      <c r="X11511" s="221"/>
    </row>
    <row r="11512" spans="20:24">
      <c r="T11512" s="221"/>
      <c r="U11512" s="221"/>
      <c r="V11512" s="221"/>
      <c r="W11512" s="221"/>
      <c r="X11512" s="221"/>
    </row>
    <row r="11513" spans="20:24">
      <c r="T11513" s="221"/>
      <c r="U11513" s="221"/>
      <c r="V11513" s="221"/>
      <c r="W11513" s="221"/>
      <c r="X11513" s="221"/>
    </row>
    <row r="11514" spans="20:24">
      <c r="T11514" s="221"/>
      <c r="U11514" s="221"/>
      <c r="V11514" s="221"/>
      <c r="W11514" s="221"/>
      <c r="X11514" s="221"/>
    </row>
    <row r="11515" spans="20:24">
      <c r="T11515" s="221"/>
      <c r="U11515" s="221"/>
      <c r="V11515" s="221"/>
      <c r="W11515" s="221"/>
      <c r="X11515" s="221"/>
    </row>
    <row r="11516" spans="20:24">
      <c r="T11516" s="221"/>
      <c r="U11516" s="221"/>
      <c r="V11516" s="221"/>
      <c r="W11516" s="221"/>
      <c r="X11516" s="221"/>
    </row>
    <row r="11517" spans="20:24">
      <c r="T11517" s="221"/>
      <c r="U11517" s="221"/>
      <c r="V11517" s="221"/>
      <c r="W11517" s="221"/>
      <c r="X11517" s="221"/>
    </row>
    <row r="11518" spans="20:24">
      <c r="T11518" s="221"/>
      <c r="U11518" s="221"/>
      <c r="V11518" s="221"/>
      <c r="W11518" s="221"/>
      <c r="X11518" s="221"/>
    </row>
    <row r="11519" spans="20:24">
      <c r="T11519" s="221"/>
      <c r="U11519" s="221"/>
      <c r="V11519" s="221"/>
      <c r="W11519" s="221"/>
      <c r="X11519" s="221"/>
    </row>
    <row r="11520" spans="20:24">
      <c r="T11520" s="221"/>
      <c r="U11520" s="221"/>
      <c r="V11520" s="221"/>
      <c r="W11520" s="221"/>
      <c r="X11520" s="221"/>
    </row>
    <row r="11521" spans="20:24">
      <c r="T11521" s="221"/>
      <c r="U11521" s="221"/>
      <c r="V11521" s="221"/>
      <c r="W11521" s="221"/>
      <c r="X11521" s="221"/>
    </row>
    <row r="11522" spans="20:24">
      <c r="T11522" s="221"/>
      <c r="U11522" s="221"/>
      <c r="V11522" s="221"/>
      <c r="W11522" s="221"/>
      <c r="X11522" s="221"/>
    </row>
    <row r="11523" spans="20:24">
      <c r="T11523" s="221"/>
      <c r="U11523" s="221"/>
      <c r="V11523" s="221"/>
      <c r="W11523" s="221"/>
      <c r="X11523" s="221"/>
    </row>
    <row r="11524" spans="20:24">
      <c r="T11524" s="221"/>
      <c r="U11524" s="221"/>
      <c r="V11524" s="221"/>
      <c r="W11524" s="221"/>
      <c r="X11524" s="221"/>
    </row>
    <row r="11525" spans="20:24">
      <c r="T11525" s="221"/>
      <c r="U11525" s="221"/>
      <c r="V11525" s="221"/>
      <c r="W11525" s="221"/>
      <c r="X11525" s="221"/>
    </row>
    <row r="11526" spans="20:24">
      <c r="T11526" s="221"/>
      <c r="U11526" s="221"/>
      <c r="V11526" s="221"/>
      <c r="W11526" s="221"/>
      <c r="X11526" s="221"/>
    </row>
    <row r="11527" spans="20:24">
      <c r="T11527" s="221"/>
      <c r="U11527" s="221"/>
      <c r="V11527" s="221"/>
      <c r="W11527" s="221"/>
      <c r="X11527" s="221"/>
    </row>
    <row r="11528" spans="20:24">
      <c r="T11528" s="221"/>
      <c r="U11528" s="221"/>
      <c r="V11528" s="221"/>
      <c r="W11528" s="221"/>
      <c r="X11528" s="221"/>
    </row>
    <row r="11529" spans="20:24">
      <c r="T11529" s="221"/>
      <c r="U11529" s="221"/>
      <c r="V11529" s="221"/>
      <c r="W11529" s="221"/>
      <c r="X11529" s="221"/>
    </row>
    <row r="11530" spans="20:24">
      <c r="T11530" s="221"/>
      <c r="U11530" s="221"/>
      <c r="V11530" s="221"/>
      <c r="W11530" s="221"/>
      <c r="X11530" s="221"/>
    </row>
    <row r="11531" spans="20:24">
      <c r="T11531" s="221"/>
      <c r="U11531" s="221"/>
      <c r="V11531" s="221"/>
      <c r="W11531" s="221"/>
      <c r="X11531" s="221"/>
    </row>
    <row r="11532" spans="20:24">
      <c r="T11532" s="221"/>
      <c r="U11532" s="221"/>
      <c r="V11532" s="221"/>
      <c r="W11532" s="221"/>
      <c r="X11532" s="221"/>
    </row>
    <row r="11533" spans="20:24">
      <c r="T11533" s="221"/>
      <c r="U11533" s="221"/>
      <c r="V11533" s="221"/>
      <c r="W11533" s="221"/>
      <c r="X11533" s="221"/>
    </row>
    <row r="11534" spans="20:24">
      <c r="T11534" s="221"/>
      <c r="U11534" s="221"/>
      <c r="V11534" s="221"/>
      <c r="W11534" s="221"/>
      <c r="X11534" s="221"/>
    </row>
    <row r="11535" spans="20:24">
      <c r="T11535" s="221"/>
      <c r="U11535" s="221"/>
      <c r="V11535" s="221"/>
      <c r="W11535" s="221"/>
      <c r="X11535" s="221"/>
    </row>
    <row r="11536" spans="20:24">
      <c r="T11536" s="221"/>
      <c r="U11536" s="221"/>
      <c r="V11536" s="221"/>
      <c r="W11536" s="221"/>
      <c r="X11536" s="221"/>
    </row>
    <row r="11537" spans="20:24">
      <c r="T11537" s="221"/>
      <c r="U11537" s="221"/>
      <c r="V11537" s="221"/>
      <c r="W11537" s="221"/>
      <c r="X11537" s="221"/>
    </row>
    <row r="11538" spans="20:24">
      <c r="T11538" s="221"/>
      <c r="U11538" s="221"/>
      <c r="V11538" s="221"/>
      <c r="W11538" s="221"/>
      <c r="X11538" s="221"/>
    </row>
    <row r="11539" spans="20:24">
      <c r="T11539" s="221"/>
      <c r="U11539" s="221"/>
      <c r="V11539" s="221"/>
      <c r="W11539" s="221"/>
      <c r="X11539" s="221"/>
    </row>
    <row r="11540" spans="20:24">
      <c r="T11540" s="221"/>
      <c r="U11540" s="221"/>
      <c r="V11540" s="221"/>
      <c r="W11540" s="221"/>
      <c r="X11540" s="221"/>
    </row>
    <row r="11541" spans="20:24">
      <c r="T11541" s="221"/>
      <c r="U11541" s="221"/>
      <c r="V11541" s="221"/>
      <c r="W11541" s="221"/>
      <c r="X11541" s="221"/>
    </row>
    <row r="11542" spans="20:24">
      <c r="T11542" s="221"/>
      <c r="U11542" s="221"/>
      <c r="V11542" s="221"/>
      <c r="W11542" s="221"/>
      <c r="X11542" s="221"/>
    </row>
    <row r="11543" spans="20:24">
      <c r="T11543" s="221"/>
      <c r="U11543" s="221"/>
      <c r="V11543" s="221"/>
      <c r="W11543" s="221"/>
      <c r="X11543" s="221"/>
    </row>
    <row r="11544" spans="20:24">
      <c r="T11544" s="221"/>
      <c r="U11544" s="221"/>
      <c r="V11544" s="221"/>
      <c r="W11544" s="221"/>
      <c r="X11544" s="221"/>
    </row>
    <row r="11545" spans="20:24">
      <c r="T11545" s="221"/>
      <c r="U11545" s="221"/>
      <c r="V11545" s="221"/>
      <c r="W11545" s="221"/>
      <c r="X11545" s="221"/>
    </row>
    <row r="11546" spans="20:24">
      <c r="T11546" s="221"/>
      <c r="U11546" s="221"/>
      <c r="V11546" s="221"/>
      <c r="W11546" s="221"/>
      <c r="X11546" s="221"/>
    </row>
    <row r="11547" spans="20:24">
      <c r="T11547" s="221"/>
      <c r="U11547" s="221"/>
      <c r="V11547" s="221"/>
      <c r="W11547" s="221"/>
      <c r="X11547" s="221"/>
    </row>
    <row r="11548" spans="20:24">
      <c r="T11548" s="221"/>
      <c r="U11548" s="221"/>
      <c r="V11548" s="221"/>
      <c r="W11548" s="221"/>
      <c r="X11548" s="221"/>
    </row>
    <row r="11549" spans="20:24">
      <c r="T11549" s="221"/>
      <c r="U11549" s="221"/>
      <c r="V11549" s="221"/>
      <c r="W11549" s="221"/>
      <c r="X11549" s="221"/>
    </row>
    <row r="11550" spans="20:24">
      <c r="T11550" s="221"/>
      <c r="U11550" s="221"/>
      <c r="V11550" s="221"/>
      <c r="W11550" s="221"/>
      <c r="X11550" s="221"/>
    </row>
    <row r="11551" spans="20:24">
      <c r="T11551" s="221"/>
      <c r="U11551" s="221"/>
      <c r="V11551" s="221"/>
      <c r="W11551" s="221"/>
      <c r="X11551" s="221"/>
    </row>
    <row r="11552" spans="20:24">
      <c r="T11552" s="221"/>
      <c r="U11552" s="221"/>
      <c r="V11552" s="221"/>
      <c r="W11552" s="221"/>
      <c r="X11552" s="221"/>
    </row>
    <row r="11553" spans="20:24">
      <c r="T11553" s="221"/>
      <c r="U11553" s="221"/>
      <c r="V11553" s="221"/>
      <c r="W11553" s="221"/>
      <c r="X11553" s="221"/>
    </row>
    <row r="11554" spans="20:24">
      <c r="T11554" s="221"/>
      <c r="U11554" s="221"/>
      <c r="V11554" s="221"/>
      <c r="W11554" s="221"/>
      <c r="X11554" s="221"/>
    </row>
    <row r="11555" spans="20:24">
      <c r="T11555" s="221"/>
      <c r="U11555" s="221"/>
      <c r="V11555" s="221"/>
      <c r="W11555" s="221"/>
      <c r="X11555" s="221"/>
    </row>
    <row r="11556" spans="20:24">
      <c r="T11556" s="221"/>
      <c r="U11556" s="221"/>
      <c r="V11556" s="221"/>
      <c r="W11556" s="221"/>
      <c r="X11556" s="221"/>
    </row>
    <row r="11557" spans="20:24">
      <c r="T11557" s="221"/>
      <c r="U11557" s="221"/>
      <c r="V11557" s="221"/>
      <c r="W11557" s="221"/>
      <c r="X11557" s="221"/>
    </row>
    <row r="11558" spans="20:24">
      <c r="T11558" s="221"/>
      <c r="U11558" s="221"/>
      <c r="V11558" s="221"/>
      <c r="W11558" s="221"/>
      <c r="X11558" s="221"/>
    </row>
    <row r="11559" spans="20:24">
      <c r="T11559" s="221"/>
      <c r="U11559" s="221"/>
      <c r="V11559" s="221"/>
      <c r="W11559" s="221"/>
      <c r="X11559" s="221"/>
    </row>
    <row r="11560" spans="20:24">
      <c r="T11560" s="221"/>
      <c r="U11560" s="221"/>
      <c r="V11560" s="221"/>
      <c r="W11560" s="221"/>
      <c r="X11560" s="221"/>
    </row>
    <row r="11561" spans="20:24">
      <c r="T11561" s="221"/>
      <c r="U11561" s="221"/>
      <c r="V11561" s="221"/>
      <c r="W11561" s="221"/>
      <c r="X11561" s="221"/>
    </row>
    <row r="11562" spans="20:24">
      <c r="T11562" s="221"/>
      <c r="U11562" s="221"/>
      <c r="V11562" s="221"/>
      <c r="W11562" s="221"/>
      <c r="X11562" s="221"/>
    </row>
    <row r="11563" spans="20:24">
      <c r="T11563" s="221"/>
      <c r="U11563" s="221"/>
      <c r="V11563" s="221"/>
      <c r="W11563" s="221"/>
      <c r="X11563" s="221"/>
    </row>
    <row r="11564" spans="20:24">
      <c r="T11564" s="221"/>
      <c r="U11564" s="221"/>
      <c r="V11564" s="221"/>
      <c r="W11564" s="221"/>
      <c r="X11564" s="221"/>
    </row>
    <row r="11565" spans="20:24">
      <c r="T11565" s="221"/>
      <c r="U11565" s="221"/>
      <c r="V11565" s="221"/>
      <c r="W11565" s="221"/>
      <c r="X11565" s="221"/>
    </row>
    <row r="11566" spans="20:24">
      <c r="T11566" s="221"/>
      <c r="U11566" s="221"/>
      <c r="V11566" s="221"/>
      <c r="W11566" s="221"/>
      <c r="X11566" s="221"/>
    </row>
    <row r="11567" spans="20:24">
      <c r="T11567" s="221"/>
      <c r="U11567" s="221"/>
      <c r="V11567" s="221"/>
      <c r="W11567" s="221"/>
      <c r="X11567" s="221"/>
    </row>
    <row r="11568" spans="20:24">
      <c r="T11568" s="221"/>
      <c r="U11568" s="221"/>
      <c r="V11568" s="221"/>
      <c r="W11568" s="221"/>
      <c r="X11568" s="221"/>
    </row>
    <row r="11569" spans="20:24">
      <c r="T11569" s="221"/>
      <c r="U11569" s="221"/>
      <c r="V11569" s="221"/>
      <c r="W11569" s="221"/>
      <c r="X11569" s="221"/>
    </row>
    <row r="11570" spans="20:24">
      <c r="T11570" s="221"/>
      <c r="U11570" s="221"/>
      <c r="V11570" s="221"/>
      <c r="W11570" s="221"/>
      <c r="X11570" s="221"/>
    </row>
    <row r="11571" spans="20:24">
      <c r="T11571" s="221"/>
      <c r="U11571" s="221"/>
      <c r="V11571" s="221"/>
      <c r="W11571" s="221"/>
      <c r="X11571" s="221"/>
    </row>
    <row r="11572" spans="20:24">
      <c r="T11572" s="221"/>
      <c r="U11572" s="221"/>
      <c r="V11572" s="221"/>
      <c r="W11572" s="221"/>
      <c r="X11572" s="221"/>
    </row>
    <row r="11573" spans="20:24">
      <c r="T11573" s="221"/>
      <c r="U11573" s="221"/>
      <c r="V11573" s="221"/>
      <c r="W11573" s="221"/>
      <c r="X11573" s="221"/>
    </row>
    <row r="11574" spans="20:24">
      <c r="T11574" s="221"/>
      <c r="U11574" s="221"/>
      <c r="V11574" s="221"/>
      <c r="W11574" s="221"/>
      <c r="X11574" s="221"/>
    </row>
    <row r="11575" spans="20:24">
      <c r="T11575" s="221"/>
      <c r="U11575" s="221"/>
      <c r="V11575" s="221"/>
      <c r="W11575" s="221"/>
      <c r="X11575" s="221"/>
    </row>
    <row r="11576" spans="20:24">
      <c r="T11576" s="221"/>
      <c r="U11576" s="221"/>
      <c r="V11576" s="221"/>
      <c r="W11576" s="221"/>
      <c r="X11576" s="221"/>
    </row>
    <row r="11577" spans="20:24">
      <c r="T11577" s="221"/>
      <c r="U11577" s="221"/>
      <c r="V11577" s="221"/>
      <c r="W11577" s="221"/>
      <c r="X11577" s="221"/>
    </row>
    <row r="11578" spans="20:24">
      <c r="T11578" s="221"/>
      <c r="U11578" s="221"/>
      <c r="V11578" s="221"/>
      <c r="W11578" s="221"/>
      <c r="X11578" s="221"/>
    </row>
    <row r="11579" spans="20:24">
      <c r="T11579" s="221"/>
      <c r="U11579" s="221"/>
      <c r="V11579" s="221"/>
      <c r="W11579" s="221"/>
      <c r="X11579" s="221"/>
    </row>
    <row r="11580" spans="20:24">
      <c r="T11580" s="221"/>
      <c r="U11580" s="221"/>
      <c r="V11580" s="221"/>
      <c r="W11580" s="221"/>
      <c r="X11580" s="221"/>
    </row>
    <row r="11581" spans="20:24">
      <c r="T11581" s="221"/>
      <c r="U11581" s="221"/>
      <c r="V11581" s="221"/>
      <c r="W11581" s="221"/>
      <c r="X11581" s="221"/>
    </row>
    <row r="11582" spans="20:24">
      <c r="T11582" s="221"/>
      <c r="U11582" s="221"/>
      <c r="V11582" s="221"/>
      <c r="W11582" s="221"/>
      <c r="X11582" s="221"/>
    </row>
    <row r="11583" spans="20:24">
      <c r="T11583" s="221"/>
      <c r="U11583" s="221"/>
      <c r="V11583" s="221"/>
      <c r="W11583" s="221"/>
      <c r="X11583" s="221"/>
    </row>
    <row r="11584" spans="20:24">
      <c r="T11584" s="221"/>
      <c r="U11584" s="221"/>
      <c r="V11584" s="221"/>
      <c r="W11584" s="221"/>
      <c r="X11584" s="221"/>
    </row>
    <row r="11585" spans="20:24">
      <c r="T11585" s="221"/>
      <c r="U11585" s="221"/>
      <c r="V11585" s="221"/>
      <c r="W11585" s="221"/>
      <c r="X11585" s="221"/>
    </row>
    <row r="11586" spans="20:24">
      <c r="T11586" s="221"/>
      <c r="U11586" s="221"/>
      <c r="V11586" s="221"/>
      <c r="W11586" s="221"/>
      <c r="X11586" s="221"/>
    </row>
    <row r="11587" spans="20:24">
      <c r="T11587" s="221"/>
      <c r="U11587" s="221"/>
      <c r="V11587" s="221"/>
      <c r="W11587" s="221"/>
      <c r="X11587" s="221"/>
    </row>
    <row r="11588" spans="20:24">
      <c r="T11588" s="221"/>
      <c r="U11588" s="221"/>
      <c r="V11588" s="221"/>
      <c r="W11588" s="221"/>
      <c r="X11588" s="221"/>
    </row>
    <row r="11589" spans="20:24">
      <c r="T11589" s="221"/>
      <c r="U11589" s="221"/>
      <c r="V11589" s="221"/>
      <c r="W11589" s="221"/>
      <c r="X11589" s="221"/>
    </row>
    <row r="11590" spans="20:24">
      <c r="T11590" s="221"/>
      <c r="U11590" s="221"/>
      <c r="V11590" s="221"/>
      <c r="W11590" s="221"/>
      <c r="X11590" s="221"/>
    </row>
    <row r="11591" spans="20:24">
      <c r="T11591" s="221"/>
      <c r="U11591" s="221"/>
      <c r="V11591" s="221"/>
      <c r="W11591" s="221"/>
      <c r="X11591" s="221"/>
    </row>
    <row r="11592" spans="20:24">
      <c r="T11592" s="221"/>
      <c r="U11592" s="221"/>
      <c r="V11592" s="221"/>
      <c r="W11592" s="221"/>
      <c r="X11592" s="221"/>
    </row>
    <row r="11593" spans="20:24">
      <c r="T11593" s="221"/>
      <c r="U11593" s="221"/>
      <c r="V11593" s="221"/>
      <c r="W11593" s="221"/>
      <c r="X11593" s="221"/>
    </row>
    <row r="11594" spans="20:24">
      <c r="T11594" s="221"/>
      <c r="U11594" s="221"/>
      <c r="V11594" s="221"/>
      <c r="W11594" s="221"/>
      <c r="X11594" s="221"/>
    </row>
    <row r="11595" spans="20:24">
      <c r="T11595" s="221"/>
      <c r="U11595" s="221"/>
      <c r="V11595" s="221"/>
      <c r="W11595" s="221"/>
      <c r="X11595" s="221"/>
    </row>
    <row r="11596" spans="20:24">
      <c r="T11596" s="221"/>
      <c r="U11596" s="221"/>
      <c r="V11596" s="221"/>
      <c r="W11596" s="221"/>
      <c r="X11596" s="221"/>
    </row>
    <row r="11597" spans="20:24">
      <c r="T11597" s="221"/>
      <c r="U11597" s="221"/>
      <c r="V11597" s="221"/>
      <c r="W11597" s="221"/>
      <c r="X11597" s="221"/>
    </row>
    <row r="11598" spans="20:24">
      <c r="T11598" s="221"/>
      <c r="U11598" s="221"/>
      <c r="V11598" s="221"/>
      <c r="W11598" s="221"/>
      <c r="X11598" s="221"/>
    </row>
    <row r="11599" spans="20:24">
      <c r="T11599" s="221"/>
      <c r="U11599" s="221"/>
      <c r="V11599" s="221"/>
      <c r="W11599" s="221"/>
      <c r="X11599" s="221"/>
    </row>
    <row r="11600" spans="20:24">
      <c r="T11600" s="221"/>
      <c r="U11600" s="221"/>
      <c r="V11600" s="221"/>
      <c r="W11600" s="221"/>
      <c r="X11600" s="221"/>
    </row>
    <row r="11601" spans="20:24">
      <c r="T11601" s="221"/>
      <c r="U11601" s="221"/>
      <c r="V11601" s="221"/>
      <c r="W11601" s="221"/>
      <c r="X11601" s="221"/>
    </row>
    <row r="11602" spans="20:24">
      <c r="T11602" s="221"/>
      <c r="U11602" s="221"/>
      <c r="V11602" s="221"/>
      <c r="W11602" s="221"/>
      <c r="X11602" s="221"/>
    </row>
    <row r="11603" spans="20:24">
      <c r="T11603" s="221"/>
      <c r="U11603" s="221"/>
      <c r="V11603" s="221"/>
      <c r="W11603" s="221"/>
      <c r="X11603" s="221"/>
    </row>
    <row r="11604" spans="20:24">
      <c r="T11604" s="221"/>
      <c r="U11604" s="221"/>
      <c r="V11604" s="221"/>
      <c r="W11604" s="221"/>
      <c r="X11604" s="221"/>
    </row>
    <row r="11605" spans="20:24">
      <c r="T11605" s="221"/>
      <c r="U11605" s="221"/>
      <c r="V11605" s="221"/>
      <c r="W11605" s="221"/>
      <c r="X11605" s="221"/>
    </row>
    <row r="11606" spans="20:24">
      <c r="T11606" s="221"/>
      <c r="U11606" s="221"/>
      <c r="V11606" s="221"/>
      <c r="W11606" s="221"/>
      <c r="X11606" s="221"/>
    </row>
    <row r="11607" spans="20:24">
      <c r="T11607" s="221"/>
      <c r="U11607" s="221"/>
      <c r="V11607" s="221"/>
      <c r="W11607" s="221"/>
      <c r="X11607" s="221"/>
    </row>
    <row r="11608" spans="20:24">
      <c r="T11608" s="221"/>
      <c r="U11608" s="221"/>
      <c r="V11608" s="221"/>
      <c r="W11608" s="221"/>
      <c r="X11608" s="221"/>
    </row>
    <row r="11609" spans="20:24">
      <c r="T11609" s="221"/>
      <c r="U11609" s="221"/>
      <c r="V11609" s="221"/>
      <c r="W11609" s="221"/>
      <c r="X11609" s="221"/>
    </row>
    <row r="11610" spans="20:24">
      <c r="T11610" s="221"/>
      <c r="U11610" s="221"/>
      <c r="V11610" s="221"/>
      <c r="W11610" s="221"/>
      <c r="X11610" s="221"/>
    </row>
    <row r="11611" spans="20:24">
      <c r="T11611" s="221"/>
      <c r="U11611" s="221"/>
      <c r="V11611" s="221"/>
      <c r="W11611" s="221"/>
      <c r="X11611" s="221"/>
    </row>
    <row r="11612" spans="20:24">
      <c r="T11612" s="221"/>
      <c r="U11612" s="221"/>
      <c r="V11612" s="221"/>
      <c r="W11612" s="221"/>
      <c r="X11612" s="221"/>
    </row>
    <row r="11613" spans="20:24">
      <c r="T11613" s="221"/>
      <c r="U11613" s="221"/>
      <c r="V11613" s="221"/>
      <c r="W11613" s="221"/>
      <c r="X11613" s="221"/>
    </row>
    <row r="11614" spans="20:24">
      <c r="T11614" s="221"/>
      <c r="U11614" s="221"/>
      <c r="V11614" s="221"/>
      <c r="W11614" s="221"/>
      <c r="X11614" s="221"/>
    </row>
    <row r="11615" spans="20:24">
      <c r="T11615" s="221"/>
      <c r="U11615" s="221"/>
      <c r="V11615" s="221"/>
      <c r="W11615" s="221"/>
      <c r="X11615" s="221"/>
    </row>
    <row r="11616" spans="20:24">
      <c r="T11616" s="221"/>
      <c r="U11616" s="221"/>
      <c r="V11616" s="221"/>
      <c r="W11616" s="221"/>
      <c r="X11616" s="221"/>
    </row>
    <row r="11617" spans="20:24">
      <c r="T11617" s="221"/>
      <c r="U11617" s="221"/>
      <c r="V11617" s="221"/>
      <c r="W11617" s="221"/>
      <c r="X11617" s="221"/>
    </row>
    <row r="11618" spans="20:24">
      <c r="T11618" s="221"/>
      <c r="U11618" s="221"/>
      <c r="V11618" s="221"/>
      <c r="W11618" s="221"/>
      <c r="X11618" s="221"/>
    </row>
    <row r="11619" spans="20:24">
      <c r="T11619" s="221"/>
      <c r="U11619" s="221"/>
      <c r="V11619" s="221"/>
      <c r="W11619" s="221"/>
      <c r="X11619" s="221"/>
    </row>
    <row r="11620" spans="20:24">
      <c r="T11620" s="221"/>
      <c r="U11620" s="221"/>
      <c r="V11620" s="221"/>
      <c r="W11620" s="221"/>
      <c r="X11620" s="221"/>
    </row>
    <row r="11621" spans="20:24">
      <c r="T11621" s="221"/>
      <c r="U11621" s="221"/>
      <c r="V11621" s="221"/>
      <c r="W11621" s="221"/>
      <c r="X11621" s="221"/>
    </row>
    <row r="11622" spans="20:24">
      <c r="T11622" s="221"/>
      <c r="U11622" s="221"/>
      <c r="V11622" s="221"/>
      <c r="W11622" s="221"/>
      <c r="X11622" s="221"/>
    </row>
    <row r="11623" spans="20:24">
      <c r="T11623" s="221"/>
      <c r="U11623" s="221"/>
      <c r="V11623" s="221"/>
      <c r="W11623" s="221"/>
      <c r="X11623" s="221"/>
    </row>
    <row r="11624" spans="20:24">
      <c r="T11624" s="221"/>
      <c r="U11624" s="221"/>
      <c r="V11624" s="221"/>
      <c r="W11624" s="221"/>
      <c r="X11624" s="221"/>
    </row>
    <row r="11625" spans="20:24">
      <c r="T11625" s="221"/>
      <c r="U11625" s="221"/>
      <c r="V11625" s="221"/>
      <c r="W11625" s="221"/>
      <c r="X11625" s="221"/>
    </row>
    <row r="11626" spans="20:24">
      <c r="T11626" s="221"/>
      <c r="U11626" s="221"/>
      <c r="V11626" s="221"/>
      <c r="W11626" s="221"/>
      <c r="X11626" s="221"/>
    </row>
    <row r="11627" spans="20:24">
      <c r="T11627" s="221"/>
      <c r="U11627" s="221"/>
      <c r="V11627" s="221"/>
      <c r="W11627" s="221"/>
      <c r="X11627" s="221"/>
    </row>
    <row r="11628" spans="20:24">
      <c r="T11628" s="221"/>
      <c r="U11628" s="221"/>
      <c r="V11628" s="221"/>
      <c r="W11628" s="221"/>
      <c r="X11628" s="221"/>
    </row>
    <row r="11629" spans="20:24">
      <c r="T11629" s="221"/>
      <c r="U11629" s="221"/>
      <c r="V11629" s="221"/>
      <c r="W11629" s="221"/>
      <c r="X11629" s="221"/>
    </row>
    <row r="11630" spans="20:24">
      <c r="T11630" s="221"/>
      <c r="U11630" s="221"/>
      <c r="V11630" s="221"/>
      <c r="W11630" s="221"/>
      <c r="X11630" s="221"/>
    </row>
    <row r="11631" spans="20:24">
      <c r="T11631" s="221"/>
      <c r="U11631" s="221"/>
      <c r="V11631" s="221"/>
      <c r="W11631" s="221"/>
      <c r="X11631" s="221"/>
    </row>
    <row r="11632" spans="20:24">
      <c r="T11632" s="221"/>
      <c r="U11632" s="221"/>
      <c r="V11632" s="221"/>
      <c r="W11632" s="221"/>
      <c r="X11632" s="221"/>
    </row>
    <row r="11633" spans="20:24">
      <c r="T11633" s="221"/>
      <c r="U11633" s="221"/>
      <c r="V11633" s="221"/>
      <c r="W11633" s="221"/>
      <c r="X11633" s="221"/>
    </row>
    <row r="11634" spans="20:24">
      <c r="T11634" s="221"/>
      <c r="U11634" s="221"/>
      <c r="V11634" s="221"/>
      <c r="W11634" s="221"/>
      <c r="X11634" s="221"/>
    </row>
    <row r="11635" spans="20:24">
      <c r="T11635" s="221"/>
      <c r="U11635" s="221"/>
      <c r="V11635" s="221"/>
      <c r="W11635" s="221"/>
      <c r="X11635" s="221"/>
    </row>
    <row r="11636" spans="20:24">
      <c r="T11636" s="221"/>
      <c r="U11636" s="221"/>
      <c r="V11636" s="221"/>
      <c r="W11636" s="221"/>
      <c r="X11636" s="221"/>
    </row>
    <row r="11637" spans="20:24">
      <c r="T11637" s="221"/>
      <c r="U11637" s="221"/>
      <c r="V11637" s="221"/>
      <c r="W11637" s="221"/>
      <c r="X11637" s="221"/>
    </row>
    <row r="11638" spans="20:24">
      <c r="T11638" s="221"/>
      <c r="U11638" s="221"/>
      <c r="V11638" s="221"/>
      <c r="W11638" s="221"/>
      <c r="X11638" s="221"/>
    </row>
    <row r="11639" spans="20:24">
      <c r="T11639" s="221"/>
      <c r="U11639" s="221"/>
      <c r="V11639" s="221"/>
      <c r="W11639" s="221"/>
      <c r="X11639" s="221"/>
    </row>
    <row r="11640" spans="20:24">
      <c r="T11640" s="221"/>
      <c r="U11640" s="221"/>
      <c r="V11640" s="221"/>
      <c r="W11640" s="221"/>
      <c r="X11640" s="221"/>
    </row>
    <row r="11641" spans="20:24">
      <c r="T11641" s="221"/>
      <c r="U11641" s="221"/>
      <c r="V11641" s="221"/>
      <c r="W11641" s="221"/>
      <c r="X11641" s="221"/>
    </row>
    <row r="11642" spans="20:24">
      <c r="T11642" s="221"/>
      <c r="U11642" s="221"/>
      <c r="V11642" s="221"/>
      <c r="W11642" s="221"/>
      <c r="X11642" s="221"/>
    </row>
    <row r="11643" spans="20:24">
      <c r="T11643" s="221"/>
      <c r="U11643" s="221"/>
      <c r="V11643" s="221"/>
      <c r="W11643" s="221"/>
      <c r="X11643" s="221"/>
    </row>
    <row r="11644" spans="20:24">
      <c r="T11644" s="221"/>
      <c r="U11644" s="221"/>
      <c r="V11644" s="221"/>
      <c r="W11644" s="221"/>
      <c r="X11644" s="221"/>
    </row>
    <row r="11645" spans="20:24">
      <c r="T11645" s="221"/>
      <c r="U11645" s="221"/>
      <c r="V11645" s="221"/>
      <c r="W11645" s="221"/>
      <c r="X11645" s="221"/>
    </row>
    <row r="11646" spans="20:24">
      <c r="T11646" s="221"/>
      <c r="U11646" s="221"/>
      <c r="V11646" s="221"/>
      <c r="W11646" s="221"/>
      <c r="X11646" s="221"/>
    </row>
    <row r="11647" spans="20:24">
      <c r="T11647" s="221"/>
      <c r="U11647" s="221"/>
      <c r="V11647" s="221"/>
      <c r="W11647" s="221"/>
      <c r="X11647" s="221"/>
    </row>
    <row r="11648" spans="20:24">
      <c r="T11648" s="221"/>
      <c r="U11648" s="221"/>
      <c r="V11648" s="221"/>
      <c r="W11648" s="221"/>
      <c r="X11648" s="221"/>
    </row>
    <row r="11649" spans="20:24">
      <c r="T11649" s="221"/>
      <c r="U11649" s="221"/>
      <c r="V11649" s="221"/>
      <c r="W11649" s="221"/>
      <c r="X11649" s="221"/>
    </row>
    <row r="11650" spans="20:24">
      <c r="T11650" s="221"/>
      <c r="U11650" s="221"/>
      <c r="V11650" s="221"/>
      <c r="W11650" s="221"/>
      <c r="X11650" s="221"/>
    </row>
    <row r="11651" spans="20:24">
      <c r="T11651" s="221"/>
      <c r="U11651" s="221"/>
      <c r="V11651" s="221"/>
      <c r="W11651" s="221"/>
      <c r="X11651" s="221"/>
    </row>
    <row r="11652" spans="20:24">
      <c r="T11652" s="221"/>
      <c r="U11652" s="221"/>
      <c r="V11652" s="221"/>
      <c r="W11652" s="221"/>
      <c r="X11652" s="221"/>
    </row>
    <row r="11653" spans="20:24">
      <c r="T11653" s="221"/>
      <c r="U11653" s="221"/>
      <c r="V11653" s="221"/>
      <c r="W11653" s="221"/>
      <c r="X11653" s="221"/>
    </row>
    <row r="11654" spans="20:24">
      <c r="T11654" s="221"/>
      <c r="U11654" s="221"/>
      <c r="V11654" s="221"/>
      <c r="W11654" s="221"/>
      <c r="X11654" s="221"/>
    </row>
    <row r="11655" spans="20:24">
      <c r="T11655" s="221"/>
      <c r="U11655" s="221"/>
      <c r="V11655" s="221"/>
      <c r="W11655" s="221"/>
      <c r="X11655" s="221"/>
    </row>
    <row r="11656" spans="20:24">
      <c r="T11656" s="221"/>
      <c r="U11656" s="221"/>
      <c r="V11656" s="221"/>
      <c r="W11656" s="221"/>
      <c r="X11656" s="221"/>
    </row>
    <row r="11657" spans="20:24">
      <c r="T11657" s="221"/>
      <c r="U11657" s="221"/>
      <c r="V11657" s="221"/>
      <c r="W11657" s="221"/>
      <c r="X11657" s="221"/>
    </row>
    <row r="11658" spans="20:24">
      <c r="T11658" s="221"/>
      <c r="U11658" s="221"/>
      <c r="V11658" s="221"/>
      <c r="W11658" s="221"/>
      <c r="X11658" s="221"/>
    </row>
    <row r="11659" spans="20:24">
      <c r="T11659" s="221"/>
      <c r="U11659" s="221"/>
      <c r="V11659" s="221"/>
      <c r="W11659" s="221"/>
      <c r="X11659" s="221"/>
    </row>
    <row r="11660" spans="20:24">
      <c r="T11660" s="221"/>
      <c r="U11660" s="221"/>
      <c r="V11660" s="221"/>
      <c r="W11660" s="221"/>
      <c r="X11660" s="221"/>
    </row>
    <row r="11661" spans="20:24">
      <c r="T11661" s="221"/>
      <c r="U11661" s="221"/>
      <c r="V11661" s="221"/>
      <c r="W11661" s="221"/>
      <c r="X11661" s="221"/>
    </row>
    <row r="11662" spans="20:24">
      <c r="T11662" s="221"/>
      <c r="U11662" s="221"/>
      <c r="V11662" s="221"/>
      <c r="W11662" s="221"/>
      <c r="X11662" s="221"/>
    </row>
    <row r="11663" spans="20:24">
      <c r="T11663" s="221"/>
      <c r="U11663" s="221"/>
      <c r="V11663" s="221"/>
      <c r="W11663" s="221"/>
      <c r="X11663" s="221"/>
    </row>
    <row r="11664" spans="20:24">
      <c r="T11664" s="221"/>
      <c r="U11664" s="221"/>
      <c r="V11664" s="221"/>
      <c r="W11664" s="221"/>
      <c r="X11664" s="221"/>
    </row>
    <row r="11665" spans="20:24">
      <c r="T11665" s="221"/>
      <c r="U11665" s="221"/>
      <c r="V11665" s="221"/>
      <c r="W11665" s="221"/>
      <c r="X11665" s="221"/>
    </row>
    <row r="11666" spans="20:24">
      <c r="T11666" s="221"/>
      <c r="U11666" s="221"/>
      <c r="V11666" s="221"/>
      <c r="W11666" s="221"/>
      <c r="X11666" s="221"/>
    </row>
    <row r="11667" spans="20:24">
      <c r="T11667" s="221"/>
      <c r="U11667" s="221"/>
      <c r="V11667" s="221"/>
      <c r="W11667" s="221"/>
      <c r="X11667" s="221"/>
    </row>
    <row r="11668" spans="20:24">
      <c r="T11668" s="221"/>
      <c r="U11668" s="221"/>
      <c r="V11668" s="221"/>
      <c r="W11668" s="221"/>
      <c r="X11668" s="221"/>
    </row>
    <row r="11669" spans="20:24">
      <c r="T11669" s="221"/>
      <c r="U11669" s="221"/>
      <c r="V11669" s="221"/>
      <c r="W11669" s="221"/>
      <c r="X11669" s="221"/>
    </row>
    <row r="11670" spans="20:24">
      <c r="T11670" s="221"/>
      <c r="U11670" s="221"/>
      <c r="V11670" s="221"/>
      <c r="W11670" s="221"/>
      <c r="X11670" s="221"/>
    </row>
    <row r="11671" spans="20:24">
      <c r="T11671" s="221"/>
      <c r="U11671" s="221"/>
      <c r="V11671" s="221"/>
      <c r="W11671" s="221"/>
      <c r="X11671" s="221"/>
    </row>
    <row r="11672" spans="20:24">
      <c r="T11672" s="221"/>
      <c r="U11672" s="221"/>
      <c r="V11672" s="221"/>
      <c r="W11672" s="221"/>
      <c r="X11672" s="221"/>
    </row>
    <row r="11673" spans="20:24">
      <c r="T11673" s="221"/>
      <c r="U11673" s="221"/>
      <c r="V11673" s="221"/>
      <c r="W11673" s="221"/>
      <c r="X11673" s="221"/>
    </row>
    <row r="11674" spans="20:24">
      <c r="T11674" s="221"/>
      <c r="U11674" s="221"/>
      <c r="V11674" s="221"/>
      <c r="W11674" s="221"/>
      <c r="X11674" s="221"/>
    </row>
    <row r="11675" spans="20:24">
      <c r="T11675" s="221"/>
      <c r="U11675" s="221"/>
      <c r="V11675" s="221"/>
      <c r="W11675" s="221"/>
      <c r="X11675" s="221"/>
    </row>
    <row r="11676" spans="20:24">
      <c r="T11676" s="221"/>
      <c r="U11676" s="221"/>
      <c r="V11676" s="221"/>
      <c r="W11676" s="221"/>
      <c r="X11676" s="221"/>
    </row>
    <row r="11677" spans="20:24">
      <c r="T11677" s="221"/>
      <c r="U11677" s="221"/>
      <c r="V11677" s="221"/>
      <c r="W11677" s="221"/>
      <c r="X11677" s="221"/>
    </row>
    <row r="11678" spans="20:24">
      <c r="T11678" s="221"/>
      <c r="U11678" s="221"/>
      <c r="V11678" s="221"/>
      <c r="W11678" s="221"/>
      <c r="X11678" s="221"/>
    </row>
    <row r="11679" spans="20:24">
      <c r="T11679" s="221"/>
      <c r="U11679" s="221"/>
      <c r="V11679" s="221"/>
      <c r="W11679" s="221"/>
      <c r="X11679" s="221"/>
    </row>
    <row r="11680" spans="20:24">
      <c r="T11680" s="221"/>
      <c r="U11680" s="221"/>
      <c r="V11680" s="221"/>
      <c r="W11680" s="221"/>
      <c r="X11680" s="221"/>
    </row>
    <row r="11681" spans="20:24">
      <c r="T11681" s="221"/>
      <c r="U11681" s="221"/>
      <c r="V11681" s="221"/>
      <c r="W11681" s="221"/>
      <c r="X11681" s="221"/>
    </row>
    <row r="11682" spans="20:24">
      <c r="T11682" s="221"/>
      <c r="U11682" s="221"/>
      <c r="V11682" s="221"/>
      <c r="W11682" s="221"/>
      <c r="X11682" s="221"/>
    </row>
    <row r="11683" spans="20:24">
      <c r="T11683" s="221"/>
      <c r="U11683" s="221"/>
      <c r="V11683" s="221"/>
      <c r="W11683" s="221"/>
      <c r="X11683" s="221"/>
    </row>
    <row r="11684" spans="20:24">
      <c r="T11684" s="221"/>
      <c r="U11684" s="221"/>
      <c r="V11684" s="221"/>
      <c r="W11684" s="221"/>
      <c r="X11684" s="221"/>
    </row>
    <row r="11685" spans="20:24">
      <c r="T11685" s="221"/>
      <c r="U11685" s="221"/>
      <c r="V11685" s="221"/>
      <c r="W11685" s="221"/>
      <c r="X11685" s="221"/>
    </row>
    <row r="11686" spans="20:24">
      <c r="T11686" s="221"/>
      <c r="U11686" s="221"/>
      <c r="V11686" s="221"/>
      <c r="W11686" s="221"/>
      <c r="X11686" s="221"/>
    </row>
    <row r="11687" spans="20:24">
      <c r="T11687" s="221"/>
      <c r="U11687" s="221"/>
      <c r="V11687" s="221"/>
      <c r="W11687" s="221"/>
      <c r="X11687" s="221"/>
    </row>
    <row r="11688" spans="20:24">
      <c r="T11688" s="221"/>
      <c r="U11688" s="221"/>
      <c r="V11688" s="221"/>
      <c r="W11688" s="221"/>
      <c r="X11688" s="221"/>
    </row>
    <row r="11689" spans="20:24">
      <c r="T11689" s="221"/>
      <c r="U11689" s="221"/>
      <c r="V11689" s="221"/>
      <c r="W11689" s="221"/>
      <c r="X11689" s="221"/>
    </row>
    <row r="11690" spans="20:24">
      <c r="T11690" s="221"/>
      <c r="U11690" s="221"/>
      <c r="V11690" s="221"/>
      <c r="W11690" s="221"/>
      <c r="X11690" s="221"/>
    </row>
    <row r="11691" spans="20:24">
      <c r="T11691" s="221"/>
      <c r="U11691" s="221"/>
      <c r="V11691" s="221"/>
      <c r="W11691" s="221"/>
      <c r="X11691" s="221"/>
    </row>
    <row r="11692" spans="20:24">
      <c r="T11692" s="221"/>
      <c r="U11692" s="221"/>
      <c r="V11692" s="221"/>
      <c r="W11692" s="221"/>
      <c r="X11692" s="221"/>
    </row>
    <row r="11693" spans="20:24">
      <c r="T11693" s="221"/>
      <c r="U11693" s="221"/>
      <c r="V11693" s="221"/>
      <c r="W11693" s="221"/>
      <c r="X11693" s="221"/>
    </row>
    <row r="11694" spans="20:24">
      <c r="T11694" s="221"/>
      <c r="U11694" s="221"/>
      <c r="V11694" s="221"/>
      <c r="W11694" s="221"/>
      <c r="X11694" s="221"/>
    </row>
    <row r="11695" spans="20:24">
      <c r="T11695" s="221"/>
      <c r="U11695" s="221"/>
      <c r="V11695" s="221"/>
      <c r="W11695" s="221"/>
      <c r="X11695" s="221"/>
    </row>
    <row r="11696" spans="20:24">
      <c r="T11696" s="221"/>
      <c r="U11696" s="221"/>
      <c r="V11696" s="221"/>
      <c r="W11696" s="221"/>
      <c r="X11696" s="221"/>
    </row>
    <row r="11697" spans="20:24">
      <c r="T11697" s="221"/>
      <c r="U11697" s="221"/>
      <c r="V11697" s="221"/>
      <c r="W11697" s="221"/>
      <c r="X11697" s="221"/>
    </row>
    <row r="11698" spans="20:24">
      <c r="T11698" s="221"/>
      <c r="U11698" s="221"/>
      <c r="V11698" s="221"/>
      <c r="W11698" s="221"/>
      <c r="X11698" s="221"/>
    </row>
    <row r="11699" spans="20:24">
      <c r="T11699" s="221"/>
      <c r="U11699" s="221"/>
      <c r="V11699" s="221"/>
      <c r="W11699" s="221"/>
      <c r="X11699" s="221"/>
    </row>
    <row r="11700" spans="20:24">
      <c r="T11700" s="221"/>
      <c r="U11700" s="221"/>
      <c r="V11700" s="221"/>
      <c r="W11700" s="221"/>
      <c r="X11700" s="221"/>
    </row>
    <row r="11701" spans="20:24">
      <c r="T11701" s="221"/>
      <c r="U11701" s="221"/>
      <c r="V11701" s="221"/>
      <c r="W11701" s="221"/>
      <c r="X11701" s="221"/>
    </row>
    <row r="11702" spans="20:24">
      <c r="T11702" s="221"/>
      <c r="U11702" s="221"/>
      <c r="V11702" s="221"/>
      <c r="W11702" s="221"/>
      <c r="X11702" s="221"/>
    </row>
    <row r="11703" spans="20:24">
      <c r="T11703" s="221"/>
      <c r="U11703" s="221"/>
      <c r="V11703" s="221"/>
      <c r="W11703" s="221"/>
      <c r="X11703" s="221"/>
    </row>
    <row r="11704" spans="20:24">
      <c r="T11704" s="221"/>
      <c r="U11704" s="221"/>
      <c r="V11704" s="221"/>
      <c r="W11704" s="221"/>
      <c r="X11704" s="221"/>
    </row>
    <row r="11705" spans="20:24">
      <c r="T11705" s="221"/>
      <c r="U11705" s="221"/>
      <c r="V11705" s="221"/>
      <c r="W11705" s="221"/>
      <c r="X11705" s="221"/>
    </row>
    <row r="11706" spans="20:24">
      <c r="T11706" s="221"/>
      <c r="U11706" s="221"/>
      <c r="V11706" s="221"/>
      <c r="W11706" s="221"/>
      <c r="X11706" s="221"/>
    </row>
    <row r="11707" spans="20:24">
      <c r="T11707" s="221"/>
      <c r="U11707" s="221"/>
      <c r="V11707" s="221"/>
      <c r="W11707" s="221"/>
      <c r="X11707" s="221"/>
    </row>
    <row r="11708" spans="20:24">
      <c r="T11708" s="221"/>
      <c r="U11708" s="221"/>
      <c r="V11708" s="221"/>
      <c r="W11708" s="221"/>
      <c r="X11708" s="221"/>
    </row>
    <row r="11709" spans="20:24">
      <c r="T11709" s="221"/>
      <c r="U11709" s="221"/>
      <c r="V11709" s="221"/>
      <c r="W11709" s="221"/>
      <c r="X11709" s="221"/>
    </row>
    <row r="11710" spans="20:24">
      <c r="T11710" s="221"/>
      <c r="U11710" s="221"/>
      <c r="V11710" s="221"/>
      <c r="W11710" s="221"/>
      <c r="X11710" s="221"/>
    </row>
    <row r="11711" spans="20:24">
      <c r="T11711" s="221"/>
      <c r="U11711" s="221"/>
      <c r="V11711" s="221"/>
      <c r="W11711" s="221"/>
      <c r="X11711" s="221"/>
    </row>
    <row r="11712" spans="20:24">
      <c r="T11712" s="221"/>
      <c r="U11712" s="221"/>
      <c r="V11712" s="221"/>
      <c r="W11712" s="221"/>
      <c r="X11712" s="221"/>
    </row>
    <row r="11713" spans="20:24">
      <c r="T11713" s="221"/>
      <c r="U11713" s="221"/>
      <c r="V11713" s="221"/>
      <c r="W11713" s="221"/>
      <c r="X11713" s="221"/>
    </row>
    <row r="11714" spans="20:24">
      <c r="T11714" s="221"/>
      <c r="U11714" s="221"/>
      <c r="V11714" s="221"/>
      <c r="W11714" s="221"/>
      <c r="X11714" s="221"/>
    </row>
    <row r="11715" spans="20:24">
      <c r="T11715" s="221"/>
      <c r="U11715" s="221"/>
      <c r="V11715" s="221"/>
      <c r="W11715" s="221"/>
      <c r="X11715" s="221"/>
    </row>
    <row r="11716" spans="20:24">
      <c r="T11716" s="221"/>
      <c r="U11716" s="221"/>
      <c r="V11716" s="221"/>
      <c r="W11716" s="221"/>
      <c r="X11716" s="221"/>
    </row>
    <row r="11717" spans="20:24">
      <c r="T11717" s="221"/>
      <c r="U11717" s="221"/>
      <c r="V11717" s="221"/>
      <c r="W11717" s="221"/>
      <c r="X11717" s="221"/>
    </row>
    <row r="11718" spans="20:24">
      <c r="T11718" s="221"/>
      <c r="U11718" s="221"/>
      <c r="V11718" s="221"/>
      <c r="W11718" s="221"/>
      <c r="X11718" s="221"/>
    </row>
    <row r="11719" spans="20:24">
      <c r="T11719" s="221"/>
      <c r="U11719" s="221"/>
      <c r="V11719" s="221"/>
      <c r="W11719" s="221"/>
      <c r="X11719" s="221"/>
    </row>
    <row r="11720" spans="20:24">
      <c r="T11720" s="221"/>
      <c r="U11720" s="221"/>
      <c r="V11720" s="221"/>
      <c r="W11720" s="221"/>
      <c r="X11720" s="221"/>
    </row>
    <row r="11721" spans="20:24">
      <c r="T11721" s="221"/>
      <c r="U11721" s="221"/>
      <c r="V11721" s="221"/>
      <c r="W11721" s="221"/>
      <c r="X11721" s="221"/>
    </row>
    <row r="11722" spans="20:24">
      <c r="T11722" s="221"/>
      <c r="U11722" s="221"/>
      <c r="V11722" s="221"/>
      <c r="W11722" s="221"/>
      <c r="X11722" s="221"/>
    </row>
    <row r="11723" spans="20:24">
      <c r="T11723" s="221"/>
      <c r="U11723" s="221"/>
      <c r="V11723" s="221"/>
      <c r="W11723" s="221"/>
      <c r="X11723" s="221"/>
    </row>
    <row r="11724" spans="20:24">
      <c r="T11724" s="221"/>
      <c r="U11724" s="221"/>
      <c r="V11724" s="221"/>
      <c r="W11724" s="221"/>
      <c r="X11724" s="221"/>
    </row>
    <row r="11725" spans="20:24">
      <c r="T11725" s="221"/>
      <c r="U11725" s="221"/>
      <c r="V11725" s="221"/>
      <c r="W11725" s="221"/>
      <c r="X11725" s="221"/>
    </row>
    <row r="11726" spans="20:24">
      <c r="T11726" s="221"/>
      <c r="U11726" s="221"/>
      <c r="V11726" s="221"/>
      <c r="W11726" s="221"/>
      <c r="X11726" s="221"/>
    </row>
    <row r="11727" spans="20:24">
      <c r="T11727" s="221"/>
      <c r="U11727" s="221"/>
      <c r="V11727" s="221"/>
      <c r="W11727" s="221"/>
      <c r="X11727" s="221"/>
    </row>
    <row r="11728" spans="20:24">
      <c r="T11728" s="221"/>
      <c r="U11728" s="221"/>
      <c r="V11728" s="221"/>
      <c r="W11728" s="221"/>
      <c r="X11728" s="221"/>
    </row>
    <row r="11729" spans="20:24">
      <c r="T11729" s="221"/>
      <c r="U11729" s="221"/>
      <c r="V11729" s="221"/>
      <c r="W11729" s="221"/>
      <c r="X11729" s="221"/>
    </row>
    <row r="11730" spans="20:24">
      <c r="T11730" s="221"/>
      <c r="U11730" s="221"/>
      <c r="V11730" s="221"/>
      <c r="W11730" s="221"/>
      <c r="X11730" s="221"/>
    </row>
    <row r="11731" spans="20:24">
      <c r="T11731" s="221"/>
      <c r="U11731" s="221"/>
      <c r="V11731" s="221"/>
      <c r="W11731" s="221"/>
      <c r="X11731" s="221"/>
    </row>
    <row r="11732" spans="20:24">
      <c r="T11732" s="221"/>
      <c r="U11732" s="221"/>
      <c r="V11732" s="221"/>
      <c r="W11732" s="221"/>
      <c r="X11732" s="221"/>
    </row>
    <row r="11733" spans="20:24">
      <c r="T11733" s="221"/>
      <c r="U11733" s="221"/>
      <c r="V11733" s="221"/>
      <c r="W11733" s="221"/>
      <c r="X11733" s="221"/>
    </row>
    <row r="11734" spans="20:24">
      <c r="T11734" s="221"/>
      <c r="U11734" s="221"/>
      <c r="V11734" s="221"/>
      <c r="W11734" s="221"/>
      <c r="X11734" s="221"/>
    </row>
    <row r="11735" spans="20:24">
      <c r="T11735" s="221"/>
      <c r="U11735" s="221"/>
      <c r="V11735" s="221"/>
      <c r="W11735" s="221"/>
      <c r="X11735" s="221"/>
    </row>
    <row r="11736" spans="20:24">
      <c r="T11736" s="221"/>
      <c r="U11736" s="221"/>
      <c r="V11736" s="221"/>
      <c r="W11736" s="221"/>
      <c r="X11736" s="221"/>
    </row>
    <row r="11737" spans="20:24">
      <c r="T11737" s="221"/>
      <c r="U11737" s="221"/>
      <c r="V11737" s="221"/>
      <c r="W11737" s="221"/>
      <c r="X11737" s="221"/>
    </row>
    <row r="11738" spans="20:24">
      <c r="T11738" s="221"/>
      <c r="U11738" s="221"/>
      <c r="V11738" s="221"/>
      <c r="W11738" s="221"/>
      <c r="X11738" s="221"/>
    </row>
    <row r="11739" spans="20:24">
      <c r="T11739" s="221"/>
      <c r="U11739" s="221"/>
      <c r="V11739" s="221"/>
      <c r="W11739" s="221"/>
      <c r="X11739" s="221"/>
    </row>
    <row r="11740" spans="20:24">
      <c r="T11740" s="221"/>
      <c r="U11740" s="221"/>
      <c r="V11740" s="221"/>
      <c r="W11740" s="221"/>
      <c r="X11740" s="221"/>
    </row>
    <row r="11741" spans="20:24">
      <c r="T11741" s="221"/>
      <c r="U11741" s="221"/>
      <c r="V11741" s="221"/>
      <c r="W11741" s="221"/>
      <c r="X11741" s="221"/>
    </row>
    <row r="11742" spans="20:24">
      <c r="T11742" s="221"/>
      <c r="U11742" s="221"/>
      <c r="V11742" s="221"/>
      <c r="W11742" s="221"/>
      <c r="X11742" s="221"/>
    </row>
    <row r="11743" spans="20:24">
      <c r="T11743" s="221"/>
      <c r="U11743" s="221"/>
      <c r="V11743" s="221"/>
      <c r="W11743" s="221"/>
      <c r="X11743" s="221"/>
    </row>
    <row r="11744" spans="20:24">
      <c r="T11744" s="221"/>
      <c r="U11744" s="221"/>
      <c r="V11744" s="221"/>
      <c r="W11744" s="221"/>
      <c r="X11744" s="221"/>
    </row>
    <row r="11745" spans="20:24">
      <c r="T11745" s="221"/>
      <c r="U11745" s="221"/>
      <c r="V11745" s="221"/>
      <c r="W11745" s="221"/>
      <c r="X11745" s="221"/>
    </row>
    <row r="11746" spans="20:24">
      <c r="T11746" s="221"/>
      <c r="U11746" s="221"/>
      <c r="V11746" s="221"/>
      <c r="W11746" s="221"/>
      <c r="X11746" s="221"/>
    </row>
    <row r="11747" spans="20:24">
      <c r="T11747" s="221"/>
      <c r="U11747" s="221"/>
      <c r="V11747" s="221"/>
      <c r="W11747" s="221"/>
      <c r="X11747" s="221"/>
    </row>
    <row r="11748" spans="20:24">
      <c r="T11748" s="221"/>
      <c r="U11748" s="221"/>
      <c r="V11748" s="221"/>
      <c r="W11748" s="221"/>
      <c r="X11748" s="221"/>
    </row>
    <row r="11749" spans="20:24">
      <c r="T11749" s="221"/>
      <c r="U11749" s="221"/>
      <c r="V11749" s="221"/>
      <c r="W11749" s="221"/>
      <c r="X11749" s="221"/>
    </row>
    <row r="11750" spans="20:24">
      <c r="T11750" s="221"/>
      <c r="U11750" s="221"/>
      <c r="V11750" s="221"/>
      <c r="W11750" s="221"/>
      <c r="X11750" s="221"/>
    </row>
    <row r="11751" spans="20:24">
      <c r="T11751" s="221"/>
      <c r="U11751" s="221"/>
      <c r="V11751" s="221"/>
      <c r="W11751" s="221"/>
      <c r="X11751" s="221"/>
    </row>
    <row r="11752" spans="20:24">
      <c r="T11752" s="221"/>
      <c r="U11752" s="221"/>
      <c r="V11752" s="221"/>
      <c r="W11752" s="221"/>
      <c r="X11752" s="221"/>
    </row>
    <row r="11753" spans="20:24">
      <c r="T11753" s="221"/>
      <c r="U11753" s="221"/>
      <c r="V11753" s="221"/>
      <c r="W11753" s="221"/>
      <c r="X11753" s="221"/>
    </row>
    <row r="11754" spans="20:24">
      <c r="T11754" s="221"/>
      <c r="U11754" s="221"/>
      <c r="V11754" s="221"/>
      <c r="W11754" s="221"/>
      <c r="X11754" s="221"/>
    </row>
    <row r="11755" spans="20:24">
      <c r="T11755" s="221"/>
      <c r="U11755" s="221"/>
      <c r="V11755" s="221"/>
      <c r="W11755" s="221"/>
      <c r="X11755" s="221"/>
    </row>
    <row r="11756" spans="20:24">
      <c r="T11756" s="221"/>
      <c r="U11756" s="221"/>
      <c r="V11756" s="221"/>
      <c r="W11756" s="221"/>
      <c r="X11756" s="221"/>
    </row>
    <row r="11757" spans="20:24">
      <c r="T11757" s="221"/>
      <c r="U11757" s="221"/>
      <c r="V11757" s="221"/>
      <c r="W11757" s="221"/>
      <c r="X11757" s="221"/>
    </row>
    <row r="11758" spans="20:24">
      <c r="T11758" s="221"/>
      <c r="U11758" s="221"/>
      <c r="V11758" s="221"/>
      <c r="W11758" s="221"/>
      <c r="X11758" s="221"/>
    </row>
    <row r="11759" spans="20:24">
      <c r="T11759" s="221"/>
      <c r="U11759" s="221"/>
      <c r="V11759" s="221"/>
      <c r="W11759" s="221"/>
      <c r="X11759" s="221"/>
    </row>
    <row r="11760" spans="20:24">
      <c r="T11760" s="221"/>
      <c r="U11760" s="221"/>
      <c r="V11760" s="221"/>
      <c r="W11760" s="221"/>
      <c r="X11760" s="221"/>
    </row>
    <row r="11761" spans="20:24">
      <c r="T11761" s="221"/>
      <c r="U11761" s="221"/>
      <c r="V11761" s="221"/>
      <c r="W11761" s="221"/>
      <c r="X11761" s="221"/>
    </row>
    <row r="11762" spans="20:24">
      <c r="T11762" s="221"/>
      <c r="U11762" s="221"/>
      <c r="V11762" s="221"/>
      <c r="W11762" s="221"/>
      <c r="X11762" s="221"/>
    </row>
    <row r="11763" spans="20:24">
      <c r="T11763" s="221"/>
      <c r="U11763" s="221"/>
      <c r="V11763" s="221"/>
      <c r="W11763" s="221"/>
      <c r="X11763" s="221"/>
    </row>
    <row r="11764" spans="20:24">
      <c r="T11764" s="221"/>
      <c r="U11764" s="221"/>
      <c r="V11764" s="221"/>
      <c r="W11764" s="221"/>
      <c r="X11764" s="221"/>
    </row>
    <row r="11765" spans="20:24">
      <c r="T11765" s="221"/>
      <c r="U11765" s="221"/>
      <c r="V11765" s="221"/>
      <c r="W11765" s="221"/>
      <c r="X11765" s="221"/>
    </row>
    <row r="11766" spans="20:24">
      <c r="T11766" s="221"/>
      <c r="U11766" s="221"/>
      <c r="V11766" s="221"/>
      <c r="W11766" s="221"/>
      <c r="X11766" s="221"/>
    </row>
    <row r="11767" spans="20:24">
      <c r="T11767" s="221"/>
      <c r="U11767" s="221"/>
      <c r="V11767" s="221"/>
      <c r="W11767" s="221"/>
      <c r="X11767" s="221"/>
    </row>
    <row r="11768" spans="20:24">
      <c r="T11768" s="221"/>
      <c r="U11768" s="221"/>
      <c r="V11768" s="221"/>
      <c r="W11768" s="221"/>
      <c r="X11768" s="221"/>
    </row>
    <row r="11769" spans="20:24">
      <c r="T11769" s="221"/>
      <c r="U11769" s="221"/>
      <c r="V11769" s="221"/>
      <c r="W11769" s="221"/>
      <c r="X11769" s="221"/>
    </row>
    <row r="11770" spans="20:24">
      <c r="T11770" s="221"/>
      <c r="U11770" s="221"/>
      <c r="V11770" s="221"/>
      <c r="W11770" s="221"/>
      <c r="X11770" s="221"/>
    </row>
    <row r="11771" spans="20:24">
      <c r="T11771" s="221"/>
      <c r="U11771" s="221"/>
      <c r="V11771" s="221"/>
      <c r="W11771" s="221"/>
      <c r="X11771" s="221"/>
    </row>
    <row r="11772" spans="20:24">
      <c r="T11772" s="221"/>
      <c r="U11772" s="221"/>
      <c r="V11772" s="221"/>
      <c r="W11772" s="221"/>
      <c r="X11772" s="221"/>
    </row>
    <row r="11773" spans="20:24">
      <c r="T11773" s="221"/>
      <c r="U11773" s="221"/>
      <c r="V11773" s="221"/>
      <c r="W11773" s="221"/>
      <c r="X11773" s="221"/>
    </row>
    <row r="11774" spans="20:24">
      <c r="T11774" s="221"/>
      <c r="U11774" s="221"/>
      <c r="V11774" s="221"/>
      <c r="W11774" s="221"/>
      <c r="X11774" s="221"/>
    </row>
    <row r="11775" spans="20:24">
      <c r="T11775" s="221"/>
      <c r="U11775" s="221"/>
      <c r="V11775" s="221"/>
      <c r="W11775" s="221"/>
      <c r="X11775" s="221"/>
    </row>
    <row r="11776" spans="20:24">
      <c r="T11776" s="221"/>
      <c r="U11776" s="221"/>
      <c r="V11776" s="221"/>
      <c r="W11776" s="221"/>
      <c r="X11776" s="221"/>
    </row>
    <row r="11777" spans="20:24">
      <c r="T11777" s="221"/>
      <c r="U11777" s="221"/>
      <c r="V11777" s="221"/>
      <c r="W11777" s="221"/>
      <c r="X11777" s="221"/>
    </row>
    <row r="11778" spans="20:24">
      <c r="T11778" s="221"/>
      <c r="U11778" s="221"/>
      <c r="V11778" s="221"/>
      <c r="W11778" s="221"/>
      <c r="X11778" s="221"/>
    </row>
    <row r="11779" spans="20:24">
      <c r="T11779" s="221"/>
      <c r="U11779" s="221"/>
      <c r="V11779" s="221"/>
      <c r="W11779" s="221"/>
      <c r="X11779" s="221"/>
    </row>
    <row r="11780" spans="20:24">
      <c r="T11780" s="221"/>
      <c r="U11780" s="221"/>
      <c r="V11780" s="221"/>
      <c r="W11780" s="221"/>
      <c r="X11780" s="221"/>
    </row>
    <row r="11781" spans="20:24">
      <c r="T11781" s="221"/>
      <c r="U11781" s="221"/>
      <c r="V11781" s="221"/>
      <c r="W11781" s="221"/>
      <c r="X11781" s="221"/>
    </row>
    <row r="11782" spans="20:24">
      <c r="T11782" s="221"/>
      <c r="U11782" s="221"/>
      <c r="V11782" s="221"/>
      <c r="W11782" s="221"/>
      <c r="X11782" s="221"/>
    </row>
    <row r="11783" spans="20:24">
      <c r="T11783" s="221"/>
      <c r="U11783" s="221"/>
      <c r="V11783" s="221"/>
      <c r="W11783" s="221"/>
      <c r="X11783" s="221"/>
    </row>
    <row r="11784" spans="20:24">
      <c r="T11784" s="221"/>
      <c r="U11784" s="221"/>
      <c r="V11784" s="221"/>
      <c r="W11784" s="221"/>
      <c r="X11784" s="221"/>
    </row>
    <row r="11785" spans="20:24">
      <c r="T11785" s="221"/>
      <c r="U11785" s="221"/>
      <c r="V11785" s="221"/>
      <c r="W11785" s="221"/>
      <c r="X11785" s="221"/>
    </row>
    <row r="11786" spans="20:24">
      <c r="T11786" s="221"/>
      <c r="U11786" s="221"/>
      <c r="V11786" s="221"/>
      <c r="W11786" s="221"/>
      <c r="X11786" s="221"/>
    </row>
    <row r="11787" spans="20:24">
      <c r="T11787" s="221"/>
      <c r="U11787" s="221"/>
      <c r="V11787" s="221"/>
      <c r="W11787" s="221"/>
      <c r="X11787" s="221"/>
    </row>
    <row r="11788" spans="20:24">
      <c r="T11788" s="221"/>
      <c r="U11788" s="221"/>
      <c r="V11788" s="221"/>
      <c r="W11788" s="221"/>
      <c r="X11788" s="221"/>
    </row>
    <row r="11789" spans="20:24">
      <c r="T11789" s="221"/>
      <c r="U11789" s="221"/>
      <c r="V11789" s="221"/>
      <c r="W11789" s="221"/>
      <c r="X11789" s="221"/>
    </row>
    <row r="11790" spans="20:24">
      <c r="T11790" s="221"/>
      <c r="U11790" s="221"/>
      <c r="V11790" s="221"/>
      <c r="W11790" s="221"/>
      <c r="X11790" s="221"/>
    </row>
    <row r="11791" spans="20:24">
      <c r="T11791" s="221"/>
      <c r="U11791" s="221"/>
      <c r="V11791" s="221"/>
      <c r="W11791" s="221"/>
      <c r="X11791" s="221"/>
    </row>
    <row r="11792" spans="20:24">
      <c r="T11792" s="221"/>
      <c r="U11792" s="221"/>
      <c r="V11792" s="221"/>
      <c r="W11792" s="221"/>
      <c r="X11792" s="221"/>
    </row>
    <row r="11793" spans="20:24">
      <c r="T11793" s="221"/>
      <c r="U11793" s="221"/>
      <c r="V11793" s="221"/>
      <c r="W11793" s="221"/>
      <c r="X11793" s="221"/>
    </row>
    <row r="11794" spans="20:24">
      <c r="T11794" s="221"/>
      <c r="U11794" s="221"/>
      <c r="V11794" s="221"/>
      <c r="W11794" s="221"/>
      <c r="X11794" s="221"/>
    </row>
    <row r="11795" spans="20:24">
      <c r="T11795" s="221"/>
      <c r="U11795" s="221"/>
      <c r="V11795" s="221"/>
      <c r="W11795" s="221"/>
      <c r="X11795" s="221"/>
    </row>
    <row r="11796" spans="20:24">
      <c r="T11796" s="221"/>
      <c r="U11796" s="221"/>
      <c r="V11796" s="221"/>
      <c r="W11796" s="221"/>
      <c r="X11796" s="221"/>
    </row>
    <row r="11797" spans="20:24">
      <c r="T11797" s="221"/>
      <c r="U11797" s="221"/>
      <c r="V11797" s="221"/>
      <c r="W11797" s="221"/>
      <c r="X11797" s="221"/>
    </row>
    <row r="11798" spans="20:24">
      <c r="T11798" s="221"/>
      <c r="U11798" s="221"/>
      <c r="V11798" s="221"/>
      <c r="W11798" s="221"/>
      <c r="X11798" s="221"/>
    </row>
    <row r="11799" spans="20:24">
      <c r="T11799" s="221"/>
      <c r="U11799" s="221"/>
      <c r="V11799" s="221"/>
      <c r="W11799" s="221"/>
      <c r="X11799" s="221"/>
    </row>
    <row r="11800" spans="20:24">
      <c r="T11800" s="221"/>
      <c r="U11800" s="221"/>
      <c r="V11800" s="221"/>
      <c r="W11800" s="221"/>
      <c r="X11800" s="221"/>
    </row>
    <row r="11801" spans="20:24">
      <c r="T11801" s="221"/>
      <c r="U11801" s="221"/>
      <c r="V11801" s="221"/>
      <c r="W11801" s="221"/>
      <c r="X11801" s="221"/>
    </row>
    <row r="11802" spans="20:24">
      <c r="T11802" s="221"/>
      <c r="U11802" s="221"/>
      <c r="V11802" s="221"/>
      <c r="W11802" s="221"/>
      <c r="X11802" s="221"/>
    </row>
    <row r="11803" spans="20:24">
      <c r="T11803" s="221"/>
      <c r="U11803" s="221"/>
      <c r="V11803" s="221"/>
      <c r="W11803" s="221"/>
      <c r="X11803" s="221"/>
    </row>
    <row r="11804" spans="20:24">
      <c r="T11804" s="221"/>
      <c r="U11804" s="221"/>
      <c r="V11804" s="221"/>
      <c r="W11804" s="221"/>
      <c r="X11804" s="221"/>
    </row>
    <row r="11805" spans="20:24">
      <c r="T11805" s="221"/>
      <c r="U11805" s="221"/>
      <c r="V11805" s="221"/>
      <c r="W11805" s="221"/>
      <c r="X11805" s="221"/>
    </row>
    <row r="11806" spans="20:24">
      <c r="T11806" s="221"/>
      <c r="U11806" s="221"/>
      <c r="V11806" s="221"/>
      <c r="W11806" s="221"/>
      <c r="X11806" s="221"/>
    </row>
    <row r="11807" spans="20:24">
      <c r="T11807" s="221"/>
      <c r="U11807" s="221"/>
      <c r="V11807" s="221"/>
      <c r="W11807" s="221"/>
      <c r="X11807" s="221"/>
    </row>
    <row r="11808" spans="20:24">
      <c r="T11808" s="221"/>
      <c r="U11808" s="221"/>
      <c r="V11808" s="221"/>
      <c r="W11808" s="221"/>
      <c r="X11808" s="221"/>
    </row>
    <row r="11809" spans="20:24">
      <c r="T11809" s="221"/>
      <c r="U11809" s="221"/>
      <c r="V11809" s="221"/>
      <c r="W11809" s="221"/>
      <c r="X11809" s="221"/>
    </row>
    <row r="11810" spans="20:24">
      <c r="T11810" s="221"/>
      <c r="U11810" s="221"/>
      <c r="V11810" s="221"/>
      <c r="W11810" s="221"/>
      <c r="X11810" s="221"/>
    </row>
    <row r="11811" spans="20:24">
      <c r="T11811" s="221"/>
      <c r="U11811" s="221"/>
      <c r="V11811" s="221"/>
      <c r="W11811" s="221"/>
      <c r="X11811" s="221"/>
    </row>
    <row r="11812" spans="20:24">
      <c r="T11812" s="221"/>
      <c r="U11812" s="221"/>
      <c r="V11812" s="221"/>
      <c r="W11812" s="221"/>
      <c r="X11812" s="221"/>
    </row>
    <row r="11813" spans="20:24">
      <c r="T11813" s="221"/>
      <c r="U11813" s="221"/>
      <c r="V11813" s="221"/>
      <c r="W11813" s="221"/>
      <c r="X11813" s="221"/>
    </row>
    <row r="11814" spans="20:24">
      <c r="T11814" s="221"/>
      <c r="U11814" s="221"/>
      <c r="V11814" s="221"/>
      <c r="W11814" s="221"/>
      <c r="X11814" s="221"/>
    </row>
    <row r="11815" spans="20:24">
      <c r="T11815" s="221"/>
      <c r="U11815" s="221"/>
      <c r="V11815" s="221"/>
      <c r="W11815" s="221"/>
      <c r="X11815" s="221"/>
    </row>
    <row r="11816" spans="20:24">
      <c r="T11816" s="221"/>
      <c r="U11816" s="221"/>
      <c r="V11816" s="221"/>
      <c r="W11816" s="221"/>
      <c r="X11816" s="221"/>
    </row>
    <row r="11817" spans="20:24">
      <c r="T11817" s="221"/>
      <c r="U11817" s="221"/>
      <c r="V11817" s="221"/>
      <c r="W11817" s="221"/>
      <c r="X11817" s="221"/>
    </row>
    <row r="11818" spans="20:24">
      <c r="T11818" s="221"/>
      <c r="U11818" s="221"/>
      <c r="V11818" s="221"/>
      <c r="W11818" s="221"/>
      <c r="X11818" s="221"/>
    </row>
    <row r="11819" spans="20:24">
      <c r="T11819" s="221"/>
      <c r="U11819" s="221"/>
      <c r="V11819" s="221"/>
      <c r="W11819" s="221"/>
      <c r="X11819" s="221"/>
    </row>
    <row r="11820" spans="20:24">
      <c r="T11820" s="221"/>
      <c r="U11820" s="221"/>
      <c r="V11820" s="221"/>
      <c r="W11820" s="221"/>
      <c r="X11820" s="221"/>
    </row>
    <row r="11821" spans="20:24">
      <c r="T11821" s="221"/>
      <c r="U11821" s="221"/>
      <c r="V11821" s="221"/>
      <c r="W11821" s="221"/>
      <c r="X11821" s="221"/>
    </row>
    <row r="11822" spans="20:24">
      <c r="T11822" s="221"/>
      <c r="U11822" s="221"/>
      <c r="V11822" s="221"/>
      <c r="W11822" s="221"/>
      <c r="X11822" s="221"/>
    </row>
    <row r="11823" spans="20:24">
      <c r="T11823" s="221"/>
      <c r="U11823" s="221"/>
      <c r="V11823" s="221"/>
      <c r="W11823" s="221"/>
      <c r="X11823" s="221"/>
    </row>
    <row r="11824" spans="20:24">
      <c r="T11824" s="221"/>
      <c r="U11824" s="221"/>
      <c r="V11824" s="221"/>
      <c r="W11824" s="221"/>
      <c r="X11824" s="221"/>
    </row>
    <row r="11825" spans="20:24">
      <c r="T11825" s="221"/>
      <c r="U11825" s="221"/>
      <c r="V11825" s="221"/>
      <c r="W11825" s="221"/>
      <c r="X11825" s="221"/>
    </row>
    <row r="11826" spans="20:24">
      <c r="T11826" s="221"/>
      <c r="U11826" s="221"/>
      <c r="V11826" s="221"/>
      <c r="W11826" s="221"/>
      <c r="X11826" s="221"/>
    </row>
    <row r="11827" spans="20:24">
      <c r="T11827" s="221"/>
      <c r="U11827" s="221"/>
      <c r="V11827" s="221"/>
      <c r="W11827" s="221"/>
      <c r="X11827" s="221"/>
    </row>
    <row r="11828" spans="20:24">
      <c r="T11828" s="221"/>
      <c r="U11828" s="221"/>
      <c r="V11828" s="221"/>
      <c r="W11828" s="221"/>
      <c r="X11828" s="221"/>
    </row>
    <row r="11829" spans="20:24">
      <c r="T11829" s="221"/>
      <c r="U11829" s="221"/>
      <c r="V11829" s="221"/>
      <c r="W11829" s="221"/>
      <c r="X11829" s="221"/>
    </row>
    <row r="11830" spans="20:24">
      <c r="T11830" s="221"/>
      <c r="U11830" s="221"/>
      <c r="V11830" s="221"/>
      <c r="W11830" s="221"/>
      <c r="X11830" s="221"/>
    </row>
    <row r="11831" spans="20:24">
      <c r="T11831" s="221"/>
      <c r="U11831" s="221"/>
      <c r="V11831" s="221"/>
      <c r="W11831" s="221"/>
      <c r="X11831" s="221"/>
    </row>
    <row r="11832" spans="20:24">
      <c r="T11832" s="221"/>
      <c r="U11832" s="221"/>
      <c r="V11832" s="221"/>
      <c r="W11832" s="221"/>
      <c r="X11832" s="221"/>
    </row>
    <row r="11833" spans="20:24">
      <c r="T11833" s="221"/>
      <c r="U11833" s="221"/>
      <c r="V11833" s="221"/>
      <c r="W11833" s="221"/>
      <c r="X11833" s="221"/>
    </row>
    <row r="11834" spans="20:24">
      <c r="T11834" s="221"/>
      <c r="U11834" s="221"/>
      <c r="V11834" s="221"/>
      <c r="W11834" s="221"/>
      <c r="X11834" s="221"/>
    </row>
    <row r="11835" spans="20:24">
      <c r="T11835" s="221"/>
      <c r="U11835" s="221"/>
      <c r="V11835" s="221"/>
      <c r="W11835" s="221"/>
      <c r="X11835" s="221"/>
    </row>
    <row r="11836" spans="20:24">
      <c r="T11836" s="221"/>
      <c r="U11836" s="221"/>
      <c r="V11836" s="221"/>
      <c r="W11836" s="221"/>
      <c r="X11836" s="221"/>
    </row>
    <row r="11837" spans="20:24">
      <c r="T11837" s="221"/>
      <c r="U11837" s="221"/>
      <c r="V11837" s="221"/>
      <c r="W11837" s="221"/>
      <c r="X11837" s="221"/>
    </row>
    <row r="11838" spans="20:24">
      <c r="T11838" s="221"/>
      <c r="U11838" s="221"/>
      <c r="V11838" s="221"/>
      <c r="W11838" s="221"/>
      <c r="X11838" s="221"/>
    </row>
    <row r="11839" spans="20:24">
      <c r="T11839" s="221"/>
      <c r="U11839" s="221"/>
      <c r="V11839" s="221"/>
      <c r="W11839" s="221"/>
      <c r="X11839" s="221"/>
    </row>
    <row r="11840" spans="20:24">
      <c r="T11840" s="221"/>
      <c r="U11840" s="221"/>
      <c r="V11840" s="221"/>
      <c r="W11840" s="221"/>
      <c r="X11840" s="221"/>
    </row>
    <row r="11841" spans="20:24">
      <c r="T11841" s="221"/>
      <c r="U11841" s="221"/>
      <c r="V11841" s="221"/>
      <c r="W11841" s="221"/>
      <c r="X11841" s="221"/>
    </row>
    <row r="11842" spans="20:24">
      <c r="T11842" s="221"/>
      <c r="U11842" s="221"/>
      <c r="V11842" s="221"/>
      <c r="W11842" s="221"/>
      <c r="X11842" s="221"/>
    </row>
    <row r="11843" spans="20:24">
      <c r="T11843" s="221"/>
      <c r="U11843" s="221"/>
      <c r="V11843" s="221"/>
      <c r="W11843" s="221"/>
      <c r="X11843" s="221"/>
    </row>
    <row r="11844" spans="20:24">
      <c r="T11844" s="221"/>
      <c r="U11844" s="221"/>
      <c r="V11844" s="221"/>
      <c r="W11844" s="221"/>
      <c r="X11844" s="221"/>
    </row>
    <row r="11845" spans="20:24">
      <c r="T11845" s="221"/>
      <c r="U11845" s="221"/>
      <c r="V11845" s="221"/>
      <c r="W11845" s="221"/>
      <c r="X11845" s="221"/>
    </row>
    <row r="11846" spans="20:24">
      <c r="T11846" s="221"/>
      <c r="U11846" s="221"/>
      <c r="V11846" s="221"/>
      <c r="W11846" s="221"/>
      <c r="X11846" s="221"/>
    </row>
    <row r="11847" spans="20:24">
      <c r="T11847" s="221"/>
      <c r="U11847" s="221"/>
      <c r="V11847" s="221"/>
      <c r="W11847" s="221"/>
      <c r="X11847" s="221"/>
    </row>
    <row r="11848" spans="20:24">
      <c r="T11848" s="221"/>
      <c r="U11848" s="221"/>
      <c r="V11848" s="221"/>
      <c r="W11848" s="221"/>
      <c r="X11848" s="221"/>
    </row>
    <row r="11849" spans="20:24">
      <c r="T11849" s="221"/>
      <c r="U11849" s="221"/>
      <c r="V11849" s="221"/>
      <c r="W11849" s="221"/>
      <c r="X11849" s="221"/>
    </row>
    <row r="11850" spans="20:24">
      <c r="T11850" s="221"/>
      <c r="U11850" s="221"/>
      <c r="V11850" s="221"/>
      <c r="W11850" s="221"/>
      <c r="X11850" s="221"/>
    </row>
    <row r="11851" spans="20:24">
      <c r="T11851" s="221"/>
      <c r="U11851" s="221"/>
      <c r="V11851" s="221"/>
      <c r="W11851" s="221"/>
      <c r="X11851" s="221"/>
    </row>
    <row r="11852" spans="20:24">
      <c r="T11852" s="221"/>
      <c r="U11852" s="221"/>
      <c r="V11852" s="221"/>
      <c r="W11852" s="221"/>
      <c r="X11852" s="221"/>
    </row>
    <row r="11853" spans="20:24">
      <c r="T11853" s="221"/>
      <c r="U11853" s="221"/>
      <c r="V11853" s="221"/>
      <c r="W11853" s="221"/>
      <c r="X11853" s="221"/>
    </row>
    <row r="11854" spans="20:24">
      <c r="T11854" s="221"/>
      <c r="U11854" s="221"/>
      <c r="V11854" s="221"/>
      <c r="W11854" s="221"/>
      <c r="X11854" s="221"/>
    </row>
    <row r="11855" spans="20:24">
      <c r="T11855" s="221"/>
      <c r="U11855" s="221"/>
      <c r="V11855" s="221"/>
      <c r="W11855" s="221"/>
      <c r="X11855" s="221"/>
    </row>
    <row r="11856" spans="20:24">
      <c r="T11856" s="221"/>
      <c r="U11856" s="221"/>
      <c r="V11856" s="221"/>
      <c r="W11856" s="221"/>
      <c r="X11856" s="221"/>
    </row>
    <row r="11857" spans="20:24">
      <c r="T11857" s="221"/>
      <c r="U11857" s="221"/>
      <c r="V11857" s="221"/>
      <c r="W11857" s="221"/>
      <c r="X11857" s="221"/>
    </row>
    <row r="11858" spans="20:24">
      <c r="T11858" s="221"/>
      <c r="U11858" s="221"/>
      <c r="V11858" s="221"/>
      <c r="W11858" s="221"/>
      <c r="X11858" s="221"/>
    </row>
    <row r="11859" spans="20:24">
      <c r="T11859" s="221"/>
      <c r="U11859" s="221"/>
      <c r="V11859" s="221"/>
      <c r="W11859" s="221"/>
      <c r="X11859" s="221"/>
    </row>
    <row r="11860" spans="20:24">
      <c r="T11860" s="221"/>
      <c r="U11860" s="221"/>
      <c r="V11860" s="221"/>
      <c r="W11860" s="221"/>
      <c r="X11860" s="221"/>
    </row>
    <row r="11861" spans="20:24">
      <c r="T11861" s="221"/>
      <c r="U11861" s="221"/>
      <c r="V11861" s="221"/>
      <c r="W11861" s="221"/>
      <c r="X11861" s="221"/>
    </row>
    <row r="11862" spans="20:24">
      <c r="T11862" s="221"/>
      <c r="U11862" s="221"/>
      <c r="V11862" s="221"/>
      <c r="W11862" s="221"/>
      <c r="X11862" s="221"/>
    </row>
    <row r="11863" spans="20:24">
      <c r="T11863" s="221"/>
      <c r="U11863" s="221"/>
      <c r="V11863" s="221"/>
      <c r="W11863" s="221"/>
      <c r="X11863" s="221"/>
    </row>
    <row r="11864" spans="20:24">
      <c r="T11864" s="221"/>
      <c r="U11864" s="221"/>
      <c r="V11864" s="221"/>
      <c r="W11864" s="221"/>
      <c r="X11864" s="221"/>
    </row>
    <row r="11865" spans="20:24">
      <c r="T11865" s="221"/>
      <c r="U11865" s="221"/>
      <c r="V11865" s="221"/>
      <c r="W11865" s="221"/>
      <c r="X11865" s="221"/>
    </row>
    <row r="11866" spans="20:24">
      <c r="T11866" s="221"/>
      <c r="U11866" s="221"/>
      <c r="V11866" s="221"/>
      <c r="W11866" s="221"/>
      <c r="X11866" s="221"/>
    </row>
    <row r="11867" spans="20:24">
      <c r="T11867" s="221"/>
      <c r="U11867" s="221"/>
      <c r="V11867" s="221"/>
      <c r="W11867" s="221"/>
      <c r="X11867" s="221"/>
    </row>
    <row r="11868" spans="20:24">
      <c r="T11868" s="221"/>
      <c r="U11868" s="221"/>
      <c r="V11868" s="221"/>
      <c r="W11868" s="221"/>
      <c r="X11868" s="221"/>
    </row>
    <row r="11869" spans="20:24">
      <c r="T11869" s="221"/>
      <c r="U11869" s="221"/>
      <c r="V11869" s="221"/>
      <c r="W11869" s="221"/>
      <c r="X11869" s="221"/>
    </row>
    <row r="11870" spans="20:24">
      <c r="T11870" s="221"/>
      <c r="U11870" s="221"/>
      <c r="V11870" s="221"/>
      <c r="W11870" s="221"/>
      <c r="X11870" s="221"/>
    </row>
    <row r="11871" spans="20:24">
      <c r="T11871" s="221"/>
      <c r="U11871" s="221"/>
      <c r="V11871" s="221"/>
      <c r="W11871" s="221"/>
      <c r="X11871" s="221"/>
    </row>
    <row r="11872" spans="20:24">
      <c r="T11872" s="221"/>
      <c r="U11872" s="221"/>
      <c r="V11872" s="221"/>
      <c r="W11872" s="221"/>
      <c r="X11872" s="221"/>
    </row>
    <row r="11873" spans="20:24">
      <c r="T11873" s="221"/>
      <c r="U11873" s="221"/>
      <c r="V11873" s="221"/>
      <c r="W11873" s="221"/>
      <c r="X11873" s="221"/>
    </row>
    <row r="11874" spans="20:24">
      <c r="T11874" s="221"/>
      <c r="U11874" s="221"/>
      <c r="V11874" s="221"/>
      <c r="W11874" s="221"/>
      <c r="X11874" s="221"/>
    </row>
    <row r="11875" spans="20:24">
      <c r="T11875" s="221"/>
      <c r="U11875" s="221"/>
      <c r="V11875" s="221"/>
      <c r="W11875" s="221"/>
      <c r="X11875" s="221"/>
    </row>
    <row r="11876" spans="20:24">
      <c r="T11876" s="221"/>
      <c r="U11876" s="221"/>
      <c r="V11876" s="221"/>
      <c r="W11876" s="221"/>
      <c r="X11876" s="221"/>
    </row>
    <row r="11877" spans="20:24">
      <c r="T11877" s="221"/>
      <c r="U11877" s="221"/>
      <c r="V11877" s="221"/>
      <c r="W11877" s="221"/>
      <c r="X11877" s="221"/>
    </row>
    <row r="11878" spans="20:24">
      <c r="T11878" s="221"/>
      <c r="U11878" s="221"/>
      <c r="V11878" s="221"/>
      <c r="W11878" s="221"/>
      <c r="X11878" s="221"/>
    </row>
    <row r="11879" spans="20:24">
      <c r="T11879" s="221"/>
      <c r="U11879" s="221"/>
      <c r="V11879" s="221"/>
      <c r="W11879" s="221"/>
      <c r="X11879" s="221"/>
    </row>
    <row r="11880" spans="20:24">
      <c r="T11880" s="221"/>
      <c r="U11880" s="221"/>
      <c r="V11880" s="221"/>
      <c r="W11880" s="221"/>
      <c r="X11880" s="221"/>
    </row>
    <row r="11881" spans="20:24">
      <c r="T11881" s="221"/>
      <c r="U11881" s="221"/>
      <c r="V11881" s="221"/>
      <c r="W11881" s="221"/>
      <c r="X11881" s="221"/>
    </row>
    <row r="11882" spans="20:24">
      <c r="T11882" s="221"/>
      <c r="U11882" s="221"/>
      <c r="V11882" s="221"/>
      <c r="W11882" s="221"/>
      <c r="X11882" s="221"/>
    </row>
    <row r="11883" spans="20:24">
      <c r="T11883" s="221"/>
      <c r="U11883" s="221"/>
      <c r="V11883" s="221"/>
      <c r="W11883" s="221"/>
      <c r="X11883" s="221"/>
    </row>
    <row r="11884" spans="20:24">
      <c r="T11884" s="221"/>
      <c r="U11884" s="221"/>
      <c r="V11884" s="221"/>
      <c r="W11884" s="221"/>
      <c r="X11884" s="221"/>
    </row>
    <row r="11885" spans="20:24">
      <c r="T11885" s="221"/>
      <c r="U11885" s="221"/>
      <c r="V11885" s="221"/>
      <c r="W11885" s="221"/>
      <c r="X11885" s="221"/>
    </row>
    <row r="11886" spans="20:24">
      <c r="T11886" s="221"/>
      <c r="U11886" s="221"/>
      <c r="V11886" s="221"/>
      <c r="W11886" s="221"/>
      <c r="X11886" s="221"/>
    </row>
    <row r="11887" spans="20:24">
      <c r="T11887" s="221"/>
      <c r="U11887" s="221"/>
      <c r="V11887" s="221"/>
      <c r="W11887" s="221"/>
      <c r="X11887" s="221"/>
    </row>
    <row r="11888" spans="20:24">
      <c r="T11888" s="221"/>
      <c r="U11888" s="221"/>
      <c r="V11888" s="221"/>
      <c r="W11888" s="221"/>
      <c r="X11888" s="221"/>
    </row>
    <row r="11889" spans="20:24">
      <c r="T11889" s="221"/>
      <c r="U11889" s="221"/>
      <c r="V11889" s="221"/>
      <c r="W11889" s="221"/>
      <c r="X11889" s="221"/>
    </row>
    <row r="11890" spans="20:24">
      <c r="T11890" s="221"/>
      <c r="U11890" s="221"/>
      <c r="V11890" s="221"/>
      <c r="W11890" s="221"/>
      <c r="X11890" s="221"/>
    </row>
    <row r="11891" spans="20:24">
      <c r="T11891" s="221"/>
      <c r="U11891" s="221"/>
      <c r="V11891" s="221"/>
      <c r="W11891" s="221"/>
      <c r="X11891" s="221"/>
    </row>
    <row r="11892" spans="20:24">
      <c r="T11892" s="221"/>
      <c r="U11892" s="221"/>
      <c r="V11892" s="221"/>
      <c r="W11892" s="221"/>
      <c r="X11892" s="221"/>
    </row>
    <row r="11893" spans="20:24">
      <c r="T11893" s="221"/>
      <c r="U11893" s="221"/>
      <c r="V11893" s="221"/>
      <c r="W11893" s="221"/>
      <c r="X11893" s="221"/>
    </row>
    <row r="11894" spans="20:24">
      <c r="T11894" s="221"/>
      <c r="U11894" s="221"/>
      <c r="V11894" s="221"/>
      <c r="W11894" s="221"/>
      <c r="X11894" s="221"/>
    </row>
    <row r="11895" spans="20:24">
      <c r="T11895" s="221"/>
      <c r="U11895" s="221"/>
      <c r="V11895" s="221"/>
      <c r="W11895" s="221"/>
      <c r="X11895" s="221"/>
    </row>
    <row r="11896" spans="20:24">
      <c r="T11896" s="221"/>
      <c r="U11896" s="221"/>
      <c r="V11896" s="221"/>
      <c r="W11896" s="221"/>
      <c r="X11896" s="221"/>
    </row>
    <row r="11897" spans="20:24">
      <c r="T11897" s="221"/>
      <c r="U11897" s="221"/>
      <c r="V11897" s="221"/>
      <c r="W11897" s="221"/>
      <c r="X11897" s="221"/>
    </row>
    <row r="11898" spans="20:24">
      <c r="T11898" s="221"/>
      <c r="U11898" s="221"/>
      <c r="V11898" s="221"/>
      <c r="W11898" s="221"/>
      <c r="X11898" s="221"/>
    </row>
    <row r="11899" spans="20:24">
      <c r="T11899" s="221"/>
      <c r="U11899" s="221"/>
      <c r="V11899" s="221"/>
      <c r="W11899" s="221"/>
      <c r="X11899" s="221"/>
    </row>
    <row r="11900" spans="20:24">
      <c r="T11900" s="221"/>
      <c r="U11900" s="221"/>
      <c r="V11900" s="221"/>
      <c r="W11900" s="221"/>
      <c r="X11900" s="221"/>
    </row>
    <row r="11901" spans="20:24">
      <c r="T11901" s="221"/>
      <c r="U11901" s="221"/>
      <c r="V11901" s="221"/>
      <c r="W11901" s="221"/>
      <c r="X11901" s="221"/>
    </row>
    <row r="11902" spans="20:24">
      <c r="T11902" s="221"/>
      <c r="U11902" s="221"/>
      <c r="V11902" s="221"/>
      <c r="W11902" s="221"/>
      <c r="X11902" s="221"/>
    </row>
    <row r="11903" spans="20:24">
      <c r="T11903" s="221"/>
      <c r="U11903" s="221"/>
      <c r="V11903" s="221"/>
      <c r="W11903" s="221"/>
      <c r="X11903" s="221"/>
    </row>
    <row r="11904" spans="20:24">
      <c r="T11904" s="221"/>
      <c r="U11904" s="221"/>
      <c r="V11904" s="221"/>
      <c r="W11904" s="221"/>
      <c r="X11904" s="221"/>
    </row>
    <row r="11905" spans="20:24">
      <c r="T11905" s="221"/>
      <c r="U11905" s="221"/>
      <c r="V11905" s="221"/>
      <c r="W11905" s="221"/>
      <c r="X11905" s="221"/>
    </row>
    <row r="11906" spans="20:24">
      <c r="T11906" s="221"/>
      <c r="U11906" s="221"/>
      <c r="V11906" s="221"/>
      <c r="W11906" s="221"/>
      <c r="X11906" s="221"/>
    </row>
    <row r="11907" spans="20:24">
      <c r="T11907" s="221"/>
      <c r="U11907" s="221"/>
      <c r="V11907" s="221"/>
      <c r="W11907" s="221"/>
      <c r="X11907" s="221"/>
    </row>
    <row r="11908" spans="20:24">
      <c r="T11908" s="221"/>
      <c r="U11908" s="221"/>
      <c r="V11908" s="221"/>
      <c r="W11908" s="221"/>
      <c r="X11908" s="221"/>
    </row>
    <row r="11909" spans="20:24">
      <c r="T11909" s="221"/>
      <c r="U11909" s="221"/>
      <c r="V11909" s="221"/>
      <c r="W11909" s="221"/>
      <c r="X11909" s="221"/>
    </row>
    <row r="11910" spans="20:24">
      <c r="T11910" s="221"/>
      <c r="U11910" s="221"/>
      <c r="V11910" s="221"/>
      <c r="W11910" s="221"/>
      <c r="X11910" s="221"/>
    </row>
    <row r="11911" spans="20:24">
      <c r="T11911" s="221"/>
      <c r="U11911" s="221"/>
      <c r="V11911" s="221"/>
      <c r="W11911" s="221"/>
      <c r="X11911" s="221"/>
    </row>
    <row r="11912" spans="20:24">
      <c r="T11912" s="221"/>
      <c r="U11912" s="221"/>
      <c r="V11912" s="221"/>
      <c r="W11912" s="221"/>
      <c r="X11912" s="221"/>
    </row>
    <row r="11913" spans="20:24">
      <c r="T11913" s="221"/>
      <c r="U11913" s="221"/>
      <c r="V11913" s="221"/>
      <c r="W11913" s="221"/>
      <c r="X11913" s="221"/>
    </row>
    <row r="11914" spans="20:24">
      <c r="T11914" s="221"/>
      <c r="U11914" s="221"/>
      <c r="V11914" s="221"/>
      <c r="W11914" s="221"/>
      <c r="X11914" s="221"/>
    </row>
    <row r="11915" spans="20:24">
      <c r="T11915" s="221"/>
      <c r="U11915" s="221"/>
      <c r="V11915" s="221"/>
      <c r="W11915" s="221"/>
      <c r="X11915" s="221"/>
    </row>
    <row r="11916" spans="20:24">
      <c r="T11916" s="221"/>
      <c r="U11916" s="221"/>
      <c r="V11916" s="221"/>
      <c r="W11916" s="221"/>
      <c r="X11916" s="221"/>
    </row>
    <row r="11917" spans="20:24">
      <c r="T11917" s="221"/>
      <c r="U11917" s="221"/>
      <c r="V11917" s="221"/>
      <c r="W11917" s="221"/>
      <c r="X11917" s="221"/>
    </row>
    <row r="11918" spans="20:24">
      <c r="T11918" s="221"/>
      <c r="U11918" s="221"/>
      <c r="V11918" s="221"/>
      <c r="W11918" s="221"/>
      <c r="X11918" s="221"/>
    </row>
    <row r="11919" spans="20:24">
      <c r="T11919" s="221"/>
      <c r="U11919" s="221"/>
      <c r="V11919" s="221"/>
      <c r="W11919" s="221"/>
      <c r="X11919" s="221"/>
    </row>
    <row r="11920" spans="20:24">
      <c r="T11920" s="221"/>
      <c r="U11920" s="221"/>
      <c r="V11920" s="221"/>
      <c r="W11920" s="221"/>
      <c r="X11920" s="221"/>
    </row>
    <row r="11921" spans="20:24">
      <c r="T11921" s="221"/>
      <c r="U11921" s="221"/>
      <c r="V11921" s="221"/>
      <c r="W11921" s="221"/>
      <c r="X11921" s="221"/>
    </row>
    <row r="11922" spans="20:24">
      <c r="T11922" s="221"/>
      <c r="U11922" s="221"/>
      <c r="V11922" s="221"/>
      <c r="W11922" s="221"/>
      <c r="X11922" s="221"/>
    </row>
    <row r="11923" spans="20:24">
      <c r="T11923" s="221"/>
      <c r="U11923" s="221"/>
      <c r="V11923" s="221"/>
      <c r="W11923" s="221"/>
      <c r="X11923" s="221"/>
    </row>
    <row r="11924" spans="20:24">
      <c r="T11924" s="221"/>
      <c r="U11924" s="221"/>
      <c r="V11924" s="221"/>
      <c r="W11924" s="221"/>
      <c r="X11924" s="221"/>
    </row>
    <row r="11925" spans="20:24">
      <c r="T11925" s="221"/>
      <c r="U11925" s="221"/>
      <c r="V11925" s="221"/>
      <c r="W11925" s="221"/>
      <c r="X11925" s="221"/>
    </row>
    <row r="11926" spans="20:24">
      <c r="T11926" s="221"/>
      <c r="U11926" s="221"/>
      <c r="V11926" s="221"/>
      <c r="W11926" s="221"/>
      <c r="X11926" s="221"/>
    </row>
    <row r="11927" spans="20:24">
      <c r="T11927" s="221"/>
      <c r="U11927" s="221"/>
      <c r="V11927" s="221"/>
      <c r="W11927" s="221"/>
      <c r="X11927" s="221"/>
    </row>
    <row r="11928" spans="20:24">
      <c r="T11928" s="221"/>
      <c r="U11928" s="221"/>
      <c r="V11928" s="221"/>
      <c r="W11928" s="221"/>
      <c r="X11928" s="221"/>
    </row>
    <row r="11929" spans="20:24">
      <c r="T11929" s="221"/>
      <c r="U11929" s="221"/>
      <c r="V11929" s="221"/>
      <c r="W11929" s="221"/>
      <c r="X11929" s="221"/>
    </row>
    <row r="11930" spans="20:24">
      <c r="T11930" s="221"/>
      <c r="U11930" s="221"/>
      <c r="V11930" s="221"/>
      <c r="W11930" s="221"/>
      <c r="X11930" s="221"/>
    </row>
    <row r="11931" spans="20:24">
      <c r="T11931" s="221"/>
      <c r="U11931" s="221"/>
      <c r="V11931" s="221"/>
      <c r="W11931" s="221"/>
      <c r="X11931" s="221"/>
    </row>
    <row r="11932" spans="20:24">
      <c r="T11932" s="221"/>
      <c r="U11932" s="221"/>
      <c r="V11932" s="221"/>
      <c r="W11932" s="221"/>
      <c r="X11932" s="221"/>
    </row>
    <row r="11933" spans="20:24">
      <c r="T11933" s="221"/>
      <c r="U11933" s="221"/>
      <c r="V11933" s="221"/>
      <c r="W11933" s="221"/>
      <c r="X11933" s="221"/>
    </row>
    <row r="11934" spans="20:24">
      <c r="T11934" s="221"/>
      <c r="U11934" s="221"/>
      <c r="V11934" s="221"/>
      <c r="W11934" s="221"/>
      <c r="X11934" s="221"/>
    </row>
    <row r="11935" spans="20:24">
      <c r="T11935" s="221"/>
      <c r="U11935" s="221"/>
      <c r="V11935" s="221"/>
      <c r="W11935" s="221"/>
      <c r="X11935" s="221"/>
    </row>
    <row r="11936" spans="20:24">
      <c r="T11936" s="221"/>
      <c r="U11936" s="221"/>
      <c r="V11936" s="221"/>
      <c r="W11936" s="221"/>
      <c r="X11936" s="221"/>
    </row>
    <row r="11937" spans="20:24">
      <c r="T11937" s="221"/>
      <c r="U11937" s="221"/>
      <c r="V11937" s="221"/>
      <c r="W11937" s="221"/>
      <c r="X11937" s="221"/>
    </row>
    <row r="11938" spans="20:24">
      <c r="T11938" s="221"/>
      <c r="U11938" s="221"/>
      <c r="V11938" s="221"/>
      <c r="W11938" s="221"/>
      <c r="X11938" s="221"/>
    </row>
    <row r="11939" spans="20:24">
      <c r="T11939" s="221"/>
      <c r="U11939" s="221"/>
      <c r="V11939" s="221"/>
      <c r="W11939" s="221"/>
      <c r="X11939" s="221"/>
    </row>
    <row r="11940" spans="20:24">
      <c r="T11940" s="221"/>
      <c r="U11940" s="221"/>
      <c r="V11940" s="221"/>
      <c r="W11940" s="221"/>
      <c r="X11940" s="221"/>
    </row>
    <row r="11941" spans="20:24">
      <c r="T11941" s="221"/>
      <c r="U11941" s="221"/>
      <c r="V11941" s="221"/>
      <c r="W11941" s="221"/>
      <c r="X11941" s="221"/>
    </row>
    <row r="11942" spans="20:24">
      <c r="T11942" s="221"/>
      <c r="U11942" s="221"/>
      <c r="V11942" s="221"/>
      <c r="W11942" s="221"/>
      <c r="X11942" s="221"/>
    </row>
    <row r="11943" spans="20:24">
      <c r="T11943" s="221"/>
      <c r="U11943" s="221"/>
      <c r="V11943" s="221"/>
      <c r="W11943" s="221"/>
      <c r="X11943" s="221"/>
    </row>
    <row r="11944" spans="20:24">
      <c r="T11944" s="221"/>
      <c r="U11944" s="221"/>
      <c r="V11944" s="221"/>
      <c r="W11944" s="221"/>
      <c r="X11944" s="221"/>
    </row>
    <row r="11945" spans="20:24">
      <c r="T11945" s="221"/>
      <c r="U11945" s="221"/>
      <c r="V11945" s="221"/>
      <c r="W11945" s="221"/>
      <c r="X11945" s="221"/>
    </row>
    <row r="11946" spans="20:24">
      <c r="T11946" s="221"/>
      <c r="U11946" s="221"/>
      <c r="V11946" s="221"/>
      <c r="W11946" s="221"/>
      <c r="X11946" s="221"/>
    </row>
    <row r="11947" spans="20:24">
      <c r="T11947" s="221"/>
      <c r="U11947" s="221"/>
      <c r="V11947" s="221"/>
      <c r="W11947" s="221"/>
      <c r="X11947" s="221"/>
    </row>
    <row r="11948" spans="20:24">
      <c r="T11948" s="221"/>
      <c r="U11948" s="221"/>
      <c r="V11948" s="221"/>
      <c r="W11948" s="221"/>
      <c r="X11948" s="221"/>
    </row>
    <row r="11949" spans="20:24">
      <c r="T11949" s="221"/>
      <c r="U11949" s="221"/>
      <c r="V11949" s="221"/>
      <c r="W11949" s="221"/>
      <c r="X11949" s="221"/>
    </row>
    <row r="11950" spans="20:24">
      <c r="T11950" s="221"/>
      <c r="U11950" s="221"/>
      <c r="V11950" s="221"/>
      <c r="W11950" s="221"/>
      <c r="X11950" s="221"/>
    </row>
    <row r="11951" spans="20:24">
      <c r="T11951" s="221"/>
      <c r="U11951" s="221"/>
      <c r="V11951" s="221"/>
      <c r="W11951" s="221"/>
      <c r="X11951" s="221"/>
    </row>
    <row r="11952" spans="20:24">
      <c r="T11952" s="221"/>
      <c r="U11952" s="221"/>
      <c r="V11952" s="221"/>
      <c r="W11952" s="221"/>
      <c r="X11952" s="221"/>
    </row>
    <row r="11953" spans="20:24">
      <c r="T11953" s="221"/>
      <c r="U11953" s="221"/>
      <c r="V11953" s="221"/>
      <c r="W11953" s="221"/>
      <c r="X11953" s="221"/>
    </row>
    <row r="11954" spans="20:24">
      <c r="T11954" s="221"/>
      <c r="U11954" s="221"/>
      <c r="V11954" s="221"/>
      <c r="W11954" s="221"/>
      <c r="X11954" s="221"/>
    </row>
    <row r="11955" spans="20:24">
      <c r="T11955" s="221"/>
      <c r="U11955" s="221"/>
      <c r="V11955" s="221"/>
      <c r="W11955" s="221"/>
      <c r="X11955" s="221"/>
    </row>
    <row r="11956" spans="20:24">
      <c r="T11956" s="221"/>
      <c r="U11956" s="221"/>
      <c r="V11956" s="221"/>
      <c r="W11956" s="221"/>
      <c r="X11956" s="221"/>
    </row>
    <row r="11957" spans="20:24">
      <c r="T11957" s="221"/>
      <c r="U11957" s="221"/>
      <c r="V11957" s="221"/>
      <c r="W11957" s="221"/>
      <c r="X11957" s="221"/>
    </row>
    <row r="11958" spans="20:24">
      <c r="T11958" s="221"/>
      <c r="U11958" s="221"/>
      <c r="V11958" s="221"/>
      <c r="W11958" s="221"/>
      <c r="X11958" s="221"/>
    </row>
    <row r="11959" spans="20:24">
      <c r="T11959" s="221"/>
      <c r="U11959" s="221"/>
      <c r="V11959" s="221"/>
      <c r="W11959" s="221"/>
      <c r="X11959" s="221"/>
    </row>
    <row r="11960" spans="20:24">
      <c r="T11960" s="221"/>
      <c r="U11960" s="221"/>
      <c r="V11960" s="221"/>
      <c r="W11960" s="221"/>
      <c r="X11960" s="221"/>
    </row>
    <row r="11961" spans="20:24">
      <c r="T11961" s="221"/>
      <c r="U11961" s="221"/>
      <c r="V11961" s="221"/>
      <c r="W11961" s="221"/>
      <c r="X11961" s="221"/>
    </row>
    <row r="11962" spans="20:24">
      <c r="T11962" s="221"/>
      <c r="U11962" s="221"/>
      <c r="V11962" s="221"/>
      <c r="W11962" s="221"/>
      <c r="X11962" s="221"/>
    </row>
    <row r="11963" spans="20:24">
      <c r="T11963" s="221"/>
      <c r="U11963" s="221"/>
      <c r="V11963" s="221"/>
      <c r="W11963" s="221"/>
      <c r="X11963" s="221"/>
    </row>
    <row r="11964" spans="20:24">
      <c r="T11964" s="221"/>
      <c r="U11964" s="221"/>
      <c r="V11964" s="221"/>
      <c r="W11964" s="221"/>
      <c r="X11964" s="221"/>
    </row>
    <row r="11965" spans="20:24">
      <c r="T11965" s="221"/>
      <c r="U11965" s="221"/>
      <c r="V11965" s="221"/>
      <c r="W11965" s="221"/>
      <c r="X11965" s="221"/>
    </row>
    <row r="11966" spans="20:24">
      <c r="T11966" s="221"/>
      <c r="U11966" s="221"/>
      <c r="V11966" s="221"/>
      <c r="W11966" s="221"/>
      <c r="X11966" s="221"/>
    </row>
    <row r="11967" spans="20:24">
      <c r="T11967" s="221"/>
      <c r="U11967" s="221"/>
      <c r="V11967" s="221"/>
      <c r="W11967" s="221"/>
      <c r="X11967" s="221"/>
    </row>
    <row r="11968" spans="20:24">
      <c r="T11968" s="221"/>
      <c r="U11968" s="221"/>
      <c r="V11968" s="221"/>
      <c r="W11968" s="221"/>
      <c r="X11968" s="221"/>
    </row>
    <row r="11969" spans="20:24">
      <c r="T11969" s="221"/>
      <c r="U11969" s="221"/>
      <c r="V11969" s="221"/>
      <c r="W11969" s="221"/>
      <c r="X11969" s="221"/>
    </row>
    <row r="11970" spans="20:24">
      <c r="T11970" s="221"/>
      <c r="U11970" s="221"/>
      <c r="V11970" s="221"/>
      <c r="W11970" s="221"/>
      <c r="X11970" s="221"/>
    </row>
    <row r="11971" spans="20:24">
      <c r="T11971" s="221"/>
      <c r="U11971" s="221"/>
      <c r="V11971" s="221"/>
      <c r="W11971" s="221"/>
      <c r="X11971" s="221"/>
    </row>
    <row r="11972" spans="20:24">
      <c r="T11972" s="221"/>
      <c r="U11972" s="221"/>
      <c r="V11972" s="221"/>
      <c r="W11972" s="221"/>
      <c r="X11972" s="221"/>
    </row>
    <row r="11973" spans="20:24">
      <c r="T11973" s="221"/>
      <c r="U11973" s="221"/>
      <c r="V11973" s="221"/>
      <c r="W11973" s="221"/>
      <c r="X11973" s="221"/>
    </row>
    <row r="11974" spans="20:24">
      <c r="T11974" s="221"/>
      <c r="U11974" s="221"/>
      <c r="V11974" s="221"/>
      <c r="W11974" s="221"/>
      <c r="X11974" s="221"/>
    </row>
    <row r="11975" spans="20:24">
      <c r="T11975" s="221"/>
      <c r="U11975" s="221"/>
      <c r="V11975" s="221"/>
      <c r="W11975" s="221"/>
      <c r="X11975" s="221"/>
    </row>
    <row r="11976" spans="20:24">
      <c r="T11976" s="221"/>
      <c r="U11976" s="221"/>
      <c r="V11976" s="221"/>
      <c r="W11976" s="221"/>
      <c r="X11976" s="221"/>
    </row>
    <row r="11977" spans="20:24">
      <c r="T11977" s="221"/>
      <c r="U11977" s="221"/>
      <c r="V11977" s="221"/>
      <c r="W11977" s="221"/>
      <c r="X11977" s="221"/>
    </row>
    <row r="11978" spans="20:24">
      <c r="T11978" s="221"/>
      <c r="U11978" s="221"/>
      <c r="V11978" s="221"/>
      <c r="W11978" s="221"/>
      <c r="X11978" s="221"/>
    </row>
    <row r="11979" spans="20:24">
      <c r="T11979" s="221"/>
      <c r="U11979" s="221"/>
      <c r="V11979" s="221"/>
      <c r="W11979" s="221"/>
      <c r="X11979" s="221"/>
    </row>
    <row r="11980" spans="20:24">
      <c r="T11980" s="221"/>
      <c r="U11980" s="221"/>
      <c r="V11980" s="221"/>
      <c r="W11980" s="221"/>
      <c r="X11980" s="221"/>
    </row>
    <row r="11981" spans="20:24">
      <c r="T11981" s="221"/>
      <c r="U11981" s="221"/>
      <c r="V11981" s="221"/>
      <c r="W11981" s="221"/>
      <c r="X11981" s="221"/>
    </row>
    <row r="11982" spans="20:24">
      <c r="T11982" s="221"/>
      <c r="U11982" s="221"/>
      <c r="V11982" s="221"/>
      <c r="W11982" s="221"/>
      <c r="X11982" s="221"/>
    </row>
    <row r="11983" spans="20:24">
      <c r="T11983" s="221"/>
      <c r="U11983" s="221"/>
      <c r="V11983" s="221"/>
      <c r="W11983" s="221"/>
      <c r="X11983" s="221"/>
    </row>
    <row r="11984" spans="20:24">
      <c r="T11984" s="221"/>
      <c r="U11984" s="221"/>
      <c r="V11984" s="221"/>
      <c r="W11984" s="221"/>
      <c r="X11984" s="221"/>
    </row>
    <row r="11985" spans="20:24">
      <c r="T11985" s="221"/>
      <c r="U11985" s="221"/>
      <c r="V11985" s="221"/>
      <c r="W11985" s="221"/>
      <c r="X11985" s="221"/>
    </row>
    <row r="11986" spans="20:24">
      <c r="T11986" s="221"/>
      <c r="U11986" s="221"/>
      <c r="V11986" s="221"/>
      <c r="W11986" s="221"/>
      <c r="X11986" s="221"/>
    </row>
    <row r="11987" spans="20:24">
      <c r="T11987" s="221"/>
      <c r="U11987" s="221"/>
      <c r="V11987" s="221"/>
      <c r="W11987" s="221"/>
      <c r="X11987" s="221"/>
    </row>
    <row r="11988" spans="20:24">
      <c r="T11988" s="221"/>
      <c r="U11988" s="221"/>
      <c r="V11988" s="221"/>
      <c r="W11988" s="221"/>
      <c r="X11988" s="221"/>
    </row>
    <row r="11989" spans="20:24">
      <c r="T11989" s="221"/>
      <c r="U11989" s="221"/>
      <c r="V11989" s="221"/>
      <c r="W11989" s="221"/>
      <c r="X11989" s="221"/>
    </row>
    <row r="11990" spans="20:24">
      <c r="T11990" s="221"/>
      <c r="U11990" s="221"/>
      <c r="V11990" s="221"/>
      <c r="W11990" s="221"/>
      <c r="X11990" s="221"/>
    </row>
    <row r="11991" spans="20:24">
      <c r="T11991" s="221"/>
      <c r="U11991" s="221"/>
      <c r="V11991" s="221"/>
      <c r="W11991" s="221"/>
      <c r="X11991" s="221"/>
    </row>
    <row r="11992" spans="20:24">
      <c r="T11992" s="221"/>
      <c r="U11992" s="221"/>
      <c r="V11992" s="221"/>
      <c r="W11992" s="221"/>
      <c r="X11992" s="221"/>
    </row>
    <row r="11993" spans="20:24">
      <c r="T11993" s="221"/>
      <c r="U11993" s="221"/>
      <c r="V11993" s="221"/>
      <c r="W11993" s="221"/>
      <c r="X11993" s="221"/>
    </row>
    <row r="11994" spans="20:24">
      <c r="T11994" s="221"/>
      <c r="U11994" s="221"/>
      <c r="V11994" s="221"/>
      <c r="W11994" s="221"/>
      <c r="X11994" s="221"/>
    </row>
    <row r="11995" spans="20:24">
      <c r="T11995" s="221"/>
      <c r="U11995" s="221"/>
      <c r="V11995" s="221"/>
      <c r="W11995" s="221"/>
      <c r="X11995" s="221"/>
    </row>
    <row r="11996" spans="20:24">
      <c r="T11996" s="221"/>
      <c r="U11996" s="221"/>
      <c r="V11996" s="221"/>
      <c r="W11996" s="221"/>
      <c r="X11996" s="221"/>
    </row>
    <row r="11997" spans="20:24">
      <c r="T11997" s="221"/>
      <c r="U11997" s="221"/>
      <c r="V11997" s="221"/>
      <c r="W11997" s="221"/>
      <c r="X11997" s="221"/>
    </row>
    <row r="11998" spans="20:24">
      <c r="T11998" s="221"/>
      <c r="U11998" s="221"/>
      <c r="V11998" s="221"/>
      <c r="W11998" s="221"/>
      <c r="X11998" s="221"/>
    </row>
    <row r="11999" spans="20:24">
      <c r="T11999" s="221"/>
      <c r="U11999" s="221"/>
      <c r="V11999" s="221"/>
      <c r="W11999" s="221"/>
      <c r="X11999" s="221"/>
    </row>
    <row r="12000" spans="20:24">
      <c r="T12000" s="221"/>
      <c r="U12000" s="221"/>
      <c r="V12000" s="221"/>
      <c r="W12000" s="221"/>
      <c r="X12000" s="221"/>
    </row>
    <row r="12001" spans="20:24">
      <c r="T12001" s="221"/>
      <c r="U12001" s="221"/>
      <c r="V12001" s="221"/>
      <c r="W12001" s="221"/>
      <c r="X12001" s="221"/>
    </row>
    <row r="12002" spans="20:24">
      <c r="T12002" s="221"/>
      <c r="U12002" s="221"/>
      <c r="V12002" s="221"/>
      <c r="W12002" s="221"/>
      <c r="X12002" s="221"/>
    </row>
    <row r="12003" spans="20:24">
      <c r="T12003" s="221"/>
      <c r="U12003" s="221"/>
      <c r="V12003" s="221"/>
      <c r="W12003" s="221"/>
      <c r="X12003" s="221"/>
    </row>
    <row r="12004" spans="20:24">
      <c r="T12004" s="221"/>
      <c r="U12004" s="221"/>
      <c r="V12004" s="221"/>
      <c r="W12004" s="221"/>
      <c r="X12004" s="221"/>
    </row>
    <row r="12005" spans="20:24">
      <c r="T12005" s="221"/>
      <c r="U12005" s="221"/>
      <c r="V12005" s="221"/>
      <c r="W12005" s="221"/>
      <c r="X12005" s="221"/>
    </row>
    <row r="12006" spans="20:24">
      <c r="T12006" s="221"/>
      <c r="U12006" s="221"/>
      <c r="V12006" s="221"/>
      <c r="W12006" s="221"/>
      <c r="X12006" s="221"/>
    </row>
    <row r="12007" spans="20:24">
      <c r="T12007" s="221"/>
      <c r="U12007" s="221"/>
      <c r="V12007" s="221"/>
      <c r="W12007" s="221"/>
      <c r="X12007" s="221"/>
    </row>
    <row r="12008" spans="20:24">
      <c r="T12008" s="221"/>
      <c r="U12008" s="221"/>
      <c r="V12008" s="221"/>
      <c r="W12008" s="221"/>
      <c r="X12008" s="221"/>
    </row>
    <row r="12009" spans="20:24">
      <c r="T12009" s="221"/>
      <c r="U12009" s="221"/>
      <c r="V12009" s="221"/>
      <c r="W12009" s="221"/>
      <c r="X12009" s="221"/>
    </row>
    <row r="12010" spans="20:24">
      <c r="T12010" s="221"/>
      <c r="U12010" s="221"/>
      <c r="V12010" s="221"/>
      <c r="W12010" s="221"/>
      <c r="X12010" s="221"/>
    </row>
    <row r="12011" spans="20:24">
      <c r="T12011" s="221"/>
      <c r="U12011" s="221"/>
      <c r="V12011" s="221"/>
      <c r="W12011" s="221"/>
      <c r="X12011" s="221"/>
    </row>
    <row r="12012" spans="20:24">
      <c r="T12012" s="221"/>
      <c r="U12012" s="221"/>
      <c r="V12012" s="221"/>
      <c r="W12012" s="221"/>
      <c r="X12012" s="221"/>
    </row>
    <row r="12013" spans="20:24">
      <c r="T12013" s="221"/>
      <c r="U12013" s="221"/>
      <c r="V12013" s="221"/>
      <c r="W12013" s="221"/>
      <c r="X12013" s="221"/>
    </row>
    <row r="12014" spans="20:24">
      <c r="T12014" s="221"/>
      <c r="U12014" s="221"/>
      <c r="V12014" s="221"/>
      <c r="W12014" s="221"/>
      <c r="X12014" s="221"/>
    </row>
    <row r="12015" spans="20:24">
      <c r="T12015" s="221"/>
      <c r="U12015" s="221"/>
      <c r="V12015" s="221"/>
      <c r="W12015" s="221"/>
      <c r="X12015" s="221"/>
    </row>
    <row r="12016" spans="20:24">
      <c r="T12016" s="221"/>
      <c r="U12016" s="221"/>
      <c r="V12016" s="221"/>
      <c r="W12016" s="221"/>
      <c r="X12016" s="221"/>
    </row>
    <row r="12017" spans="20:24">
      <c r="T12017" s="221"/>
      <c r="U12017" s="221"/>
      <c r="V12017" s="221"/>
      <c r="W12017" s="221"/>
      <c r="X12017" s="221"/>
    </row>
    <row r="12018" spans="20:24">
      <c r="T12018" s="221"/>
      <c r="U12018" s="221"/>
      <c r="V12018" s="221"/>
      <c r="W12018" s="221"/>
      <c r="X12018" s="221"/>
    </row>
    <row r="12019" spans="20:24">
      <c r="T12019" s="221"/>
      <c r="U12019" s="221"/>
      <c r="V12019" s="221"/>
      <c r="W12019" s="221"/>
      <c r="X12019" s="221"/>
    </row>
    <row r="12020" spans="20:24">
      <c r="T12020" s="221"/>
      <c r="U12020" s="221"/>
      <c r="V12020" s="221"/>
      <c r="W12020" s="221"/>
      <c r="X12020" s="221"/>
    </row>
    <row r="12021" spans="20:24">
      <c r="T12021" s="221"/>
      <c r="U12021" s="221"/>
      <c r="V12021" s="221"/>
      <c r="W12021" s="221"/>
      <c r="X12021" s="221"/>
    </row>
    <row r="12022" spans="20:24">
      <c r="T12022" s="221"/>
      <c r="U12022" s="221"/>
      <c r="V12022" s="221"/>
      <c r="W12022" s="221"/>
      <c r="X12022" s="221"/>
    </row>
    <row r="12023" spans="20:24">
      <c r="T12023" s="221"/>
      <c r="U12023" s="221"/>
      <c r="V12023" s="221"/>
      <c r="W12023" s="221"/>
      <c r="X12023" s="221"/>
    </row>
    <row r="12024" spans="20:24">
      <c r="T12024" s="221"/>
      <c r="U12024" s="221"/>
      <c r="V12024" s="221"/>
      <c r="W12024" s="221"/>
      <c r="X12024" s="221"/>
    </row>
    <row r="12025" spans="20:24">
      <c r="T12025" s="221"/>
      <c r="U12025" s="221"/>
      <c r="V12025" s="221"/>
      <c r="W12025" s="221"/>
      <c r="X12025" s="221"/>
    </row>
    <row r="12026" spans="20:24">
      <c r="T12026" s="221"/>
      <c r="U12026" s="221"/>
      <c r="V12026" s="221"/>
      <c r="W12026" s="221"/>
      <c r="X12026" s="221"/>
    </row>
    <row r="12027" spans="20:24">
      <c r="T12027" s="221"/>
      <c r="U12027" s="221"/>
      <c r="V12027" s="221"/>
      <c r="W12027" s="221"/>
      <c r="X12027" s="221"/>
    </row>
    <row r="12028" spans="20:24">
      <c r="T12028" s="221"/>
      <c r="U12028" s="221"/>
      <c r="V12028" s="221"/>
      <c r="W12028" s="221"/>
      <c r="X12028" s="221"/>
    </row>
    <row r="12029" spans="20:24">
      <c r="T12029" s="221"/>
      <c r="U12029" s="221"/>
      <c r="V12029" s="221"/>
      <c r="W12029" s="221"/>
      <c r="X12029" s="221"/>
    </row>
    <row r="12030" spans="20:24">
      <c r="T12030" s="221"/>
      <c r="U12030" s="221"/>
      <c r="V12030" s="221"/>
      <c r="W12030" s="221"/>
      <c r="X12030" s="221"/>
    </row>
    <row r="12031" spans="20:24">
      <c r="T12031" s="221"/>
      <c r="U12031" s="221"/>
      <c r="V12031" s="221"/>
      <c r="W12031" s="221"/>
      <c r="X12031" s="221"/>
    </row>
    <row r="12032" spans="20:24">
      <c r="T12032" s="221"/>
      <c r="U12032" s="221"/>
      <c r="V12032" s="221"/>
      <c r="W12032" s="221"/>
      <c r="X12032" s="221"/>
    </row>
    <row r="12033" spans="20:24">
      <c r="T12033" s="221"/>
      <c r="U12033" s="221"/>
      <c r="V12033" s="221"/>
      <c r="W12033" s="221"/>
      <c r="X12033" s="221"/>
    </row>
    <row r="12034" spans="20:24">
      <c r="T12034" s="221"/>
      <c r="U12034" s="221"/>
      <c r="V12034" s="221"/>
      <c r="W12034" s="221"/>
      <c r="X12034" s="221"/>
    </row>
    <row r="12035" spans="20:24">
      <c r="T12035" s="221"/>
      <c r="U12035" s="221"/>
      <c r="V12035" s="221"/>
      <c r="W12035" s="221"/>
      <c r="X12035" s="221"/>
    </row>
    <row r="12036" spans="20:24">
      <c r="T12036" s="221"/>
      <c r="U12036" s="221"/>
      <c r="V12036" s="221"/>
      <c r="W12036" s="221"/>
      <c r="X12036" s="221"/>
    </row>
    <row r="12037" spans="20:24">
      <c r="T12037" s="221"/>
      <c r="U12037" s="221"/>
      <c r="V12037" s="221"/>
      <c r="W12037" s="221"/>
      <c r="X12037" s="221"/>
    </row>
    <row r="12038" spans="20:24">
      <c r="T12038" s="221"/>
      <c r="U12038" s="221"/>
      <c r="V12038" s="221"/>
      <c r="W12038" s="221"/>
      <c r="X12038" s="221"/>
    </row>
    <row r="12039" spans="20:24">
      <c r="T12039" s="221"/>
      <c r="U12039" s="221"/>
      <c r="V12039" s="221"/>
      <c r="W12039" s="221"/>
      <c r="X12039" s="221"/>
    </row>
    <row r="12040" spans="20:24">
      <c r="T12040" s="221"/>
      <c r="U12040" s="221"/>
      <c r="V12040" s="221"/>
      <c r="W12040" s="221"/>
      <c r="X12040" s="221"/>
    </row>
    <row r="12041" spans="20:24">
      <c r="T12041" s="221"/>
      <c r="U12041" s="221"/>
      <c r="V12041" s="221"/>
      <c r="W12041" s="221"/>
      <c r="X12041" s="221"/>
    </row>
    <row r="12042" spans="20:24">
      <c r="T12042" s="221"/>
      <c r="U12042" s="221"/>
      <c r="V12042" s="221"/>
      <c r="W12042" s="221"/>
      <c r="X12042" s="221"/>
    </row>
    <row r="12043" spans="20:24">
      <c r="T12043" s="221"/>
      <c r="U12043" s="221"/>
      <c r="V12043" s="221"/>
      <c r="W12043" s="221"/>
      <c r="X12043" s="221"/>
    </row>
    <row r="12044" spans="20:24">
      <c r="T12044" s="221"/>
      <c r="U12044" s="221"/>
      <c r="V12044" s="221"/>
      <c r="W12044" s="221"/>
      <c r="X12044" s="221"/>
    </row>
    <row r="12045" spans="20:24">
      <c r="T12045" s="221"/>
      <c r="U12045" s="221"/>
      <c r="V12045" s="221"/>
      <c r="W12045" s="221"/>
      <c r="X12045" s="221"/>
    </row>
    <row r="12046" spans="20:24">
      <c r="T12046" s="221"/>
      <c r="U12046" s="221"/>
      <c r="V12046" s="221"/>
      <c r="W12046" s="221"/>
      <c r="X12046" s="221"/>
    </row>
    <row r="12047" spans="20:24">
      <c r="T12047" s="221"/>
      <c r="U12047" s="221"/>
      <c r="V12047" s="221"/>
      <c r="W12047" s="221"/>
      <c r="X12047" s="221"/>
    </row>
    <row r="12048" spans="20:24">
      <c r="T12048" s="221"/>
      <c r="U12048" s="221"/>
      <c r="V12048" s="221"/>
      <c r="W12048" s="221"/>
      <c r="X12048" s="221"/>
    </row>
    <row r="12049" spans="20:24">
      <c r="T12049" s="221"/>
      <c r="U12049" s="221"/>
      <c r="V12049" s="221"/>
      <c r="W12049" s="221"/>
      <c r="X12049" s="221"/>
    </row>
    <row r="12050" spans="20:24">
      <c r="T12050" s="221"/>
      <c r="U12050" s="221"/>
      <c r="V12050" s="221"/>
      <c r="W12050" s="221"/>
      <c r="X12050" s="221"/>
    </row>
    <row r="12051" spans="20:24">
      <c r="T12051" s="221"/>
      <c r="U12051" s="221"/>
      <c r="V12051" s="221"/>
      <c r="W12051" s="221"/>
      <c r="X12051" s="221"/>
    </row>
    <row r="12052" spans="20:24">
      <c r="T12052" s="221"/>
      <c r="U12052" s="221"/>
      <c r="V12052" s="221"/>
      <c r="W12052" s="221"/>
      <c r="X12052" s="221"/>
    </row>
    <row r="12053" spans="20:24">
      <c r="T12053" s="221"/>
      <c r="U12053" s="221"/>
      <c r="V12053" s="221"/>
      <c r="W12053" s="221"/>
      <c r="X12053" s="221"/>
    </row>
    <row r="12054" spans="20:24">
      <c r="T12054" s="221"/>
      <c r="U12054" s="221"/>
      <c r="V12054" s="221"/>
      <c r="W12054" s="221"/>
      <c r="X12054" s="221"/>
    </row>
    <row r="12055" spans="20:24">
      <c r="T12055" s="221"/>
      <c r="U12055" s="221"/>
      <c r="V12055" s="221"/>
      <c r="W12055" s="221"/>
      <c r="X12055" s="221"/>
    </row>
    <row r="12056" spans="20:24">
      <c r="T12056" s="221"/>
      <c r="U12056" s="221"/>
      <c r="V12056" s="221"/>
      <c r="W12056" s="221"/>
      <c r="X12056" s="221"/>
    </row>
    <row r="12057" spans="20:24">
      <c r="T12057" s="221"/>
      <c r="U12057" s="221"/>
      <c r="V12057" s="221"/>
      <c r="W12057" s="221"/>
      <c r="X12057" s="221"/>
    </row>
    <row r="12058" spans="20:24">
      <c r="T12058" s="221"/>
      <c r="U12058" s="221"/>
      <c r="V12058" s="221"/>
      <c r="W12058" s="221"/>
      <c r="X12058" s="221"/>
    </row>
    <row r="12059" spans="20:24">
      <c r="T12059" s="221"/>
      <c r="U12059" s="221"/>
      <c r="V12059" s="221"/>
      <c r="W12059" s="221"/>
      <c r="X12059" s="221"/>
    </row>
    <row r="12060" spans="20:24">
      <c r="T12060" s="221"/>
      <c r="U12060" s="221"/>
      <c r="V12060" s="221"/>
      <c r="W12060" s="221"/>
      <c r="X12060" s="221"/>
    </row>
    <row r="12061" spans="20:24">
      <c r="T12061" s="221"/>
      <c r="U12061" s="221"/>
      <c r="V12061" s="221"/>
      <c r="W12061" s="221"/>
      <c r="X12061" s="221"/>
    </row>
    <row r="12062" spans="20:24">
      <c r="T12062" s="221"/>
      <c r="U12062" s="221"/>
      <c r="V12062" s="221"/>
      <c r="W12062" s="221"/>
      <c r="X12062" s="221"/>
    </row>
    <row r="12063" spans="20:24">
      <c r="T12063" s="221"/>
      <c r="U12063" s="221"/>
      <c r="V12063" s="221"/>
      <c r="W12063" s="221"/>
      <c r="X12063" s="221"/>
    </row>
    <row r="12064" spans="20:24">
      <c r="T12064" s="221"/>
      <c r="U12064" s="221"/>
      <c r="V12064" s="221"/>
      <c r="W12064" s="221"/>
      <c r="X12064" s="221"/>
    </row>
    <row r="12065" spans="20:24">
      <c r="T12065" s="221"/>
      <c r="U12065" s="221"/>
      <c r="V12065" s="221"/>
      <c r="W12065" s="221"/>
      <c r="X12065" s="221"/>
    </row>
    <row r="12066" spans="20:24">
      <c r="T12066" s="221"/>
      <c r="U12066" s="221"/>
      <c r="V12066" s="221"/>
      <c r="W12066" s="221"/>
      <c r="X12066" s="221"/>
    </row>
    <row r="12067" spans="20:24">
      <c r="T12067" s="221"/>
      <c r="U12067" s="221"/>
      <c r="V12067" s="221"/>
      <c r="W12067" s="221"/>
      <c r="X12067" s="221"/>
    </row>
    <row r="12068" spans="20:24">
      <c r="T12068" s="221"/>
      <c r="U12068" s="221"/>
      <c r="V12068" s="221"/>
      <c r="W12068" s="221"/>
      <c r="X12068" s="221"/>
    </row>
    <row r="12069" spans="20:24">
      <c r="T12069" s="221"/>
      <c r="U12069" s="221"/>
      <c r="V12069" s="221"/>
      <c r="W12069" s="221"/>
      <c r="X12069" s="221"/>
    </row>
    <row r="12070" spans="20:24">
      <c r="T12070" s="221"/>
      <c r="U12070" s="221"/>
      <c r="V12070" s="221"/>
      <c r="W12070" s="221"/>
      <c r="X12070" s="221"/>
    </row>
    <row r="12071" spans="20:24">
      <c r="T12071" s="221"/>
      <c r="U12071" s="221"/>
      <c r="V12071" s="221"/>
      <c r="W12071" s="221"/>
      <c r="X12071" s="221"/>
    </row>
    <row r="12072" spans="20:24">
      <c r="T12072" s="221"/>
      <c r="U12072" s="221"/>
      <c r="V12072" s="221"/>
      <c r="W12072" s="221"/>
      <c r="X12072" s="221"/>
    </row>
    <row r="12073" spans="20:24">
      <c r="T12073" s="221"/>
      <c r="U12073" s="221"/>
      <c r="V12073" s="221"/>
      <c r="W12073" s="221"/>
      <c r="X12073" s="221"/>
    </row>
    <row r="12074" spans="20:24">
      <c r="T12074" s="221"/>
      <c r="U12074" s="221"/>
      <c r="V12074" s="221"/>
      <c r="W12074" s="221"/>
      <c r="X12074" s="221"/>
    </row>
    <row r="12075" spans="20:24">
      <c r="T12075" s="221"/>
      <c r="U12075" s="221"/>
      <c r="V12075" s="221"/>
      <c r="W12075" s="221"/>
      <c r="X12075" s="221"/>
    </row>
    <row r="12076" spans="20:24">
      <c r="T12076" s="221"/>
      <c r="U12076" s="221"/>
      <c r="V12076" s="221"/>
      <c r="W12076" s="221"/>
      <c r="X12076" s="221"/>
    </row>
    <row r="12077" spans="20:24">
      <c r="T12077" s="221"/>
      <c r="U12077" s="221"/>
      <c r="V12077" s="221"/>
      <c r="W12077" s="221"/>
      <c r="X12077" s="221"/>
    </row>
    <row r="12078" spans="20:24">
      <c r="T12078" s="221"/>
      <c r="U12078" s="221"/>
      <c r="V12078" s="221"/>
      <c r="W12078" s="221"/>
      <c r="X12078" s="221"/>
    </row>
    <row r="12079" spans="20:24">
      <c r="T12079" s="221"/>
      <c r="U12079" s="221"/>
      <c r="V12079" s="221"/>
      <c r="W12079" s="221"/>
      <c r="X12079" s="221"/>
    </row>
    <row r="12080" spans="20:24">
      <c r="T12080" s="221"/>
      <c r="U12080" s="221"/>
      <c r="V12080" s="221"/>
      <c r="W12080" s="221"/>
      <c r="X12080" s="221"/>
    </row>
    <row r="12081" spans="20:24">
      <c r="T12081" s="221"/>
      <c r="U12081" s="221"/>
      <c r="V12081" s="221"/>
      <c r="W12081" s="221"/>
      <c r="X12081" s="221"/>
    </row>
    <row r="12082" spans="20:24">
      <c r="T12082" s="221"/>
      <c r="U12082" s="221"/>
      <c r="V12082" s="221"/>
      <c r="W12082" s="221"/>
      <c r="X12082" s="221"/>
    </row>
    <row r="12083" spans="20:24">
      <c r="T12083" s="221"/>
      <c r="U12083" s="221"/>
      <c r="V12083" s="221"/>
      <c r="W12083" s="221"/>
      <c r="X12083" s="221"/>
    </row>
    <row r="12084" spans="20:24">
      <c r="T12084" s="221"/>
      <c r="U12084" s="221"/>
      <c r="V12084" s="221"/>
      <c r="W12084" s="221"/>
      <c r="X12084" s="221"/>
    </row>
    <row r="12085" spans="20:24">
      <c r="T12085" s="221"/>
      <c r="U12085" s="221"/>
      <c r="V12085" s="221"/>
      <c r="W12085" s="221"/>
      <c r="X12085" s="221"/>
    </row>
    <row r="12086" spans="20:24">
      <c r="T12086" s="221"/>
      <c r="U12086" s="221"/>
      <c r="V12086" s="221"/>
      <c r="W12086" s="221"/>
      <c r="X12086" s="221"/>
    </row>
    <row r="12087" spans="20:24">
      <c r="T12087" s="221"/>
      <c r="U12087" s="221"/>
      <c r="V12087" s="221"/>
      <c r="W12087" s="221"/>
      <c r="X12087" s="221"/>
    </row>
    <row r="12088" spans="20:24">
      <c r="T12088" s="221"/>
      <c r="U12088" s="221"/>
      <c r="V12088" s="221"/>
      <c r="W12088" s="221"/>
      <c r="X12088" s="221"/>
    </row>
    <row r="12089" spans="20:24">
      <c r="T12089" s="221"/>
      <c r="U12089" s="221"/>
      <c r="V12089" s="221"/>
      <c r="W12089" s="221"/>
      <c r="X12089" s="221"/>
    </row>
    <row r="12090" spans="20:24">
      <c r="T12090" s="221"/>
      <c r="U12090" s="221"/>
      <c r="V12090" s="221"/>
      <c r="W12090" s="221"/>
      <c r="X12090" s="221"/>
    </row>
    <row r="12091" spans="20:24">
      <c r="T12091" s="221"/>
      <c r="U12091" s="221"/>
      <c r="V12091" s="221"/>
      <c r="W12091" s="221"/>
      <c r="X12091" s="221"/>
    </row>
    <row r="12092" spans="20:24">
      <c r="T12092" s="221"/>
      <c r="U12092" s="221"/>
      <c r="V12092" s="221"/>
      <c r="W12092" s="221"/>
      <c r="X12092" s="221"/>
    </row>
    <row r="12093" spans="20:24">
      <c r="T12093" s="221"/>
      <c r="U12093" s="221"/>
      <c r="V12093" s="221"/>
      <c r="W12093" s="221"/>
      <c r="X12093" s="221"/>
    </row>
    <row r="12094" spans="20:24">
      <c r="T12094" s="221"/>
      <c r="U12094" s="221"/>
      <c r="V12094" s="221"/>
      <c r="W12094" s="221"/>
      <c r="X12094" s="221"/>
    </row>
    <row r="12095" spans="20:24">
      <c r="T12095" s="221"/>
      <c r="U12095" s="221"/>
      <c r="V12095" s="221"/>
      <c r="W12095" s="221"/>
      <c r="X12095" s="221"/>
    </row>
    <row r="12096" spans="20:24">
      <c r="T12096" s="221"/>
      <c r="U12096" s="221"/>
      <c r="V12096" s="221"/>
      <c r="W12096" s="221"/>
      <c r="X12096" s="221"/>
    </row>
    <row r="12097" spans="20:24">
      <c r="T12097" s="221"/>
      <c r="U12097" s="221"/>
      <c r="V12097" s="221"/>
      <c r="W12097" s="221"/>
      <c r="X12097" s="221"/>
    </row>
    <row r="12098" spans="20:24">
      <c r="T12098" s="221"/>
      <c r="U12098" s="221"/>
      <c r="V12098" s="221"/>
      <c r="W12098" s="221"/>
      <c r="X12098" s="221"/>
    </row>
    <row r="12099" spans="20:24">
      <c r="T12099" s="221"/>
      <c r="U12099" s="221"/>
      <c r="V12099" s="221"/>
      <c r="W12099" s="221"/>
      <c r="X12099" s="221"/>
    </row>
    <row r="12100" spans="20:24">
      <c r="T12100" s="221"/>
      <c r="U12100" s="221"/>
      <c r="V12100" s="221"/>
      <c r="W12100" s="221"/>
      <c r="X12100" s="221"/>
    </row>
    <row r="12101" spans="20:24">
      <c r="T12101" s="221"/>
      <c r="U12101" s="221"/>
      <c r="V12101" s="221"/>
      <c r="W12101" s="221"/>
      <c r="X12101" s="221"/>
    </row>
    <row r="12102" spans="20:24">
      <c r="T12102" s="221"/>
      <c r="U12102" s="221"/>
      <c r="V12102" s="221"/>
      <c r="W12102" s="221"/>
      <c r="X12102" s="221"/>
    </row>
    <row r="12103" spans="20:24">
      <c r="T12103" s="221"/>
      <c r="U12103" s="221"/>
      <c r="V12103" s="221"/>
      <c r="W12103" s="221"/>
      <c r="X12103" s="221"/>
    </row>
    <row r="12104" spans="20:24">
      <c r="T12104" s="221"/>
      <c r="U12104" s="221"/>
      <c r="V12104" s="221"/>
      <c r="W12104" s="221"/>
      <c r="X12104" s="221"/>
    </row>
    <row r="12105" spans="20:24">
      <c r="T12105" s="221"/>
      <c r="U12105" s="221"/>
      <c r="V12105" s="221"/>
      <c r="W12105" s="221"/>
      <c r="X12105" s="221"/>
    </row>
    <row r="12106" spans="20:24">
      <c r="T12106" s="221"/>
      <c r="U12106" s="221"/>
      <c r="V12106" s="221"/>
      <c r="W12106" s="221"/>
      <c r="X12106" s="221"/>
    </row>
    <row r="12107" spans="20:24">
      <c r="T12107" s="221"/>
      <c r="U12107" s="221"/>
      <c r="V12107" s="221"/>
      <c r="W12107" s="221"/>
      <c r="X12107" s="221"/>
    </row>
    <row r="12108" spans="20:24">
      <c r="T12108" s="221"/>
      <c r="U12108" s="221"/>
      <c r="V12108" s="221"/>
      <c r="W12108" s="221"/>
      <c r="X12108" s="221"/>
    </row>
    <row r="12109" spans="20:24">
      <c r="T12109" s="221"/>
      <c r="U12109" s="221"/>
      <c r="V12109" s="221"/>
      <c r="W12109" s="221"/>
      <c r="X12109" s="221"/>
    </row>
    <row r="12110" spans="20:24">
      <c r="T12110" s="221"/>
      <c r="U12110" s="221"/>
      <c r="V12110" s="221"/>
      <c r="W12110" s="221"/>
      <c r="X12110" s="221"/>
    </row>
    <row r="12111" spans="20:24">
      <c r="T12111" s="221"/>
      <c r="U12111" s="221"/>
      <c r="V12111" s="221"/>
      <c r="W12111" s="221"/>
      <c r="X12111" s="221"/>
    </row>
    <row r="12112" spans="20:24">
      <c r="T12112" s="221"/>
      <c r="U12112" s="221"/>
      <c r="V12112" s="221"/>
      <c r="W12112" s="221"/>
      <c r="X12112" s="221"/>
    </row>
    <row r="12113" spans="20:24">
      <c r="T12113" s="221"/>
      <c r="U12113" s="221"/>
      <c r="V12113" s="221"/>
      <c r="W12113" s="221"/>
      <c r="X12113" s="221"/>
    </row>
    <row r="12114" spans="20:24">
      <c r="T12114" s="221"/>
      <c r="U12114" s="221"/>
      <c r="V12114" s="221"/>
      <c r="W12114" s="221"/>
      <c r="X12114" s="221"/>
    </row>
    <row r="12115" spans="20:24">
      <c r="T12115" s="221"/>
      <c r="U12115" s="221"/>
      <c r="V12115" s="221"/>
      <c r="W12115" s="221"/>
      <c r="X12115" s="221"/>
    </row>
    <row r="12116" spans="20:24">
      <c r="T12116" s="221"/>
      <c r="U12116" s="221"/>
      <c r="V12116" s="221"/>
      <c r="W12116" s="221"/>
      <c r="X12116" s="221"/>
    </row>
    <row r="12117" spans="20:24">
      <c r="T12117" s="221"/>
      <c r="U12117" s="221"/>
      <c r="V12117" s="221"/>
      <c r="W12117" s="221"/>
      <c r="X12117" s="221"/>
    </row>
    <row r="12118" spans="20:24">
      <c r="T12118" s="221"/>
      <c r="U12118" s="221"/>
      <c r="V12118" s="221"/>
      <c r="W12118" s="221"/>
      <c r="X12118" s="221"/>
    </row>
    <row r="12119" spans="20:24">
      <c r="T12119" s="221"/>
      <c r="U12119" s="221"/>
      <c r="V12119" s="221"/>
      <c r="W12119" s="221"/>
      <c r="X12119" s="221"/>
    </row>
    <row r="12120" spans="20:24">
      <c r="T12120" s="221"/>
      <c r="U12120" s="221"/>
      <c r="V12120" s="221"/>
      <c r="W12120" s="221"/>
      <c r="X12120" s="221"/>
    </row>
    <row r="12121" spans="20:24">
      <c r="T12121" s="221"/>
      <c r="U12121" s="221"/>
      <c r="V12121" s="221"/>
      <c r="W12121" s="221"/>
      <c r="X12121" s="221"/>
    </row>
    <row r="12122" spans="20:24">
      <c r="T12122" s="221"/>
      <c r="U12122" s="221"/>
      <c r="V12122" s="221"/>
      <c r="W12122" s="221"/>
      <c r="X12122" s="221"/>
    </row>
    <row r="12123" spans="20:24">
      <c r="T12123" s="221"/>
      <c r="U12123" s="221"/>
      <c r="V12123" s="221"/>
      <c r="W12123" s="221"/>
      <c r="X12123" s="221"/>
    </row>
    <row r="12124" spans="20:24">
      <c r="T12124" s="221"/>
      <c r="U12124" s="221"/>
      <c r="V12124" s="221"/>
      <c r="W12124" s="221"/>
      <c r="X12124" s="221"/>
    </row>
    <row r="12125" spans="20:24">
      <c r="T12125" s="221"/>
      <c r="U12125" s="221"/>
      <c r="V12125" s="221"/>
      <c r="W12125" s="221"/>
      <c r="X12125" s="221"/>
    </row>
    <row r="12126" spans="20:24">
      <c r="T12126" s="221"/>
      <c r="U12126" s="221"/>
      <c r="V12126" s="221"/>
      <c r="W12126" s="221"/>
      <c r="X12126" s="221"/>
    </row>
    <row r="12127" spans="20:24">
      <c r="T12127" s="221"/>
      <c r="U12127" s="221"/>
      <c r="V12127" s="221"/>
      <c r="W12127" s="221"/>
      <c r="X12127" s="221"/>
    </row>
    <row r="12128" spans="20:24">
      <c r="T12128" s="221"/>
      <c r="U12128" s="221"/>
      <c r="V12128" s="221"/>
      <c r="W12128" s="221"/>
      <c r="X12128" s="221"/>
    </row>
    <row r="12129" spans="20:24">
      <c r="T12129" s="221"/>
      <c r="U12129" s="221"/>
      <c r="V12129" s="221"/>
      <c r="W12129" s="221"/>
      <c r="X12129" s="221"/>
    </row>
    <row r="12130" spans="20:24">
      <c r="T12130" s="221"/>
      <c r="U12130" s="221"/>
      <c r="V12130" s="221"/>
      <c r="W12130" s="221"/>
      <c r="X12130" s="221"/>
    </row>
    <row r="12131" spans="20:24">
      <c r="T12131" s="221"/>
      <c r="U12131" s="221"/>
      <c r="V12131" s="221"/>
      <c r="W12131" s="221"/>
      <c r="X12131" s="221"/>
    </row>
    <row r="12132" spans="20:24">
      <c r="T12132" s="221"/>
      <c r="U12132" s="221"/>
      <c r="V12132" s="221"/>
      <c r="W12132" s="221"/>
      <c r="X12132" s="221"/>
    </row>
    <row r="12133" spans="20:24">
      <c r="T12133" s="221"/>
      <c r="U12133" s="221"/>
      <c r="V12133" s="221"/>
      <c r="W12133" s="221"/>
      <c r="X12133" s="221"/>
    </row>
    <row r="12134" spans="20:24">
      <c r="T12134" s="221"/>
      <c r="U12134" s="221"/>
      <c r="V12134" s="221"/>
      <c r="W12134" s="221"/>
      <c r="X12134" s="221"/>
    </row>
    <row r="12135" spans="20:24">
      <c r="T12135" s="221"/>
      <c r="U12135" s="221"/>
      <c r="V12135" s="221"/>
      <c r="W12135" s="221"/>
      <c r="X12135" s="221"/>
    </row>
    <row r="12136" spans="20:24">
      <c r="T12136" s="221"/>
      <c r="U12136" s="221"/>
      <c r="V12136" s="221"/>
      <c r="W12136" s="221"/>
      <c r="X12136" s="221"/>
    </row>
    <row r="12137" spans="20:24">
      <c r="T12137" s="221"/>
      <c r="U12137" s="221"/>
      <c r="V12137" s="221"/>
      <c r="W12137" s="221"/>
      <c r="X12137" s="221"/>
    </row>
    <row r="12138" spans="20:24">
      <c r="T12138" s="221"/>
      <c r="U12138" s="221"/>
      <c r="V12138" s="221"/>
      <c r="W12138" s="221"/>
      <c r="X12138" s="221"/>
    </row>
    <row r="12139" spans="20:24">
      <c r="T12139" s="221"/>
      <c r="U12139" s="221"/>
      <c r="V12139" s="221"/>
      <c r="W12139" s="221"/>
      <c r="X12139" s="221"/>
    </row>
    <row r="12140" spans="20:24">
      <c r="T12140" s="221"/>
      <c r="U12140" s="221"/>
      <c r="V12140" s="221"/>
      <c r="W12140" s="221"/>
      <c r="X12140" s="221"/>
    </row>
    <row r="12141" spans="20:24">
      <c r="T12141" s="221"/>
      <c r="U12141" s="221"/>
      <c r="V12141" s="221"/>
      <c r="W12141" s="221"/>
      <c r="X12141" s="221"/>
    </row>
    <row r="12142" spans="20:24">
      <c r="T12142" s="221"/>
      <c r="U12142" s="221"/>
      <c r="V12142" s="221"/>
      <c r="W12142" s="221"/>
      <c r="X12142" s="221"/>
    </row>
    <row r="12143" spans="20:24">
      <c r="T12143" s="221"/>
      <c r="U12143" s="221"/>
      <c r="V12143" s="221"/>
      <c r="W12143" s="221"/>
      <c r="X12143" s="221"/>
    </row>
    <row r="12144" spans="20:24">
      <c r="T12144" s="221"/>
      <c r="U12144" s="221"/>
      <c r="V12144" s="221"/>
      <c r="W12144" s="221"/>
      <c r="X12144" s="221"/>
    </row>
    <row r="12145" spans="20:24">
      <c r="T12145" s="221"/>
      <c r="U12145" s="221"/>
      <c r="V12145" s="221"/>
      <c r="W12145" s="221"/>
      <c r="X12145" s="221"/>
    </row>
    <row r="12146" spans="20:24">
      <c r="T12146" s="221"/>
      <c r="U12146" s="221"/>
      <c r="V12146" s="221"/>
      <c r="W12146" s="221"/>
      <c r="X12146" s="221"/>
    </row>
    <row r="12147" spans="20:24">
      <c r="T12147" s="221"/>
      <c r="U12147" s="221"/>
      <c r="V12147" s="221"/>
      <c r="W12147" s="221"/>
      <c r="X12147" s="221"/>
    </row>
    <row r="12148" spans="20:24">
      <c r="T12148" s="221"/>
      <c r="U12148" s="221"/>
      <c r="V12148" s="221"/>
      <c r="W12148" s="221"/>
      <c r="X12148" s="221"/>
    </row>
    <row r="12149" spans="20:24">
      <c r="T12149" s="221"/>
      <c r="U12149" s="221"/>
      <c r="V12149" s="221"/>
      <c r="W12149" s="221"/>
      <c r="X12149" s="221"/>
    </row>
    <row r="12150" spans="20:24">
      <c r="T12150" s="221"/>
      <c r="U12150" s="221"/>
      <c r="V12150" s="221"/>
      <c r="W12150" s="221"/>
      <c r="X12150" s="221"/>
    </row>
    <row r="12151" spans="20:24">
      <c r="T12151" s="221"/>
      <c r="U12151" s="221"/>
      <c r="V12151" s="221"/>
      <c r="W12151" s="221"/>
      <c r="X12151" s="221"/>
    </row>
    <row r="12152" spans="20:24">
      <c r="T12152" s="221"/>
      <c r="U12152" s="221"/>
      <c r="V12152" s="221"/>
      <c r="W12152" s="221"/>
      <c r="X12152" s="221"/>
    </row>
    <row r="12153" spans="20:24">
      <c r="T12153" s="221"/>
      <c r="U12153" s="221"/>
      <c r="V12153" s="221"/>
      <c r="W12153" s="221"/>
      <c r="X12153" s="221"/>
    </row>
    <row r="12154" spans="20:24">
      <c r="T12154" s="221"/>
      <c r="U12154" s="221"/>
      <c r="V12154" s="221"/>
      <c r="W12154" s="221"/>
      <c r="X12154" s="221"/>
    </row>
    <row r="12155" spans="20:24">
      <c r="T12155" s="221"/>
      <c r="U12155" s="221"/>
      <c r="V12155" s="221"/>
      <c r="W12155" s="221"/>
      <c r="X12155" s="221"/>
    </row>
    <row r="12156" spans="20:24">
      <c r="T12156" s="221"/>
      <c r="U12156" s="221"/>
      <c r="V12156" s="221"/>
      <c r="W12156" s="221"/>
      <c r="X12156" s="221"/>
    </row>
    <row r="12157" spans="20:24">
      <c r="T12157" s="221"/>
      <c r="U12157" s="221"/>
      <c r="V12157" s="221"/>
      <c r="W12157" s="221"/>
      <c r="X12157" s="221"/>
    </row>
    <row r="12158" spans="20:24">
      <c r="T12158" s="221"/>
      <c r="U12158" s="221"/>
      <c r="V12158" s="221"/>
      <c r="W12158" s="221"/>
      <c r="X12158" s="221"/>
    </row>
    <row r="12159" spans="20:24">
      <c r="T12159" s="221"/>
      <c r="U12159" s="221"/>
      <c r="V12159" s="221"/>
      <c r="W12159" s="221"/>
      <c r="X12159" s="221"/>
    </row>
    <row r="12160" spans="20:24">
      <c r="T12160" s="221"/>
      <c r="U12160" s="221"/>
      <c r="V12160" s="221"/>
      <c r="W12160" s="221"/>
      <c r="X12160" s="221"/>
    </row>
    <row r="12161" spans="20:24">
      <c r="T12161" s="221"/>
      <c r="U12161" s="221"/>
      <c r="V12161" s="221"/>
      <c r="W12161" s="221"/>
      <c r="X12161" s="221"/>
    </row>
    <row r="12162" spans="20:24">
      <c r="T12162" s="221"/>
      <c r="U12162" s="221"/>
      <c r="V12162" s="221"/>
      <c r="W12162" s="221"/>
      <c r="X12162" s="221"/>
    </row>
    <row r="12163" spans="20:24">
      <c r="T12163" s="221"/>
      <c r="U12163" s="221"/>
      <c r="V12163" s="221"/>
      <c r="W12163" s="221"/>
      <c r="X12163" s="221"/>
    </row>
    <row r="12164" spans="20:24">
      <c r="T12164" s="221"/>
      <c r="U12164" s="221"/>
      <c r="V12164" s="221"/>
      <c r="W12164" s="221"/>
      <c r="X12164" s="221"/>
    </row>
    <row r="12165" spans="20:24">
      <c r="T12165" s="221"/>
      <c r="U12165" s="221"/>
      <c r="V12165" s="221"/>
      <c r="W12165" s="221"/>
      <c r="X12165" s="221"/>
    </row>
    <row r="12166" spans="20:24">
      <c r="T12166" s="221"/>
      <c r="U12166" s="221"/>
      <c r="V12166" s="221"/>
      <c r="W12166" s="221"/>
      <c r="X12166" s="221"/>
    </row>
    <row r="12167" spans="20:24">
      <c r="T12167" s="221"/>
      <c r="U12167" s="221"/>
      <c r="V12167" s="221"/>
      <c r="W12167" s="221"/>
      <c r="X12167" s="221"/>
    </row>
    <row r="12168" spans="20:24">
      <c r="T12168" s="221"/>
      <c r="U12168" s="221"/>
      <c r="V12168" s="221"/>
      <c r="W12168" s="221"/>
      <c r="X12168" s="221"/>
    </row>
    <row r="12169" spans="20:24">
      <c r="T12169" s="221"/>
      <c r="U12169" s="221"/>
      <c r="V12169" s="221"/>
      <c r="W12169" s="221"/>
      <c r="X12169" s="221"/>
    </row>
    <row r="12170" spans="20:24">
      <c r="T12170" s="221"/>
      <c r="U12170" s="221"/>
      <c r="V12170" s="221"/>
      <c r="W12170" s="221"/>
      <c r="X12170" s="221"/>
    </row>
    <row r="12171" spans="20:24">
      <c r="T12171" s="221"/>
      <c r="U12171" s="221"/>
      <c r="V12171" s="221"/>
      <c r="W12171" s="221"/>
      <c r="X12171" s="221"/>
    </row>
    <row r="12172" spans="20:24">
      <c r="T12172" s="221"/>
      <c r="U12172" s="221"/>
      <c r="V12172" s="221"/>
      <c r="W12172" s="221"/>
      <c r="X12172" s="221"/>
    </row>
    <row r="12173" spans="20:24">
      <c r="T12173" s="221"/>
      <c r="U12173" s="221"/>
      <c r="V12173" s="221"/>
      <c r="W12173" s="221"/>
      <c r="X12173" s="221"/>
    </row>
    <row r="12174" spans="20:24">
      <c r="T12174" s="221"/>
      <c r="U12174" s="221"/>
      <c r="V12174" s="221"/>
      <c r="W12174" s="221"/>
      <c r="X12174" s="221"/>
    </row>
    <row r="12175" spans="20:24">
      <c r="T12175" s="221"/>
      <c r="U12175" s="221"/>
      <c r="V12175" s="221"/>
      <c r="W12175" s="221"/>
      <c r="X12175" s="221"/>
    </row>
    <row r="12176" spans="20:24">
      <c r="T12176" s="221"/>
      <c r="U12176" s="221"/>
      <c r="V12176" s="221"/>
      <c r="W12176" s="221"/>
      <c r="X12176" s="221"/>
    </row>
    <row r="12177" spans="20:24">
      <c r="T12177" s="221"/>
      <c r="U12177" s="221"/>
      <c r="V12177" s="221"/>
      <c r="W12177" s="221"/>
      <c r="X12177" s="221"/>
    </row>
    <row r="12178" spans="20:24">
      <c r="T12178" s="221"/>
      <c r="U12178" s="221"/>
      <c r="V12178" s="221"/>
      <c r="W12178" s="221"/>
      <c r="X12178" s="221"/>
    </row>
    <row r="12179" spans="20:24">
      <c r="T12179" s="221"/>
      <c r="U12179" s="221"/>
      <c r="V12179" s="221"/>
      <c r="W12179" s="221"/>
      <c r="X12179" s="221"/>
    </row>
    <row r="12180" spans="20:24">
      <c r="T12180" s="221"/>
      <c r="U12180" s="221"/>
      <c r="V12180" s="221"/>
      <c r="W12180" s="221"/>
      <c r="X12180" s="221"/>
    </row>
    <row r="12181" spans="20:24">
      <c r="T12181" s="221"/>
      <c r="U12181" s="221"/>
      <c r="V12181" s="221"/>
      <c r="W12181" s="221"/>
      <c r="X12181" s="221"/>
    </row>
    <row r="12182" spans="20:24">
      <c r="T12182" s="221"/>
      <c r="U12182" s="221"/>
      <c r="V12182" s="221"/>
      <c r="W12182" s="221"/>
      <c r="X12182" s="221"/>
    </row>
    <row r="12183" spans="20:24">
      <c r="T12183" s="221"/>
      <c r="U12183" s="221"/>
      <c r="V12183" s="221"/>
      <c r="W12183" s="221"/>
      <c r="X12183" s="221"/>
    </row>
    <row r="12184" spans="20:24">
      <c r="T12184" s="221"/>
      <c r="U12184" s="221"/>
      <c r="V12184" s="221"/>
      <c r="W12184" s="221"/>
      <c r="X12184" s="221"/>
    </row>
    <row r="12185" spans="20:24">
      <c r="T12185" s="221"/>
      <c r="U12185" s="221"/>
      <c r="V12185" s="221"/>
      <c r="W12185" s="221"/>
      <c r="X12185" s="221"/>
    </row>
    <row r="12186" spans="20:24">
      <c r="T12186" s="221"/>
      <c r="U12186" s="221"/>
      <c r="V12186" s="221"/>
      <c r="W12186" s="221"/>
      <c r="X12186" s="221"/>
    </row>
    <row r="12187" spans="20:24">
      <c r="T12187" s="221"/>
      <c r="U12187" s="221"/>
      <c r="V12187" s="221"/>
      <c r="W12187" s="221"/>
      <c r="X12187" s="221"/>
    </row>
    <row r="12188" spans="20:24">
      <c r="T12188" s="221"/>
      <c r="U12188" s="221"/>
      <c r="V12188" s="221"/>
      <c r="W12188" s="221"/>
      <c r="X12188" s="221"/>
    </row>
    <row r="12189" spans="20:24">
      <c r="T12189" s="221"/>
      <c r="U12189" s="221"/>
      <c r="V12189" s="221"/>
      <c r="W12189" s="221"/>
      <c r="X12189" s="221"/>
    </row>
    <row r="12190" spans="20:24">
      <c r="T12190" s="221"/>
      <c r="U12190" s="221"/>
      <c r="V12190" s="221"/>
      <c r="W12190" s="221"/>
      <c r="X12190" s="221"/>
    </row>
    <row r="12191" spans="20:24">
      <c r="T12191" s="221"/>
      <c r="U12191" s="221"/>
      <c r="V12191" s="221"/>
      <c r="W12191" s="221"/>
      <c r="X12191" s="221"/>
    </row>
    <row r="12192" spans="20:24">
      <c r="T12192" s="221"/>
      <c r="U12192" s="221"/>
      <c r="V12192" s="221"/>
      <c r="W12192" s="221"/>
      <c r="X12192" s="221"/>
    </row>
    <row r="12193" spans="20:24">
      <c r="T12193" s="221"/>
      <c r="U12193" s="221"/>
      <c r="V12193" s="221"/>
      <c r="W12193" s="221"/>
      <c r="X12193" s="221"/>
    </row>
    <row r="12194" spans="20:24">
      <c r="T12194" s="221"/>
      <c r="U12194" s="221"/>
      <c r="V12194" s="221"/>
      <c r="W12194" s="221"/>
      <c r="X12194" s="221"/>
    </row>
    <row r="12195" spans="20:24">
      <c r="T12195" s="221"/>
      <c r="U12195" s="221"/>
      <c r="V12195" s="221"/>
      <c r="W12195" s="221"/>
      <c r="X12195" s="221"/>
    </row>
    <row r="12196" spans="20:24">
      <c r="T12196" s="221"/>
      <c r="U12196" s="221"/>
      <c r="V12196" s="221"/>
      <c r="W12196" s="221"/>
      <c r="X12196" s="221"/>
    </row>
    <row r="12197" spans="20:24">
      <c r="T12197" s="221"/>
      <c r="U12197" s="221"/>
      <c r="V12197" s="221"/>
      <c r="W12197" s="221"/>
      <c r="X12197" s="221"/>
    </row>
    <row r="12198" spans="20:24">
      <c r="T12198" s="221"/>
      <c r="U12198" s="221"/>
      <c r="V12198" s="221"/>
      <c r="W12198" s="221"/>
      <c r="X12198" s="221"/>
    </row>
    <row r="12199" spans="20:24">
      <c r="T12199" s="221"/>
      <c r="U12199" s="221"/>
      <c r="V12199" s="221"/>
      <c r="W12199" s="221"/>
      <c r="X12199" s="221"/>
    </row>
    <row r="12200" spans="20:24">
      <c r="T12200" s="221"/>
      <c r="U12200" s="221"/>
      <c r="V12200" s="221"/>
      <c r="W12200" s="221"/>
      <c r="X12200" s="221"/>
    </row>
    <row r="12201" spans="20:24">
      <c r="T12201" s="221"/>
      <c r="U12201" s="221"/>
      <c r="V12201" s="221"/>
      <c r="W12201" s="221"/>
      <c r="X12201" s="221"/>
    </row>
    <row r="12202" spans="20:24">
      <c r="T12202" s="221"/>
      <c r="U12202" s="221"/>
      <c r="V12202" s="221"/>
      <c r="W12202" s="221"/>
      <c r="X12202" s="221"/>
    </row>
    <row r="12203" spans="20:24">
      <c r="T12203" s="221"/>
      <c r="U12203" s="221"/>
      <c r="V12203" s="221"/>
      <c r="W12203" s="221"/>
      <c r="X12203" s="221"/>
    </row>
    <row r="12204" spans="20:24">
      <c r="T12204" s="221"/>
      <c r="U12204" s="221"/>
      <c r="V12204" s="221"/>
      <c r="W12204" s="221"/>
      <c r="X12204" s="221"/>
    </row>
    <row r="12205" spans="20:24">
      <c r="T12205" s="221"/>
      <c r="U12205" s="221"/>
      <c r="V12205" s="221"/>
      <c r="W12205" s="221"/>
      <c r="X12205" s="221"/>
    </row>
    <row r="12206" spans="20:24">
      <c r="T12206" s="221"/>
      <c r="U12206" s="221"/>
      <c r="V12206" s="221"/>
      <c r="W12206" s="221"/>
      <c r="X12206" s="221"/>
    </row>
    <row r="12207" spans="20:24">
      <c r="T12207" s="221"/>
      <c r="U12207" s="221"/>
      <c r="V12207" s="221"/>
      <c r="W12207" s="221"/>
      <c r="X12207" s="221"/>
    </row>
    <row r="12208" spans="20:24">
      <c r="T12208" s="221"/>
      <c r="U12208" s="221"/>
      <c r="V12208" s="221"/>
      <c r="W12208" s="221"/>
      <c r="X12208" s="221"/>
    </row>
    <row r="12209" spans="20:24">
      <c r="T12209" s="221"/>
      <c r="U12209" s="221"/>
      <c r="V12209" s="221"/>
      <c r="W12209" s="221"/>
      <c r="X12209" s="221"/>
    </row>
    <row r="12210" spans="20:24">
      <c r="T12210" s="221"/>
      <c r="U12210" s="221"/>
      <c r="V12210" s="221"/>
      <c r="W12210" s="221"/>
      <c r="X12210" s="221"/>
    </row>
    <row r="12211" spans="20:24">
      <c r="T12211" s="221"/>
      <c r="U12211" s="221"/>
      <c r="V12211" s="221"/>
      <c r="W12211" s="221"/>
      <c r="X12211" s="221"/>
    </row>
    <row r="12212" spans="20:24">
      <c r="T12212" s="221"/>
      <c r="U12212" s="221"/>
      <c r="V12212" s="221"/>
      <c r="W12212" s="221"/>
      <c r="X12212" s="221"/>
    </row>
    <row r="12213" spans="20:24">
      <c r="T12213" s="221"/>
      <c r="U12213" s="221"/>
      <c r="V12213" s="221"/>
      <c r="W12213" s="221"/>
      <c r="X12213" s="221"/>
    </row>
    <row r="12214" spans="20:24">
      <c r="T12214" s="221"/>
      <c r="U12214" s="221"/>
      <c r="V12214" s="221"/>
      <c r="W12214" s="221"/>
      <c r="X12214" s="221"/>
    </row>
    <row r="12215" spans="20:24">
      <c r="T12215" s="221"/>
      <c r="U12215" s="221"/>
      <c r="V12215" s="221"/>
      <c r="W12215" s="221"/>
      <c r="X12215" s="221"/>
    </row>
    <row r="12216" spans="20:24">
      <c r="T12216" s="221"/>
      <c r="U12216" s="221"/>
      <c r="V12216" s="221"/>
      <c r="W12216" s="221"/>
      <c r="X12216" s="221"/>
    </row>
    <row r="12217" spans="20:24">
      <c r="T12217" s="221"/>
      <c r="U12217" s="221"/>
      <c r="V12217" s="221"/>
      <c r="W12217" s="221"/>
      <c r="X12217" s="221"/>
    </row>
    <row r="12218" spans="20:24">
      <c r="T12218" s="221"/>
      <c r="U12218" s="221"/>
      <c r="V12218" s="221"/>
      <c r="W12218" s="221"/>
      <c r="X12218" s="221"/>
    </row>
    <row r="12219" spans="20:24">
      <c r="T12219" s="221"/>
      <c r="U12219" s="221"/>
      <c r="V12219" s="221"/>
      <c r="W12219" s="221"/>
      <c r="X12219" s="221"/>
    </row>
    <row r="12220" spans="20:24">
      <c r="T12220" s="221"/>
      <c r="U12220" s="221"/>
      <c r="V12220" s="221"/>
      <c r="W12220" s="221"/>
      <c r="X12220" s="221"/>
    </row>
    <row r="12221" spans="20:24">
      <c r="T12221" s="221"/>
      <c r="U12221" s="221"/>
      <c r="V12221" s="221"/>
      <c r="W12221" s="221"/>
      <c r="X12221" s="221"/>
    </row>
    <row r="12222" spans="20:24">
      <c r="T12222" s="221"/>
      <c r="U12222" s="221"/>
      <c r="V12222" s="221"/>
      <c r="W12222" s="221"/>
      <c r="X12222" s="221"/>
    </row>
    <row r="12223" spans="20:24">
      <c r="T12223" s="221"/>
      <c r="U12223" s="221"/>
      <c r="V12223" s="221"/>
      <c r="W12223" s="221"/>
      <c r="X12223" s="221"/>
    </row>
    <row r="12224" spans="20:24">
      <c r="T12224" s="221"/>
      <c r="U12224" s="221"/>
      <c r="V12224" s="221"/>
      <c r="W12224" s="221"/>
      <c r="X12224" s="221"/>
    </row>
    <row r="12225" spans="20:24">
      <c r="T12225" s="221"/>
      <c r="U12225" s="221"/>
      <c r="V12225" s="221"/>
      <c r="W12225" s="221"/>
      <c r="X12225" s="221"/>
    </row>
    <row r="12226" spans="20:24">
      <c r="T12226" s="221"/>
      <c r="U12226" s="221"/>
      <c r="V12226" s="221"/>
      <c r="W12226" s="221"/>
      <c r="X12226" s="221"/>
    </row>
    <row r="12227" spans="20:24">
      <c r="T12227" s="221"/>
      <c r="U12227" s="221"/>
      <c r="V12227" s="221"/>
      <c r="W12227" s="221"/>
      <c r="X12227" s="221"/>
    </row>
    <row r="12228" spans="20:24">
      <c r="T12228" s="221"/>
      <c r="U12228" s="221"/>
      <c r="V12228" s="221"/>
      <c r="W12228" s="221"/>
      <c r="X12228" s="221"/>
    </row>
    <row r="12229" spans="20:24">
      <c r="T12229" s="221"/>
      <c r="U12229" s="221"/>
      <c r="V12229" s="221"/>
      <c r="W12229" s="221"/>
      <c r="X12229" s="221"/>
    </row>
    <row r="12230" spans="20:24">
      <c r="T12230" s="221"/>
      <c r="U12230" s="221"/>
      <c r="V12230" s="221"/>
      <c r="W12230" s="221"/>
      <c r="X12230" s="221"/>
    </row>
    <row r="12231" spans="20:24">
      <c r="T12231" s="221"/>
      <c r="U12231" s="221"/>
      <c r="V12231" s="221"/>
      <c r="W12231" s="221"/>
      <c r="X12231" s="221"/>
    </row>
    <row r="12232" spans="20:24">
      <c r="T12232" s="221"/>
      <c r="U12232" s="221"/>
      <c r="V12232" s="221"/>
      <c r="W12232" s="221"/>
      <c r="X12232" s="221"/>
    </row>
    <row r="12233" spans="20:24">
      <c r="T12233" s="221"/>
      <c r="U12233" s="221"/>
      <c r="V12233" s="221"/>
      <c r="W12233" s="221"/>
      <c r="X12233" s="221"/>
    </row>
    <row r="12234" spans="20:24">
      <c r="T12234" s="221"/>
      <c r="U12234" s="221"/>
      <c r="V12234" s="221"/>
      <c r="W12234" s="221"/>
      <c r="X12234" s="221"/>
    </row>
    <row r="12235" spans="20:24">
      <c r="T12235" s="221"/>
      <c r="U12235" s="221"/>
      <c r="V12235" s="221"/>
      <c r="W12235" s="221"/>
      <c r="X12235" s="221"/>
    </row>
    <row r="12236" spans="20:24">
      <c r="T12236" s="221"/>
      <c r="U12236" s="221"/>
      <c r="V12236" s="221"/>
      <c r="W12236" s="221"/>
      <c r="X12236" s="221"/>
    </row>
    <row r="12237" spans="20:24">
      <c r="T12237" s="221"/>
      <c r="U12237" s="221"/>
      <c r="V12237" s="221"/>
      <c r="W12237" s="221"/>
      <c r="X12237" s="221"/>
    </row>
    <row r="12238" spans="20:24">
      <c r="T12238" s="221"/>
      <c r="U12238" s="221"/>
      <c r="V12238" s="221"/>
      <c r="W12238" s="221"/>
      <c r="X12238" s="221"/>
    </row>
    <row r="12239" spans="20:24">
      <c r="T12239" s="221"/>
      <c r="U12239" s="221"/>
      <c r="V12239" s="221"/>
      <c r="W12239" s="221"/>
      <c r="X12239" s="221"/>
    </row>
    <row r="12240" spans="20:24">
      <c r="T12240" s="221"/>
      <c r="U12240" s="221"/>
      <c r="V12240" s="221"/>
      <c r="W12240" s="221"/>
      <c r="X12240" s="221"/>
    </row>
    <row r="12241" spans="20:24">
      <c r="T12241" s="221"/>
      <c r="U12241" s="221"/>
      <c r="V12241" s="221"/>
      <c r="W12241" s="221"/>
      <c r="X12241" s="221"/>
    </row>
    <row r="12242" spans="20:24">
      <c r="T12242" s="221"/>
      <c r="U12242" s="221"/>
      <c r="V12242" s="221"/>
      <c r="W12242" s="221"/>
      <c r="X12242" s="221"/>
    </row>
    <row r="12243" spans="20:24">
      <c r="T12243" s="221"/>
      <c r="U12243" s="221"/>
      <c r="V12243" s="221"/>
      <c r="W12243" s="221"/>
      <c r="X12243" s="221"/>
    </row>
    <row r="12244" spans="20:24">
      <c r="T12244" s="221"/>
      <c r="U12244" s="221"/>
      <c r="V12244" s="221"/>
      <c r="W12244" s="221"/>
      <c r="X12244" s="221"/>
    </row>
    <row r="12245" spans="20:24">
      <c r="T12245" s="221"/>
      <c r="U12245" s="221"/>
      <c r="V12245" s="221"/>
      <c r="W12245" s="221"/>
      <c r="X12245" s="221"/>
    </row>
    <row r="12246" spans="20:24">
      <c r="T12246" s="221"/>
      <c r="U12246" s="221"/>
      <c r="V12246" s="221"/>
      <c r="W12246" s="221"/>
      <c r="X12246" s="221"/>
    </row>
    <row r="12247" spans="20:24">
      <c r="T12247" s="221"/>
      <c r="U12247" s="221"/>
      <c r="V12247" s="221"/>
      <c r="W12247" s="221"/>
      <c r="X12247" s="221"/>
    </row>
    <row r="12248" spans="20:24">
      <c r="T12248" s="221"/>
      <c r="U12248" s="221"/>
      <c r="V12248" s="221"/>
      <c r="W12248" s="221"/>
      <c r="X12248" s="221"/>
    </row>
    <row r="12249" spans="20:24">
      <c r="T12249" s="221"/>
      <c r="U12249" s="221"/>
      <c r="V12249" s="221"/>
      <c r="W12249" s="221"/>
      <c r="X12249" s="221"/>
    </row>
    <row r="12250" spans="20:24">
      <c r="T12250" s="221"/>
      <c r="U12250" s="221"/>
      <c r="V12250" s="221"/>
      <c r="W12250" s="221"/>
      <c r="X12250" s="221"/>
    </row>
    <row r="12251" spans="20:24">
      <c r="T12251" s="221"/>
      <c r="U12251" s="221"/>
      <c r="V12251" s="221"/>
      <c r="W12251" s="221"/>
      <c r="X12251" s="221"/>
    </row>
    <row r="12252" spans="20:24">
      <c r="T12252" s="221"/>
      <c r="U12252" s="221"/>
      <c r="V12252" s="221"/>
      <c r="W12252" s="221"/>
      <c r="X12252" s="221"/>
    </row>
    <row r="12253" spans="20:24">
      <c r="T12253" s="221"/>
      <c r="U12253" s="221"/>
      <c r="V12253" s="221"/>
      <c r="W12253" s="221"/>
      <c r="X12253" s="221"/>
    </row>
    <row r="12254" spans="20:24">
      <c r="T12254" s="221"/>
      <c r="U12254" s="221"/>
      <c r="V12254" s="221"/>
      <c r="W12254" s="221"/>
      <c r="X12254" s="221"/>
    </row>
    <row r="12255" spans="20:24">
      <c r="T12255" s="221"/>
      <c r="U12255" s="221"/>
      <c r="V12255" s="221"/>
      <c r="W12255" s="221"/>
      <c r="X12255" s="221"/>
    </row>
    <row r="12256" spans="20:24">
      <c r="T12256" s="221"/>
      <c r="U12256" s="221"/>
      <c r="V12256" s="221"/>
      <c r="W12256" s="221"/>
      <c r="X12256" s="221"/>
    </row>
    <row r="12257" spans="20:24">
      <c r="T12257" s="221"/>
      <c r="U12257" s="221"/>
      <c r="V12257" s="221"/>
      <c r="W12257" s="221"/>
      <c r="X12257" s="221"/>
    </row>
    <row r="12258" spans="20:24">
      <c r="T12258" s="221"/>
      <c r="U12258" s="221"/>
      <c r="V12258" s="221"/>
      <c r="W12258" s="221"/>
      <c r="X12258" s="221"/>
    </row>
    <row r="12259" spans="20:24">
      <c r="T12259" s="221"/>
      <c r="U12259" s="221"/>
      <c r="V12259" s="221"/>
      <c r="W12259" s="221"/>
      <c r="X12259" s="221"/>
    </row>
    <row r="12260" spans="20:24">
      <c r="T12260" s="221"/>
      <c r="U12260" s="221"/>
      <c r="V12260" s="221"/>
      <c r="W12260" s="221"/>
      <c r="X12260" s="221"/>
    </row>
    <row r="12261" spans="20:24">
      <c r="T12261" s="221"/>
      <c r="U12261" s="221"/>
      <c r="V12261" s="221"/>
      <c r="W12261" s="221"/>
      <c r="X12261" s="221"/>
    </row>
    <row r="12262" spans="20:24">
      <c r="T12262" s="221"/>
      <c r="U12262" s="221"/>
      <c r="V12262" s="221"/>
      <c r="W12262" s="221"/>
      <c r="X12262" s="221"/>
    </row>
    <row r="12263" spans="20:24">
      <c r="T12263" s="221"/>
      <c r="U12263" s="221"/>
      <c r="V12263" s="221"/>
      <c r="W12263" s="221"/>
      <c r="X12263" s="221"/>
    </row>
    <row r="12264" spans="20:24">
      <c r="T12264" s="221"/>
      <c r="U12264" s="221"/>
      <c r="V12264" s="221"/>
      <c r="W12264" s="221"/>
      <c r="X12264" s="221"/>
    </row>
    <row r="12265" spans="20:24">
      <c r="T12265" s="221"/>
      <c r="U12265" s="221"/>
      <c r="V12265" s="221"/>
      <c r="W12265" s="221"/>
      <c r="X12265" s="221"/>
    </row>
    <row r="12266" spans="20:24">
      <c r="T12266" s="221"/>
      <c r="U12266" s="221"/>
      <c r="V12266" s="221"/>
      <c r="W12266" s="221"/>
      <c r="X12266" s="221"/>
    </row>
    <row r="12267" spans="20:24">
      <c r="T12267" s="221"/>
      <c r="U12267" s="221"/>
      <c r="V12267" s="221"/>
      <c r="W12267" s="221"/>
      <c r="X12267" s="221"/>
    </row>
    <row r="12268" spans="20:24">
      <c r="T12268" s="221"/>
      <c r="U12268" s="221"/>
      <c r="V12268" s="221"/>
      <c r="W12268" s="221"/>
      <c r="X12268" s="221"/>
    </row>
    <row r="12269" spans="20:24">
      <c r="T12269" s="221"/>
      <c r="U12269" s="221"/>
      <c r="V12269" s="221"/>
      <c r="W12269" s="221"/>
      <c r="X12269" s="221"/>
    </row>
    <row r="12270" spans="20:24">
      <c r="T12270" s="221"/>
      <c r="U12270" s="221"/>
      <c r="V12270" s="221"/>
      <c r="W12270" s="221"/>
      <c r="X12270" s="221"/>
    </row>
    <row r="12271" spans="20:24">
      <c r="T12271" s="221"/>
      <c r="U12271" s="221"/>
      <c r="V12271" s="221"/>
      <c r="W12271" s="221"/>
      <c r="X12271" s="221"/>
    </row>
    <row r="12272" spans="20:24">
      <c r="T12272" s="221"/>
      <c r="U12272" s="221"/>
      <c r="V12272" s="221"/>
      <c r="W12272" s="221"/>
      <c r="X12272" s="221"/>
    </row>
    <row r="12273" spans="20:24">
      <c r="T12273" s="221"/>
      <c r="U12273" s="221"/>
      <c r="V12273" s="221"/>
      <c r="W12273" s="221"/>
      <c r="X12273" s="221"/>
    </row>
    <row r="12274" spans="20:24">
      <c r="T12274" s="221"/>
      <c r="U12274" s="221"/>
      <c r="V12274" s="221"/>
      <c r="W12274" s="221"/>
      <c r="X12274" s="221"/>
    </row>
    <row r="12275" spans="20:24">
      <c r="T12275" s="221"/>
      <c r="U12275" s="221"/>
      <c r="V12275" s="221"/>
      <c r="W12275" s="221"/>
      <c r="X12275" s="221"/>
    </row>
    <row r="12276" spans="20:24">
      <c r="T12276" s="221"/>
      <c r="U12276" s="221"/>
      <c r="V12276" s="221"/>
      <c r="W12276" s="221"/>
      <c r="X12276" s="221"/>
    </row>
    <row r="12277" spans="20:24">
      <c r="T12277" s="221"/>
      <c r="U12277" s="221"/>
      <c r="V12277" s="221"/>
      <c r="W12277" s="221"/>
      <c r="X12277" s="221"/>
    </row>
    <row r="12278" spans="20:24">
      <c r="T12278" s="221"/>
      <c r="U12278" s="221"/>
      <c r="V12278" s="221"/>
      <c r="W12278" s="221"/>
      <c r="X12278" s="221"/>
    </row>
    <row r="12279" spans="20:24">
      <c r="T12279" s="221"/>
      <c r="U12279" s="221"/>
      <c r="V12279" s="221"/>
      <c r="W12279" s="221"/>
      <c r="X12279" s="221"/>
    </row>
    <row r="12280" spans="20:24">
      <c r="T12280" s="221"/>
      <c r="U12280" s="221"/>
      <c r="V12280" s="221"/>
      <c r="W12280" s="221"/>
      <c r="X12280" s="221"/>
    </row>
    <row r="12281" spans="20:24">
      <c r="T12281" s="221"/>
      <c r="U12281" s="221"/>
      <c r="V12281" s="221"/>
      <c r="W12281" s="221"/>
      <c r="X12281" s="221"/>
    </row>
    <row r="12282" spans="20:24">
      <c r="T12282" s="221"/>
      <c r="U12282" s="221"/>
      <c r="V12282" s="221"/>
      <c r="W12282" s="221"/>
      <c r="X12282" s="221"/>
    </row>
    <row r="12283" spans="20:24">
      <c r="T12283" s="221"/>
      <c r="U12283" s="221"/>
      <c r="V12283" s="221"/>
      <c r="W12283" s="221"/>
      <c r="X12283" s="221"/>
    </row>
    <row r="12284" spans="20:24">
      <c r="T12284" s="221"/>
      <c r="U12284" s="221"/>
      <c r="V12284" s="221"/>
      <c r="W12284" s="221"/>
      <c r="X12284" s="221"/>
    </row>
    <row r="12285" spans="20:24">
      <c r="T12285" s="221"/>
      <c r="U12285" s="221"/>
      <c r="V12285" s="221"/>
      <c r="W12285" s="221"/>
      <c r="X12285" s="221"/>
    </row>
    <row r="12286" spans="20:24">
      <c r="T12286" s="221"/>
      <c r="U12286" s="221"/>
      <c r="V12286" s="221"/>
      <c r="W12286" s="221"/>
      <c r="X12286" s="221"/>
    </row>
    <row r="12287" spans="20:24">
      <c r="T12287" s="221"/>
      <c r="U12287" s="221"/>
      <c r="V12287" s="221"/>
      <c r="W12287" s="221"/>
      <c r="X12287" s="221"/>
    </row>
    <row r="12288" spans="20:24">
      <c r="T12288" s="221"/>
      <c r="U12288" s="221"/>
      <c r="V12288" s="221"/>
      <c r="W12288" s="221"/>
      <c r="X12288" s="221"/>
    </row>
    <row r="12289" spans="20:24">
      <c r="T12289" s="221"/>
      <c r="U12289" s="221"/>
      <c r="V12289" s="221"/>
      <c r="W12289" s="221"/>
      <c r="X12289" s="221"/>
    </row>
    <row r="12290" spans="20:24">
      <c r="T12290" s="221"/>
      <c r="U12290" s="221"/>
      <c r="V12290" s="221"/>
      <c r="W12290" s="221"/>
      <c r="X12290" s="221"/>
    </row>
    <row r="12291" spans="20:24">
      <c r="T12291" s="221"/>
      <c r="U12291" s="221"/>
      <c r="V12291" s="221"/>
      <c r="W12291" s="221"/>
      <c r="X12291" s="221"/>
    </row>
    <row r="12292" spans="20:24">
      <c r="T12292" s="221"/>
      <c r="U12292" s="221"/>
      <c r="V12292" s="221"/>
      <c r="W12292" s="221"/>
      <c r="X12292" s="221"/>
    </row>
    <row r="12293" spans="20:24">
      <c r="T12293" s="221"/>
      <c r="U12293" s="221"/>
      <c r="V12293" s="221"/>
      <c r="W12293" s="221"/>
      <c r="X12293" s="221"/>
    </row>
    <row r="12294" spans="20:24">
      <c r="T12294" s="221"/>
      <c r="U12294" s="221"/>
      <c r="V12294" s="221"/>
      <c r="W12294" s="221"/>
      <c r="X12294" s="221"/>
    </row>
    <row r="12295" spans="20:24">
      <c r="T12295" s="221"/>
      <c r="U12295" s="221"/>
      <c r="V12295" s="221"/>
      <c r="W12295" s="221"/>
      <c r="X12295" s="221"/>
    </row>
    <row r="12296" spans="20:24">
      <c r="T12296" s="221"/>
      <c r="U12296" s="221"/>
      <c r="V12296" s="221"/>
      <c r="W12296" s="221"/>
      <c r="X12296" s="221"/>
    </row>
    <row r="12297" spans="20:24">
      <c r="T12297" s="221"/>
      <c r="U12297" s="221"/>
      <c r="V12297" s="221"/>
      <c r="W12297" s="221"/>
      <c r="X12297" s="221"/>
    </row>
    <row r="12298" spans="20:24">
      <c r="T12298" s="221"/>
      <c r="U12298" s="221"/>
      <c r="V12298" s="221"/>
      <c r="W12298" s="221"/>
      <c r="X12298" s="221"/>
    </row>
    <row r="12299" spans="20:24">
      <c r="T12299" s="221"/>
      <c r="U12299" s="221"/>
      <c r="V12299" s="221"/>
      <c r="W12299" s="221"/>
      <c r="X12299" s="221"/>
    </row>
    <row r="12300" spans="20:24">
      <c r="T12300" s="221"/>
      <c r="U12300" s="221"/>
      <c r="V12300" s="221"/>
      <c r="W12300" s="221"/>
      <c r="X12300" s="221"/>
    </row>
    <row r="12301" spans="20:24">
      <c r="T12301" s="221"/>
      <c r="U12301" s="221"/>
      <c r="V12301" s="221"/>
      <c r="W12301" s="221"/>
      <c r="X12301" s="221"/>
    </row>
    <row r="12302" spans="20:24">
      <c r="T12302" s="221"/>
      <c r="U12302" s="221"/>
      <c r="V12302" s="221"/>
      <c r="W12302" s="221"/>
      <c r="X12302" s="221"/>
    </row>
    <row r="12303" spans="20:24">
      <c r="T12303" s="221"/>
      <c r="U12303" s="221"/>
      <c r="V12303" s="221"/>
      <c r="W12303" s="221"/>
      <c r="X12303" s="221"/>
    </row>
    <row r="12304" spans="20:24">
      <c r="T12304" s="221"/>
      <c r="U12304" s="221"/>
      <c r="V12304" s="221"/>
      <c r="W12304" s="221"/>
      <c r="X12304" s="221"/>
    </row>
    <row r="12305" spans="20:24">
      <c r="T12305" s="221"/>
      <c r="U12305" s="221"/>
      <c r="V12305" s="221"/>
      <c r="W12305" s="221"/>
      <c r="X12305" s="221"/>
    </row>
    <row r="12306" spans="20:24">
      <c r="T12306" s="221"/>
      <c r="U12306" s="221"/>
      <c r="V12306" s="221"/>
      <c r="W12306" s="221"/>
      <c r="X12306" s="221"/>
    </row>
    <row r="12307" spans="20:24">
      <c r="T12307" s="221"/>
      <c r="U12307" s="221"/>
      <c r="V12307" s="221"/>
      <c r="W12307" s="221"/>
      <c r="X12307" s="221"/>
    </row>
    <row r="12308" spans="20:24">
      <c r="T12308" s="221"/>
      <c r="U12308" s="221"/>
      <c r="V12308" s="221"/>
      <c r="W12308" s="221"/>
      <c r="X12308" s="221"/>
    </row>
    <row r="12309" spans="20:24">
      <c r="T12309" s="221"/>
      <c r="U12309" s="221"/>
      <c r="V12309" s="221"/>
      <c r="W12309" s="221"/>
      <c r="X12309" s="221"/>
    </row>
    <row r="12310" spans="20:24">
      <c r="T12310" s="221"/>
      <c r="U12310" s="221"/>
      <c r="V12310" s="221"/>
      <c r="W12310" s="221"/>
      <c r="X12310" s="221"/>
    </row>
    <row r="12311" spans="20:24">
      <c r="T12311" s="221"/>
      <c r="U12311" s="221"/>
      <c r="V12311" s="221"/>
      <c r="W12311" s="221"/>
      <c r="X12311" s="221"/>
    </row>
    <row r="12312" spans="20:24">
      <c r="T12312" s="221"/>
      <c r="U12312" s="221"/>
      <c r="V12312" s="221"/>
      <c r="W12312" s="221"/>
      <c r="X12312" s="221"/>
    </row>
    <row r="12313" spans="20:24">
      <c r="T12313" s="221"/>
      <c r="U12313" s="221"/>
      <c r="V12313" s="221"/>
      <c r="W12313" s="221"/>
      <c r="X12313" s="221"/>
    </row>
    <row r="12314" spans="20:24">
      <c r="T12314" s="221"/>
      <c r="U12314" s="221"/>
      <c r="V12314" s="221"/>
      <c r="W12314" s="221"/>
      <c r="X12314" s="221"/>
    </row>
    <row r="12315" spans="20:24">
      <c r="T12315" s="221"/>
      <c r="U12315" s="221"/>
      <c r="V12315" s="221"/>
      <c r="W12315" s="221"/>
      <c r="X12315" s="221"/>
    </row>
    <row r="12316" spans="20:24">
      <c r="T12316" s="221"/>
      <c r="U12316" s="221"/>
      <c r="V12316" s="221"/>
      <c r="W12316" s="221"/>
      <c r="X12316" s="221"/>
    </row>
    <row r="12317" spans="20:24">
      <c r="T12317" s="221"/>
      <c r="U12317" s="221"/>
      <c r="V12317" s="221"/>
      <c r="W12317" s="221"/>
      <c r="X12317" s="221"/>
    </row>
    <row r="12318" spans="20:24">
      <c r="T12318" s="221"/>
      <c r="U12318" s="221"/>
      <c r="V12318" s="221"/>
      <c r="W12318" s="221"/>
      <c r="X12318" s="221"/>
    </row>
    <row r="12319" spans="20:24">
      <c r="T12319" s="221"/>
      <c r="U12319" s="221"/>
      <c r="V12319" s="221"/>
      <c r="W12319" s="221"/>
      <c r="X12319" s="221"/>
    </row>
    <row r="12320" spans="20:24">
      <c r="T12320" s="221"/>
      <c r="U12320" s="221"/>
      <c r="V12320" s="221"/>
      <c r="W12320" s="221"/>
      <c r="X12320" s="221"/>
    </row>
    <row r="12321" spans="20:24">
      <c r="T12321" s="221"/>
      <c r="U12321" s="221"/>
      <c r="V12321" s="221"/>
      <c r="W12321" s="221"/>
      <c r="X12321" s="221"/>
    </row>
    <row r="12322" spans="20:24">
      <c r="T12322" s="221"/>
      <c r="U12322" s="221"/>
      <c r="V12322" s="221"/>
      <c r="W12322" s="221"/>
      <c r="X12322" s="221"/>
    </row>
    <row r="12323" spans="20:24">
      <c r="T12323" s="221"/>
      <c r="U12323" s="221"/>
      <c r="V12323" s="221"/>
      <c r="W12323" s="221"/>
      <c r="X12323" s="221"/>
    </row>
    <row r="12324" spans="20:24">
      <c r="T12324" s="221"/>
      <c r="U12324" s="221"/>
      <c r="V12324" s="221"/>
      <c r="W12324" s="221"/>
      <c r="X12324" s="221"/>
    </row>
    <row r="12325" spans="20:24">
      <c r="T12325" s="221"/>
      <c r="U12325" s="221"/>
      <c r="V12325" s="221"/>
      <c r="W12325" s="221"/>
      <c r="X12325" s="221"/>
    </row>
    <row r="12326" spans="20:24">
      <c r="T12326" s="221"/>
      <c r="U12326" s="221"/>
      <c r="V12326" s="221"/>
      <c r="W12326" s="221"/>
      <c r="X12326" s="221"/>
    </row>
    <row r="12327" spans="20:24">
      <c r="T12327" s="221"/>
      <c r="U12327" s="221"/>
      <c r="V12327" s="221"/>
      <c r="W12327" s="221"/>
      <c r="X12327" s="221"/>
    </row>
    <row r="12328" spans="20:24">
      <c r="T12328" s="221"/>
      <c r="U12328" s="221"/>
      <c r="V12328" s="221"/>
      <c r="W12328" s="221"/>
      <c r="X12328" s="221"/>
    </row>
    <row r="12329" spans="20:24">
      <c r="T12329" s="221"/>
      <c r="U12329" s="221"/>
      <c r="V12329" s="221"/>
      <c r="W12329" s="221"/>
      <c r="X12329" s="221"/>
    </row>
    <row r="12330" spans="20:24">
      <c r="T12330" s="221"/>
      <c r="U12330" s="221"/>
      <c r="V12330" s="221"/>
      <c r="W12330" s="221"/>
      <c r="X12330" s="221"/>
    </row>
    <row r="12331" spans="20:24">
      <c r="T12331" s="221"/>
      <c r="U12331" s="221"/>
      <c r="V12331" s="221"/>
      <c r="W12331" s="221"/>
      <c r="X12331" s="221"/>
    </row>
    <row r="12332" spans="20:24">
      <c r="T12332" s="221"/>
      <c r="U12332" s="221"/>
      <c r="V12332" s="221"/>
      <c r="W12332" s="221"/>
      <c r="X12332" s="221"/>
    </row>
    <row r="12333" spans="20:24">
      <c r="T12333" s="221"/>
      <c r="U12333" s="221"/>
      <c r="V12333" s="221"/>
      <c r="W12333" s="221"/>
      <c r="X12333" s="221"/>
    </row>
    <row r="12334" spans="20:24">
      <c r="T12334" s="221"/>
      <c r="U12334" s="221"/>
      <c r="V12334" s="221"/>
      <c r="W12334" s="221"/>
      <c r="X12334" s="221"/>
    </row>
    <row r="12335" spans="20:24">
      <c r="T12335" s="221"/>
      <c r="U12335" s="221"/>
      <c r="V12335" s="221"/>
      <c r="W12335" s="221"/>
      <c r="X12335" s="221"/>
    </row>
    <row r="12336" spans="20:24">
      <c r="T12336" s="221"/>
      <c r="U12336" s="221"/>
      <c r="V12336" s="221"/>
      <c r="W12336" s="221"/>
      <c r="X12336" s="221"/>
    </row>
    <row r="12337" spans="20:24">
      <c r="T12337" s="221"/>
      <c r="U12337" s="221"/>
      <c r="V12337" s="221"/>
      <c r="W12337" s="221"/>
      <c r="X12337" s="221"/>
    </row>
    <row r="12338" spans="20:24">
      <c r="T12338" s="221"/>
      <c r="U12338" s="221"/>
      <c r="V12338" s="221"/>
      <c r="W12338" s="221"/>
      <c r="X12338" s="221"/>
    </row>
    <row r="12339" spans="20:24">
      <c r="T12339" s="221"/>
      <c r="U12339" s="221"/>
      <c r="V12339" s="221"/>
      <c r="W12339" s="221"/>
      <c r="X12339" s="221"/>
    </row>
    <row r="12340" spans="20:24">
      <c r="T12340" s="221"/>
      <c r="U12340" s="221"/>
      <c r="V12340" s="221"/>
      <c r="W12340" s="221"/>
      <c r="X12340" s="221"/>
    </row>
    <row r="12341" spans="20:24">
      <c r="T12341" s="221"/>
      <c r="U12341" s="221"/>
      <c r="V12341" s="221"/>
      <c r="W12341" s="221"/>
      <c r="X12341" s="221"/>
    </row>
    <row r="12342" spans="20:24">
      <c r="T12342" s="221"/>
      <c r="U12342" s="221"/>
      <c r="V12342" s="221"/>
      <c r="W12342" s="221"/>
      <c r="X12342" s="221"/>
    </row>
    <row r="12343" spans="20:24">
      <c r="T12343" s="221"/>
      <c r="U12343" s="221"/>
      <c r="V12343" s="221"/>
      <c r="W12343" s="221"/>
      <c r="X12343" s="221"/>
    </row>
    <row r="12344" spans="20:24">
      <c r="T12344" s="221"/>
      <c r="U12344" s="221"/>
      <c r="V12344" s="221"/>
      <c r="W12344" s="221"/>
      <c r="X12344" s="221"/>
    </row>
    <row r="12345" spans="20:24">
      <c r="T12345" s="221"/>
      <c r="U12345" s="221"/>
      <c r="V12345" s="221"/>
      <c r="W12345" s="221"/>
      <c r="X12345" s="221"/>
    </row>
    <row r="12346" spans="20:24">
      <c r="T12346" s="221"/>
      <c r="U12346" s="221"/>
      <c r="V12346" s="221"/>
      <c r="W12346" s="221"/>
      <c r="X12346" s="221"/>
    </row>
    <row r="12347" spans="20:24">
      <c r="T12347" s="221"/>
      <c r="U12347" s="221"/>
      <c r="V12347" s="221"/>
      <c r="W12347" s="221"/>
      <c r="X12347" s="221"/>
    </row>
    <row r="12348" spans="20:24">
      <c r="T12348" s="221"/>
      <c r="U12348" s="221"/>
      <c r="V12348" s="221"/>
      <c r="W12348" s="221"/>
      <c r="X12348" s="221"/>
    </row>
    <row r="12349" spans="20:24">
      <c r="T12349" s="221"/>
      <c r="U12349" s="221"/>
      <c r="V12349" s="221"/>
      <c r="W12349" s="221"/>
      <c r="X12349" s="221"/>
    </row>
    <row r="12350" spans="20:24">
      <c r="T12350" s="221"/>
      <c r="U12350" s="221"/>
      <c r="V12350" s="221"/>
      <c r="W12350" s="221"/>
      <c r="X12350" s="221"/>
    </row>
    <row r="12351" spans="20:24">
      <c r="T12351" s="221"/>
      <c r="U12351" s="221"/>
      <c r="V12351" s="221"/>
      <c r="W12351" s="221"/>
      <c r="X12351" s="221"/>
    </row>
    <row r="12352" spans="20:24">
      <c r="T12352" s="221"/>
      <c r="U12352" s="221"/>
      <c r="V12352" s="221"/>
      <c r="W12352" s="221"/>
      <c r="X12352" s="221"/>
    </row>
    <row r="12353" spans="20:24">
      <c r="T12353" s="221"/>
      <c r="U12353" s="221"/>
      <c r="V12353" s="221"/>
      <c r="W12353" s="221"/>
      <c r="X12353" s="221"/>
    </row>
    <row r="12354" spans="20:24">
      <c r="T12354" s="221"/>
      <c r="U12354" s="221"/>
      <c r="V12354" s="221"/>
      <c r="W12354" s="221"/>
      <c r="X12354" s="221"/>
    </row>
    <row r="12355" spans="20:24">
      <c r="T12355" s="221"/>
      <c r="U12355" s="221"/>
      <c r="V12355" s="221"/>
      <c r="W12355" s="221"/>
      <c r="X12355" s="221"/>
    </row>
    <row r="12356" spans="20:24">
      <c r="T12356" s="221"/>
      <c r="U12356" s="221"/>
      <c r="V12356" s="221"/>
      <c r="W12356" s="221"/>
      <c r="X12356" s="221"/>
    </row>
    <row r="12357" spans="20:24">
      <c r="T12357" s="221"/>
      <c r="U12357" s="221"/>
      <c r="V12357" s="221"/>
      <c r="W12357" s="221"/>
      <c r="X12357" s="221"/>
    </row>
    <row r="12358" spans="20:24">
      <c r="T12358" s="221"/>
      <c r="U12358" s="221"/>
      <c r="V12358" s="221"/>
      <c r="W12358" s="221"/>
      <c r="X12358" s="221"/>
    </row>
    <row r="12359" spans="20:24">
      <c r="T12359" s="221"/>
      <c r="U12359" s="221"/>
      <c r="V12359" s="221"/>
      <c r="W12359" s="221"/>
      <c r="X12359" s="221"/>
    </row>
    <row r="12360" spans="20:24">
      <c r="T12360" s="221"/>
      <c r="U12360" s="221"/>
      <c r="V12360" s="221"/>
      <c r="W12360" s="221"/>
      <c r="X12360" s="221"/>
    </row>
    <row r="12361" spans="20:24">
      <c r="T12361" s="221"/>
      <c r="U12361" s="221"/>
      <c r="V12361" s="221"/>
      <c r="W12361" s="221"/>
      <c r="X12361" s="221"/>
    </row>
    <row r="12362" spans="20:24">
      <c r="T12362" s="221"/>
      <c r="U12362" s="221"/>
      <c r="V12362" s="221"/>
      <c r="W12362" s="221"/>
      <c r="X12362" s="221"/>
    </row>
    <row r="12363" spans="20:24">
      <c r="T12363" s="221"/>
      <c r="U12363" s="221"/>
      <c r="V12363" s="221"/>
      <c r="W12363" s="221"/>
      <c r="X12363" s="221"/>
    </row>
    <row r="12364" spans="20:24">
      <c r="T12364" s="221"/>
      <c r="U12364" s="221"/>
      <c r="V12364" s="221"/>
      <c r="W12364" s="221"/>
      <c r="X12364" s="221"/>
    </row>
    <row r="12365" spans="20:24">
      <c r="T12365" s="221"/>
      <c r="U12365" s="221"/>
      <c r="V12365" s="221"/>
      <c r="W12365" s="221"/>
      <c r="X12365" s="221"/>
    </row>
    <row r="12366" spans="20:24">
      <c r="T12366" s="221"/>
      <c r="U12366" s="221"/>
      <c r="V12366" s="221"/>
      <c r="W12366" s="221"/>
      <c r="X12366" s="221"/>
    </row>
    <row r="12367" spans="20:24">
      <c r="T12367" s="221"/>
      <c r="U12367" s="221"/>
      <c r="V12367" s="221"/>
      <c r="W12367" s="221"/>
      <c r="X12367" s="221"/>
    </row>
    <row r="12368" spans="20:24">
      <c r="T12368" s="221"/>
      <c r="U12368" s="221"/>
      <c r="V12368" s="221"/>
      <c r="W12368" s="221"/>
      <c r="X12368" s="221"/>
    </row>
    <row r="12369" spans="20:24">
      <c r="T12369" s="221"/>
      <c r="U12369" s="221"/>
      <c r="V12369" s="221"/>
      <c r="W12369" s="221"/>
      <c r="X12369" s="221"/>
    </row>
    <row r="12370" spans="20:24">
      <c r="T12370" s="221"/>
      <c r="U12370" s="221"/>
      <c r="V12370" s="221"/>
      <c r="W12370" s="221"/>
      <c r="X12370" s="221"/>
    </row>
    <row r="12371" spans="20:24">
      <c r="T12371" s="221"/>
      <c r="U12371" s="221"/>
      <c r="V12371" s="221"/>
      <c r="W12371" s="221"/>
      <c r="X12371" s="221"/>
    </row>
    <row r="12372" spans="20:24">
      <c r="T12372" s="221"/>
      <c r="U12372" s="221"/>
      <c r="V12372" s="221"/>
      <c r="W12372" s="221"/>
      <c r="X12372" s="221"/>
    </row>
    <row r="12373" spans="20:24">
      <c r="T12373" s="221"/>
      <c r="U12373" s="221"/>
      <c r="V12373" s="221"/>
      <c r="W12373" s="221"/>
      <c r="X12373" s="221"/>
    </row>
    <row r="12374" spans="20:24">
      <c r="T12374" s="221"/>
      <c r="U12374" s="221"/>
      <c r="V12374" s="221"/>
      <c r="W12374" s="221"/>
      <c r="X12374" s="221"/>
    </row>
    <row r="12375" spans="20:24">
      <c r="T12375" s="221"/>
      <c r="U12375" s="221"/>
      <c r="V12375" s="221"/>
      <c r="W12375" s="221"/>
      <c r="X12375" s="221"/>
    </row>
    <row r="12376" spans="20:24">
      <c r="T12376" s="221"/>
      <c r="U12376" s="221"/>
      <c r="V12376" s="221"/>
      <c r="W12376" s="221"/>
      <c r="X12376" s="221"/>
    </row>
    <row r="12377" spans="20:24">
      <c r="T12377" s="221"/>
      <c r="U12377" s="221"/>
      <c r="V12377" s="221"/>
      <c r="W12377" s="221"/>
      <c r="X12377" s="221"/>
    </row>
    <row r="12378" spans="20:24">
      <c r="T12378" s="221"/>
      <c r="U12378" s="221"/>
      <c r="V12378" s="221"/>
      <c r="W12378" s="221"/>
      <c r="X12378" s="221"/>
    </row>
    <row r="12379" spans="20:24">
      <c r="T12379" s="221"/>
      <c r="U12379" s="221"/>
      <c r="V12379" s="221"/>
      <c r="W12379" s="221"/>
      <c r="X12379" s="221"/>
    </row>
    <row r="12380" spans="20:24">
      <c r="T12380" s="221"/>
      <c r="U12380" s="221"/>
      <c r="V12380" s="221"/>
      <c r="W12380" s="221"/>
      <c r="X12380" s="221"/>
    </row>
    <row r="12381" spans="20:24">
      <c r="T12381" s="221"/>
      <c r="U12381" s="221"/>
      <c r="V12381" s="221"/>
      <c r="W12381" s="221"/>
      <c r="X12381" s="221"/>
    </row>
    <row r="12382" spans="20:24">
      <c r="T12382" s="221"/>
      <c r="U12382" s="221"/>
      <c r="V12382" s="221"/>
      <c r="W12382" s="221"/>
      <c r="X12382" s="221"/>
    </row>
    <row r="12383" spans="20:24">
      <c r="T12383" s="221"/>
      <c r="U12383" s="221"/>
      <c r="V12383" s="221"/>
      <c r="W12383" s="221"/>
      <c r="X12383" s="221"/>
    </row>
    <row r="12384" spans="20:24">
      <c r="T12384" s="221"/>
      <c r="U12384" s="221"/>
      <c r="V12384" s="221"/>
      <c r="W12384" s="221"/>
      <c r="X12384" s="221"/>
    </row>
    <row r="12385" spans="20:24">
      <c r="T12385" s="221"/>
      <c r="U12385" s="221"/>
      <c r="V12385" s="221"/>
      <c r="W12385" s="221"/>
      <c r="X12385" s="221"/>
    </row>
    <row r="12386" spans="20:24">
      <c r="T12386" s="221"/>
      <c r="U12386" s="221"/>
      <c r="V12386" s="221"/>
      <c r="W12386" s="221"/>
      <c r="X12386" s="221"/>
    </row>
    <row r="12387" spans="20:24">
      <c r="T12387" s="221"/>
      <c r="U12387" s="221"/>
      <c r="V12387" s="221"/>
      <c r="W12387" s="221"/>
      <c r="X12387" s="221"/>
    </row>
    <row r="12388" spans="20:24">
      <c r="T12388" s="221"/>
      <c r="U12388" s="221"/>
      <c r="V12388" s="221"/>
      <c r="W12388" s="221"/>
      <c r="X12388" s="221"/>
    </row>
    <row r="12389" spans="20:24">
      <c r="T12389" s="221"/>
      <c r="U12389" s="221"/>
      <c r="V12389" s="221"/>
      <c r="W12389" s="221"/>
      <c r="X12389" s="221"/>
    </row>
    <row r="12390" spans="20:24">
      <c r="T12390" s="221"/>
      <c r="U12390" s="221"/>
      <c r="V12390" s="221"/>
      <c r="W12390" s="221"/>
      <c r="X12390" s="221"/>
    </row>
    <row r="12391" spans="20:24">
      <c r="T12391" s="221"/>
      <c r="U12391" s="221"/>
      <c r="V12391" s="221"/>
      <c r="W12391" s="221"/>
      <c r="X12391" s="221"/>
    </row>
    <row r="12392" spans="20:24">
      <c r="T12392" s="221"/>
      <c r="U12392" s="221"/>
      <c r="V12392" s="221"/>
      <c r="W12392" s="221"/>
      <c r="X12392" s="221"/>
    </row>
    <row r="12393" spans="20:24">
      <c r="T12393" s="221"/>
      <c r="U12393" s="221"/>
      <c r="V12393" s="221"/>
      <c r="W12393" s="221"/>
      <c r="X12393" s="221"/>
    </row>
    <row r="12394" spans="20:24">
      <c r="T12394" s="221"/>
      <c r="U12394" s="221"/>
      <c r="V12394" s="221"/>
      <c r="W12394" s="221"/>
      <c r="X12394" s="221"/>
    </row>
    <row r="12395" spans="20:24">
      <c r="T12395" s="221"/>
      <c r="U12395" s="221"/>
      <c r="V12395" s="221"/>
      <c r="W12395" s="221"/>
      <c r="X12395" s="221"/>
    </row>
    <row r="12396" spans="20:24">
      <c r="T12396" s="221"/>
      <c r="U12396" s="221"/>
      <c r="V12396" s="221"/>
      <c r="W12396" s="221"/>
      <c r="X12396" s="221"/>
    </row>
    <row r="12397" spans="20:24">
      <c r="T12397" s="221"/>
      <c r="U12397" s="221"/>
      <c r="V12397" s="221"/>
      <c r="W12397" s="221"/>
      <c r="X12397" s="221"/>
    </row>
    <row r="12398" spans="20:24">
      <c r="T12398" s="221"/>
      <c r="U12398" s="221"/>
      <c r="V12398" s="221"/>
      <c r="W12398" s="221"/>
      <c r="X12398" s="221"/>
    </row>
    <row r="12399" spans="20:24">
      <c r="T12399" s="221"/>
      <c r="U12399" s="221"/>
      <c r="V12399" s="221"/>
      <c r="W12399" s="221"/>
      <c r="X12399" s="221"/>
    </row>
    <row r="12400" spans="20:24">
      <c r="T12400" s="221"/>
      <c r="U12400" s="221"/>
      <c r="V12400" s="221"/>
      <c r="W12400" s="221"/>
      <c r="X12400" s="221"/>
    </row>
    <row r="12401" spans="20:24">
      <c r="T12401" s="221"/>
      <c r="U12401" s="221"/>
      <c r="V12401" s="221"/>
      <c r="W12401" s="221"/>
      <c r="X12401" s="221"/>
    </row>
    <row r="12402" spans="20:24">
      <c r="T12402" s="221"/>
      <c r="U12402" s="221"/>
      <c r="V12402" s="221"/>
      <c r="W12402" s="221"/>
      <c r="X12402" s="221"/>
    </row>
    <row r="12403" spans="20:24">
      <c r="T12403" s="221"/>
      <c r="U12403" s="221"/>
      <c r="V12403" s="221"/>
      <c r="W12403" s="221"/>
      <c r="X12403" s="221"/>
    </row>
    <row r="12404" spans="20:24">
      <c r="T12404" s="221"/>
      <c r="U12404" s="221"/>
      <c r="V12404" s="221"/>
      <c r="W12404" s="221"/>
      <c r="X12404" s="221"/>
    </row>
    <row r="12405" spans="20:24">
      <c r="T12405" s="221"/>
      <c r="U12405" s="221"/>
      <c r="V12405" s="221"/>
      <c r="W12405" s="221"/>
      <c r="X12405" s="221"/>
    </row>
    <row r="12406" spans="20:24">
      <c r="T12406" s="221"/>
      <c r="U12406" s="221"/>
      <c r="V12406" s="221"/>
      <c r="W12406" s="221"/>
      <c r="X12406" s="221"/>
    </row>
    <row r="12407" spans="20:24">
      <c r="T12407" s="221"/>
      <c r="U12407" s="221"/>
      <c r="V12407" s="221"/>
      <c r="W12407" s="221"/>
      <c r="X12407" s="221"/>
    </row>
    <row r="12408" spans="20:24">
      <c r="T12408" s="221"/>
      <c r="U12408" s="221"/>
      <c r="V12408" s="221"/>
      <c r="W12408" s="221"/>
      <c r="X12408" s="221"/>
    </row>
    <row r="12409" spans="20:24">
      <c r="T12409" s="221"/>
      <c r="U12409" s="221"/>
      <c r="V12409" s="221"/>
      <c r="W12409" s="221"/>
      <c r="X12409" s="221"/>
    </row>
    <row r="12410" spans="20:24">
      <c r="T12410" s="221"/>
      <c r="U12410" s="221"/>
      <c r="V12410" s="221"/>
      <c r="W12410" s="221"/>
      <c r="X12410" s="221"/>
    </row>
    <row r="12411" spans="20:24">
      <c r="T12411" s="221"/>
      <c r="U12411" s="221"/>
      <c r="V12411" s="221"/>
      <c r="W12411" s="221"/>
      <c r="X12411" s="221"/>
    </row>
    <row r="12412" spans="20:24">
      <c r="T12412" s="221"/>
      <c r="U12412" s="221"/>
      <c r="V12412" s="221"/>
      <c r="W12412" s="221"/>
      <c r="X12412" s="221"/>
    </row>
    <row r="12413" spans="20:24">
      <c r="T12413" s="221"/>
      <c r="U12413" s="221"/>
      <c r="V12413" s="221"/>
      <c r="W12413" s="221"/>
      <c r="X12413" s="221"/>
    </row>
    <row r="12414" spans="20:24">
      <c r="T12414" s="221"/>
      <c r="U12414" s="221"/>
      <c r="V12414" s="221"/>
      <c r="W12414" s="221"/>
      <c r="X12414" s="221"/>
    </row>
    <row r="12415" spans="20:24">
      <c r="T12415" s="221"/>
      <c r="U12415" s="221"/>
      <c r="V12415" s="221"/>
      <c r="W12415" s="221"/>
      <c r="X12415" s="221"/>
    </row>
    <row r="12416" spans="20:24">
      <c r="T12416" s="221"/>
      <c r="U12416" s="221"/>
      <c r="V12416" s="221"/>
      <c r="W12416" s="221"/>
      <c r="X12416" s="221"/>
    </row>
    <row r="12417" spans="20:24">
      <c r="T12417" s="221"/>
      <c r="U12417" s="221"/>
      <c r="V12417" s="221"/>
      <c r="W12417" s="221"/>
      <c r="X12417" s="221"/>
    </row>
    <row r="12418" spans="20:24">
      <c r="T12418" s="221"/>
      <c r="U12418" s="221"/>
      <c r="V12418" s="221"/>
      <c r="W12418" s="221"/>
      <c r="X12418" s="221"/>
    </row>
    <row r="12419" spans="20:24">
      <c r="T12419" s="221"/>
      <c r="U12419" s="221"/>
      <c r="V12419" s="221"/>
      <c r="W12419" s="221"/>
      <c r="X12419" s="221"/>
    </row>
    <row r="12420" spans="20:24">
      <c r="T12420" s="221"/>
      <c r="U12420" s="221"/>
      <c r="V12420" s="221"/>
      <c r="W12420" s="221"/>
      <c r="X12420" s="221"/>
    </row>
    <row r="12421" spans="20:24">
      <c r="T12421" s="221"/>
      <c r="U12421" s="221"/>
      <c r="V12421" s="221"/>
      <c r="W12421" s="221"/>
      <c r="X12421" s="221"/>
    </row>
    <row r="12422" spans="20:24">
      <c r="T12422" s="221"/>
      <c r="U12422" s="221"/>
      <c r="V12422" s="221"/>
      <c r="W12422" s="221"/>
      <c r="X12422" s="221"/>
    </row>
    <row r="12423" spans="20:24">
      <c r="T12423" s="221"/>
      <c r="U12423" s="221"/>
      <c r="V12423" s="221"/>
      <c r="W12423" s="221"/>
      <c r="X12423" s="221"/>
    </row>
    <row r="12424" spans="20:24">
      <c r="T12424" s="221"/>
      <c r="U12424" s="221"/>
      <c r="V12424" s="221"/>
      <c r="W12424" s="221"/>
      <c r="X12424" s="221"/>
    </row>
    <row r="12425" spans="20:24">
      <c r="T12425" s="221"/>
      <c r="U12425" s="221"/>
      <c r="V12425" s="221"/>
      <c r="W12425" s="221"/>
      <c r="X12425" s="221"/>
    </row>
    <row r="12426" spans="20:24">
      <c r="T12426" s="221"/>
      <c r="U12426" s="221"/>
      <c r="V12426" s="221"/>
      <c r="W12426" s="221"/>
      <c r="X12426" s="221"/>
    </row>
    <row r="12427" spans="20:24">
      <c r="T12427" s="221"/>
      <c r="U12427" s="221"/>
      <c r="V12427" s="221"/>
      <c r="W12427" s="221"/>
      <c r="X12427" s="221"/>
    </row>
    <row r="12428" spans="20:24">
      <c r="T12428" s="221"/>
      <c r="U12428" s="221"/>
      <c r="V12428" s="221"/>
      <c r="W12428" s="221"/>
      <c r="X12428" s="221"/>
    </row>
    <row r="12429" spans="20:24">
      <c r="T12429" s="221"/>
      <c r="U12429" s="221"/>
      <c r="V12429" s="221"/>
      <c r="W12429" s="221"/>
      <c r="X12429" s="221"/>
    </row>
    <row r="12430" spans="20:24">
      <c r="T12430" s="221"/>
      <c r="U12430" s="221"/>
      <c r="V12430" s="221"/>
      <c r="W12430" s="221"/>
      <c r="X12430" s="221"/>
    </row>
    <row r="12431" spans="20:24">
      <c r="T12431" s="221"/>
      <c r="U12431" s="221"/>
      <c r="V12431" s="221"/>
      <c r="W12431" s="221"/>
      <c r="X12431" s="221"/>
    </row>
    <row r="12432" spans="20:24">
      <c r="T12432" s="221"/>
      <c r="U12432" s="221"/>
      <c r="V12432" s="221"/>
      <c r="W12432" s="221"/>
      <c r="X12432" s="221"/>
    </row>
    <row r="12433" spans="20:24">
      <c r="T12433" s="221"/>
      <c r="U12433" s="221"/>
      <c r="V12433" s="221"/>
      <c r="W12433" s="221"/>
      <c r="X12433" s="221"/>
    </row>
    <row r="12434" spans="20:24">
      <c r="T12434" s="221"/>
      <c r="U12434" s="221"/>
      <c r="V12434" s="221"/>
      <c r="W12434" s="221"/>
      <c r="X12434" s="221"/>
    </row>
    <row r="12435" spans="20:24">
      <c r="T12435" s="221"/>
      <c r="U12435" s="221"/>
      <c r="V12435" s="221"/>
      <c r="W12435" s="221"/>
      <c r="X12435" s="221"/>
    </row>
    <row r="12436" spans="20:24">
      <c r="T12436" s="221"/>
      <c r="U12436" s="221"/>
      <c r="V12436" s="221"/>
      <c r="W12436" s="221"/>
      <c r="X12436" s="221"/>
    </row>
    <row r="12437" spans="20:24">
      <c r="T12437" s="221"/>
      <c r="U12437" s="221"/>
      <c r="V12437" s="221"/>
      <c r="W12437" s="221"/>
      <c r="X12437" s="221"/>
    </row>
    <row r="12438" spans="20:24">
      <c r="T12438" s="221"/>
      <c r="U12438" s="221"/>
      <c r="V12438" s="221"/>
      <c r="W12438" s="221"/>
      <c r="X12438" s="221"/>
    </row>
    <row r="12439" spans="20:24">
      <c r="T12439" s="221"/>
      <c r="U12439" s="221"/>
      <c r="V12439" s="221"/>
      <c r="W12439" s="221"/>
      <c r="X12439" s="221"/>
    </row>
    <row r="12440" spans="20:24">
      <c r="T12440" s="221"/>
      <c r="U12440" s="221"/>
      <c r="V12440" s="221"/>
      <c r="W12440" s="221"/>
      <c r="X12440" s="221"/>
    </row>
    <row r="12441" spans="20:24">
      <c r="T12441" s="221"/>
      <c r="U12441" s="221"/>
      <c r="V12441" s="221"/>
      <c r="W12441" s="221"/>
      <c r="X12441" s="221"/>
    </row>
    <row r="12442" spans="20:24">
      <c r="T12442" s="221"/>
      <c r="U12442" s="221"/>
      <c r="V12442" s="221"/>
      <c r="W12442" s="221"/>
      <c r="X12442" s="221"/>
    </row>
    <row r="12443" spans="20:24">
      <c r="T12443" s="221"/>
      <c r="U12443" s="221"/>
      <c r="V12443" s="221"/>
      <c r="W12443" s="221"/>
      <c r="X12443" s="221"/>
    </row>
    <row r="12444" spans="20:24">
      <c r="T12444" s="221"/>
      <c r="U12444" s="221"/>
      <c r="V12444" s="221"/>
      <c r="W12444" s="221"/>
      <c r="X12444" s="221"/>
    </row>
    <row r="12445" spans="20:24">
      <c r="T12445" s="221"/>
      <c r="U12445" s="221"/>
      <c r="V12445" s="221"/>
      <c r="W12445" s="221"/>
      <c r="X12445" s="221"/>
    </row>
    <row r="12446" spans="20:24">
      <c r="T12446" s="221"/>
      <c r="U12446" s="221"/>
      <c r="V12446" s="221"/>
      <c r="W12446" s="221"/>
      <c r="X12446" s="221"/>
    </row>
    <row r="12447" spans="20:24">
      <c r="T12447" s="221"/>
      <c r="U12447" s="221"/>
      <c r="V12447" s="221"/>
      <c r="W12447" s="221"/>
      <c r="X12447" s="221"/>
    </row>
    <row r="12448" spans="20:24">
      <c r="T12448" s="221"/>
      <c r="U12448" s="221"/>
      <c r="V12448" s="221"/>
      <c r="W12448" s="221"/>
      <c r="X12448" s="221"/>
    </row>
    <row r="12449" spans="20:24">
      <c r="T12449" s="221"/>
      <c r="U12449" s="221"/>
      <c r="V12449" s="221"/>
      <c r="W12449" s="221"/>
      <c r="X12449" s="221"/>
    </row>
    <row r="12450" spans="20:24">
      <c r="T12450" s="221"/>
      <c r="U12450" s="221"/>
      <c r="V12450" s="221"/>
      <c r="W12450" s="221"/>
      <c r="X12450" s="221"/>
    </row>
    <row r="12451" spans="20:24">
      <c r="T12451" s="221"/>
      <c r="U12451" s="221"/>
      <c r="V12451" s="221"/>
      <c r="W12451" s="221"/>
      <c r="X12451" s="221"/>
    </row>
    <row r="12452" spans="20:24">
      <c r="T12452" s="221"/>
      <c r="U12452" s="221"/>
      <c r="V12452" s="221"/>
      <c r="W12452" s="221"/>
      <c r="X12452" s="221"/>
    </row>
    <row r="12453" spans="20:24">
      <c r="T12453" s="221"/>
      <c r="U12453" s="221"/>
      <c r="V12453" s="221"/>
      <c r="W12453" s="221"/>
      <c r="X12453" s="221"/>
    </row>
    <row r="12454" spans="20:24">
      <c r="T12454" s="221"/>
      <c r="U12454" s="221"/>
      <c r="V12454" s="221"/>
      <c r="W12454" s="221"/>
      <c r="X12454" s="221"/>
    </row>
    <row r="12455" spans="20:24">
      <c r="T12455" s="221"/>
      <c r="U12455" s="221"/>
      <c r="V12455" s="221"/>
      <c r="W12455" s="221"/>
      <c r="X12455" s="221"/>
    </row>
    <row r="12456" spans="20:24">
      <c r="T12456" s="221"/>
      <c r="U12456" s="221"/>
      <c r="V12456" s="221"/>
      <c r="W12456" s="221"/>
      <c r="X12456" s="221"/>
    </row>
    <row r="12457" spans="20:24">
      <c r="T12457" s="221"/>
      <c r="U12457" s="221"/>
      <c r="V12457" s="221"/>
      <c r="W12457" s="221"/>
      <c r="X12457" s="221"/>
    </row>
    <row r="12458" spans="20:24">
      <c r="T12458" s="221"/>
      <c r="U12458" s="221"/>
      <c r="V12458" s="221"/>
      <c r="W12458" s="221"/>
      <c r="X12458" s="221"/>
    </row>
    <row r="12459" spans="20:24">
      <c r="T12459" s="221"/>
      <c r="U12459" s="221"/>
      <c r="V12459" s="221"/>
      <c r="W12459" s="221"/>
      <c r="X12459" s="221"/>
    </row>
    <row r="12460" spans="20:24">
      <c r="T12460" s="221"/>
      <c r="U12460" s="221"/>
      <c r="V12460" s="221"/>
      <c r="W12460" s="221"/>
      <c r="X12460" s="221"/>
    </row>
    <row r="12461" spans="20:24">
      <c r="T12461" s="221"/>
      <c r="U12461" s="221"/>
      <c r="V12461" s="221"/>
      <c r="W12461" s="221"/>
      <c r="X12461" s="221"/>
    </row>
    <row r="12462" spans="20:24">
      <c r="T12462" s="221"/>
      <c r="U12462" s="221"/>
      <c r="V12462" s="221"/>
      <c r="W12462" s="221"/>
      <c r="X12462" s="221"/>
    </row>
    <row r="12463" spans="20:24">
      <c r="T12463" s="221"/>
      <c r="U12463" s="221"/>
      <c r="V12463" s="221"/>
      <c r="W12463" s="221"/>
      <c r="X12463" s="221"/>
    </row>
    <row r="12464" spans="20:24">
      <c r="T12464" s="221"/>
      <c r="U12464" s="221"/>
      <c r="V12464" s="221"/>
      <c r="W12464" s="221"/>
      <c r="X12464" s="221"/>
    </row>
    <row r="12465" spans="20:24">
      <c r="T12465" s="221"/>
      <c r="U12465" s="221"/>
      <c r="V12465" s="221"/>
      <c r="W12465" s="221"/>
      <c r="X12465" s="221"/>
    </row>
    <row r="12466" spans="20:24">
      <c r="T12466" s="221"/>
      <c r="U12466" s="221"/>
      <c r="V12466" s="221"/>
      <c r="W12466" s="221"/>
      <c r="X12466" s="221"/>
    </row>
    <row r="12467" spans="20:24">
      <c r="T12467" s="221"/>
      <c r="U12467" s="221"/>
      <c r="V12467" s="221"/>
      <c r="W12467" s="221"/>
      <c r="X12467" s="221"/>
    </row>
    <row r="12468" spans="20:24">
      <c r="T12468" s="221"/>
      <c r="U12468" s="221"/>
      <c r="V12468" s="221"/>
      <c r="W12468" s="221"/>
      <c r="X12468" s="221"/>
    </row>
    <row r="12469" spans="20:24">
      <c r="T12469" s="221"/>
      <c r="U12469" s="221"/>
      <c r="V12469" s="221"/>
      <c r="W12469" s="221"/>
      <c r="X12469" s="221"/>
    </row>
    <row r="12470" spans="20:24">
      <c r="T12470" s="221"/>
      <c r="U12470" s="221"/>
      <c r="V12470" s="221"/>
      <c r="W12470" s="221"/>
      <c r="X12470" s="221"/>
    </row>
    <row r="12471" spans="20:24">
      <c r="T12471" s="221"/>
      <c r="U12471" s="221"/>
      <c r="V12471" s="221"/>
      <c r="W12471" s="221"/>
      <c r="X12471" s="221"/>
    </row>
    <row r="12472" spans="20:24">
      <c r="T12472" s="221"/>
      <c r="U12472" s="221"/>
      <c r="V12472" s="221"/>
      <c r="W12472" s="221"/>
      <c r="X12472" s="221"/>
    </row>
    <row r="12473" spans="20:24">
      <c r="T12473" s="221"/>
      <c r="U12473" s="221"/>
      <c r="V12473" s="221"/>
      <c r="W12473" s="221"/>
      <c r="X12473" s="221"/>
    </row>
    <row r="12474" spans="20:24">
      <c r="T12474" s="221"/>
      <c r="U12474" s="221"/>
      <c r="V12474" s="221"/>
      <c r="W12474" s="221"/>
      <c r="X12474" s="221"/>
    </row>
    <row r="12475" spans="20:24">
      <c r="T12475" s="221"/>
      <c r="U12475" s="221"/>
      <c r="V12475" s="221"/>
      <c r="W12475" s="221"/>
      <c r="X12475" s="221"/>
    </row>
    <row r="12476" spans="20:24">
      <c r="T12476" s="221"/>
      <c r="U12476" s="221"/>
      <c r="V12476" s="221"/>
      <c r="W12476" s="221"/>
      <c r="X12476" s="221"/>
    </row>
    <row r="12477" spans="20:24">
      <c r="T12477" s="221"/>
      <c r="U12477" s="221"/>
      <c r="V12477" s="221"/>
      <c r="W12477" s="221"/>
      <c r="X12477" s="221"/>
    </row>
    <row r="12478" spans="20:24">
      <c r="T12478" s="221"/>
      <c r="U12478" s="221"/>
      <c r="V12478" s="221"/>
      <c r="W12478" s="221"/>
      <c r="X12478" s="221"/>
    </row>
    <row r="12479" spans="20:24">
      <c r="T12479" s="221"/>
      <c r="U12479" s="221"/>
      <c r="V12479" s="221"/>
      <c r="W12479" s="221"/>
      <c r="X12479" s="221"/>
    </row>
    <row r="12480" spans="20:24">
      <c r="T12480" s="221"/>
      <c r="U12480" s="221"/>
      <c r="V12480" s="221"/>
      <c r="W12480" s="221"/>
      <c r="X12480" s="221"/>
    </row>
    <row r="12481" spans="20:24">
      <c r="T12481" s="221"/>
      <c r="U12481" s="221"/>
      <c r="V12481" s="221"/>
      <c r="W12481" s="221"/>
      <c r="X12481" s="221"/>
    </row>
    <row r="12482" spans="20:24">
      <c r="T12482" s="221"/>
      <c r="U12482" s="221"/>
      <c r="V12482" s="221"/>
      <c r="W12482" s="221"/>
      <c r="X12482" s="221"/>
    </row>
    <row r="12483" spans="20:24">
      <c r="T12483" s="221"/>
      <c r="U12483" s="221"/>
      <c r="V12483" s="221"/>
      <c r="W12483" s="221"/>
      <c r="X12483" s="221"/>
    </row>
    <row r="12484" spans="20:24">
      <c r="T12484" s="221"/>
      <c r="U12484" s="221"/>
      <c r="V12484" s="221"/>
      <c r="W12484" s="221"/>
      <c r="X12484" s="221"/>
    </row>
    <row r="12485" spans="20:24">
      <c r="T12485" s="221"/>
      <c r="U12485" s="221"/>
      <c r="V12485" s="221"/>
      <c r="W12485" s="221"/>
      <c r="X12485" s="221"/>
    </row>
    <row r="12486" spans="20:24">
      <c r="T12486" s="221"/>
      <c r="U12486" s="221"/>
      <c r="V12486" s="221"/>
      <c r="W12486" s="221"/>
      <c r="X12486" s="221"/>
    </row>
    <row r="12487" spans="20:24">
      <c r="T12487" s="221"/>
      <c r="U12487" s="221"/>
      <c r="V12487" s="221"/>
      <c r="W12487" s="221"/>
      <c r="X12487" s="221"/>
    </row>
    <row r="12488" spans="20:24">
      <c r="T12488" s="221"/>
      <c r="U12488" s="221"/>
      <c r="V12488" s="221"/>
      <c r="W12488" s="221"/>
      <c r="X12488" s="221"/>
    </row>
    <row r="12489" spans="20:24">
      <c r="T12489" s="221"/>
      <c r="U12489" s="221"/>
      <c r="V12489" s="221"/>
      <c r="W12489" s="221"/>
      <c r="X12489" s="221"/>
    </row>
    <row r="12490" spans="20:24">
      <c r="T12490" s="221"/>
      <c r="U12490" s="221"/>
      <c r="V12490" s="221"/>
      <c r="W12490" s="221"/>
      <c r="X12490" s="221"/>
    </row>
    <row r="12491" spans="20:24">
      <c r="T12491" s="221"/>
      <c r="U12491" s="221"/>
      <c r="V12491" s="221"/>
      <c r="W12491" s="221"/>
      <c r="X12491" s="221"/>
    </row>
    <row r="12492" spans="20:24">
      <c r="T12492" s="221"/>
      <c r="U12492" s="221"/>
      <c r="V12492" s="221"/>
      <c r="W12492" s="221"/>
      <c r="X12492" s="221"/>
    </row>
    <row r="12493" spans="20:24">
      <c r="T12493" s="221"/>
      <c r="U12493" s="221"/>
      <c r="V12493" s="221"/>
      <c r="W12493" s="221"/>
      <c r="X12493" s="221"/>
    </row>
    <row r="12494" spans="20:24">
      <c r="T12494" s="221"/>
      <c r="U12494" s="221"/>
      <c r="V12494" s="221"/>
      <c r="W12494" s="221"/>
      <c r="X12494" s="221"/>
    </row>
    <row r="12495" spans="20:24">
      <c r="T12495" s="221"/>
      <c r="U12495" s="221"/>
      <c r="V12495" s="221"/>
      <c r="W12495" s="221"/>
      <c r="X12495" s="221"/>
    </row>
    <row r="12496" spans="20:24">
      <c r="T12496" s="221"/>
      <c r="U12496" s="221"/>
      <c r="V12496" s="221"/>
      <c r="W12496" s="221"/>
      <c r="X12496" s="221"/>
    </row>
    <row r="12497" spans="20:24">
      <c r="T12497" s="221"/>
      <c r="U12497" s="221"/>
      <c r="V12497" s="221"/>
      <c r="W12497" s="221"/>
      <c r="X12497" s="221"/>
    </row>
    <row r="12498" spans="20:24">
      <c r="T12498" s="221"/>
      <c r="U12498" s="221"/>
      <c r="V12498" s="221"/>
      <c r="W12498" s="221"/>
      <c r="X12498" s="221"/>
    </row>
    <row r="12499" spans="20:24">
      <c r="T12499" s="221"/>
      <c r="U12499" s="221"/>
      <c r="V12499" s="221"/>
      <c r="W12499" s="221"/>
      <c r="X12499" s="221"/>
    </row>
    <row r="12500" spans="20:24">
      <c r="T12500" s="221"/>
      <c r="U12500" s="221"/>
      <c r="V12500" s="221"/>
      <c r="W12500" s="221"/>
      <c r="X12500" s="221"/>
    </row>
    <row r="12501" spans="20:24">
      <c r="T12501" s="221"/>
      <c r="U12501" s="221"/>
      <c r="V12501" s="221"/>
      <c r="W12501" s="221"/>
      <c r="X12501" s="221"/>
    </row>
    <row r="12502" spans="20:24">
      <c r="T12502" s="221"/>
      <c r="U12502" s="221"/>
      <c r="V12502" s="221"/>
      <c r="W12502" s="221"/>
      <c r="X12502" s="221"/>
    </row>
    <row r="12503" spans="20:24">
      <c r="T12503" s="221"/>
      <c r="U12503" s="221"/>
      <c r="V12503" s="221"/>
      <c r="W12503" s="221"/>
      <c r="X12503" s="221"/>
    </row>
    <row r="12504" spans="20:24">
      <c r="T12504" s="221"/>
      <c r="U12504" s="221"/>
      <c r="V12504" s="221"/>
      <c r="W12504" s="221"/>
      <c r="X12504" s="221"/>
    </row>
    <row r="12505" spans="20:24">
      <c r="T12505" s="221"/>
      <c r="U12505" s="221"/>
      <c r="V12505" s="221"/>
      <c r="W12505" s="221"/>
      <c r="X12505" s="221"/>
    </row>
    <row r="12506" spans="20:24">
      <c r="T12506" s="221"/>
      <c r="U12506" s="221"/>
      <c r="V12506" s="221"/>
      <c r="W12506" s="221"/>
      <c r="X12506" s="221"/>
    </row>
    <row r="12507" spans="20:24">
      <c r="T12507" s="221"/>
      <c r="U12507" s="221"/>
      <c r="V12507" s="221"/>
      <c r="W12507" s="221"/>
      <c r="X12507" s="221"/>
    </row>
    <row r="12508" spans="20:24">
      <c r="T12508" s="221"/>
      <c r="U12508" s="221"/>
      <c r="V12508" s="221"/>
      <c r="W12508" s="221"/>
      <c r="X12508" s="221"/>
    </row>
    <row r="12509" spans="20:24">
      <c r="T12509" s="221"/>
      <c r="U12509" s="221"/>
      <c r="V12509" s="221"/>
      <c r="W12509" s="221"/>
      <c r="X12509" s="221"/>
    </row>
    <row r="12510" spans="20:24">
      <c r="T12510" s="221"/>
      <c r="U12510" s="221"/>
      <c r="V12510" s="221"/>
      <c r="W12510" s="221"/>
      <c r="X12510" s="221"/>
    </row>
    <row r="12511" spans="20:24">
      <c r="T12511" s="221"/>
      <c r="U12511" s="221"/>
      <c r="V12511" s="221"/>
      <c r="W12511" s="221"/>
      <c r="X12511" s="221"/>
    </row>
    <row r="12512" spans="20:24">
      <c r="T12512" s="221"/>
      <c r="U12512" s="221"/>
      <c r="V12512" s="221"/>
      <c r="W12512" s="221"/>
      <c r="X12512" s="221"/>
    </row>
    <row r="12513" spans="20:24">
      <c r="T12513" s="221"/>
      <c r="U12513" s="221"/>
      <c r="V12513" s="221"/>
      <c r="W12513" s="221"/>
      <c r="X12513" s="221"/>
    </row>
    <row r="12514" spans="20:24">
      <c r="T12514" s="221"/>
      <c r="U12514" s="221"/>
      <c r="V12514" s="221"/>
      <c r="W12514" s="221"/>
      <c r="X12514" s="221"/>
    </row>
    <row r="12515" spans="20:24">
      <c r="T12515" s="221"/>
      <c r="U12515" s="221"/>
      <c r="V12515" s="221"/>
      <c r="W12515" s="221"/>
      <c r="X12515" s="221"/>
    </row>
    <row r="12516" spans="20:24">
      <c r="T12516" s="221"/>
      <c r="U12516" s="221"/>
      <c r="V12516" s="221"/>
      <c r="W12516" s="221"/>
      <c r="X12516" s="221"/>
    </row>
    <row r="12517" spans="20:24">
      <c r="T12517" s="221"/>
      <c r="U12517" s="221"/>
      <c r="V12517" s="221"/>
      <c r="W12517" s="221"/>
      <c r="X12517" s="221"/>
    </row>
    <row r="12518" spans="20:24">
      <c r="T12518" s="221"/>
      <c r="U12518" s="221"/>
      <c r="V12518" s="221"/>
      <c r="W12518" s="221"/>
      <c r="X12518" s="221"/>
    </row>
    <row r="12519" spans="20:24">
      <c r="T12519" s="221"/>
      <c r="U12519" s="221"/>
      <c r="V12519" s="221"/>
      <c r="W12519" s="221"/>
      <c r="X12519" s="221"/>
    </row>
    <row r="12520" spans="20:24">
      <c r="T12520" s="221"/>
      <c r="U12520" s="221"/>
      <c r="V12520" s="221"/>
      <c r="W12520" s="221"/>
      <c r="X12520" s="221"/>
    </row>
    <row r="12521" spans="20:24">
      <c r="T12521" s="221"/>
      <c r="U12521" s="221"/>
      <c r="V12521" s="221"/>
      <c r="W12521" s="221"/>
      <c r="X12521" s="221"/>
    </row>
    <row r="12522" spans="20:24">
      <c r="T12522" s="221"/>
      <c r="U12522" s="221"/>
      <c r="V12522" s="221"/>
      <c r="W12522" s="221"/>
      <c r="X12522" s="221"/>
    </row>
    <row r="12523" spans="20:24">
      <c r="T12523" s="221"/>
      <c r="U12523" s="221"/>
      <c r="V12523" s="221"/>
      <c r="W12523" s="221"/>
      <c r="X12523" s="221"/>
    </row>
    <row r="12524" spans="20:24">
      <c r="T12524" s="221"/>
      <c r="U12524" s="221"/>
      <c r="V12524" s="221"/>
      <c r="W12524" s="221"/>
      <c r="X12524" s="221"/>
    </row>
    <row r="12525" spans="20:24">
      <c r="T12525" s="221"/>
      <c r="U12525" s="221"/>
      <c r="V12525" s="221"/>
      <c r="W12525" s="221"/>
      <c r="X12525" s="221"/>
    </row>
    <row r="12526" spans="20:24">
      <c r="T12526" s="221"/>
      <c r="U12526" s="221"/>
      <c r="V12526" s="221"/>
      <c r="W12526" s="221"/>
      <c r="X12526" s="221"/>
    </row>
    <row r="12527" spans="20:24">
      <c r="T12527" s="221"/>
      <c r="U12527" s="221"/>
      <c r="V12527" s="221"/>
      <c r="W12527" s="221"/>
      <c r="X12527" s="221"/>
    </row>
    <row r="12528" spans="20:24">
      <c r="T12528" s="221"/>
      <c r="U12528" s="221"/>
      <c r="V12528" s="221"/>
      <c r="W12528" s="221"/>
      <c r="X12528" s="221"/>
    </row>
    <row r="12529" spans="20:24">
      <c r="T12529" s="221"/>
      <c r="U12529" s="221"/>
      <c r="V12529" s="221"/>
      <c r="W12529" s="221"/>
      <c r="X12529" s="221"/>
    </row>
    <row r="12530" spans="20:24">
      <c r="T12530" s="221"/>
      <c r="U12530" s="221"/>
      <c r="V12530" s="221"/>
      <c r="W12530" s="221"/>
      <c r="X12530" s="221"/>
    </row>
    <row r="12531" spans="20:24">
      <c r="T12531" s="221"/>
      <c r="U12531" s="221"/>
      <c r="V12531" s="221"/>
      <c r="W12531" s="221"/>
      <c r="X12531" s="221"/>
    </row>
    <row r="12532" spans="20:24">
      <c r="T12532" s="221"/>
      <c r="U12532" s="221"/>
      <c r="V12532" s="221"/>
      <c r="W12532" s="221"/>
      <c r="X12532" s="221"/>
    </row>
    <row r="12533" spans="20:24">
      <c r="T12533" s="221"/>
      <c r="U12533" s="221"/>
      <c r="V12533" s="221"/>
      <c r="W12533" s="221"/>
      <c r="X12533" s="221"/>
    </row>
    <row r="12534" spans="20:24">
      <c r="T12534" s="221"/>
      <c r="U12534" s="221"/>
      <c r="V12534" s="221"/>
      <c r="W12534" s="221"/>
      <c r="X12534" s="221"/>
    </row>
    <row r="12535" spans="20:24">
      <c r="T12535" s="221"/>
      <c r="U12535" s="221"/>
      <c r="V12535" s="221"/>
      <c r="W12535" s="221"/>
      <c r="X12535" s="221"/>
    </row>
    <row r="12536" spans="20:24">
      <c r="T12536" s="221"/>
      <c r="U12536" s="221"/>
      <c r="V12536" s="221"/>
      <c r="W12536" s="221"/>
      <c r="X12536" s="221"/>
    </row>
    <row r="12537" spans="20:24">
      <c r="T12537" s="221"/>
      <c r="U12537" s="221"/>
      <c r="V12537" s="221"/>
      <c r="W12537" s="221"/>
      <c r="X12537" s="221"/>
    </row>
    <row r="12538" spans="20:24">
      <c r="T12538" s="221"/>
      <c r="U12538" s="221"/>
      <c r="V12538" s="221"/>
      <c r="W12538" s="221"/>
      <c r="X12538" s="221"/>
    </row>
    <row r="12539" spans="20:24">
      <c r="T12539" s="221"/>
      <c r="U12539" s="221"/>
      <c r="V12539" s="221"/>
      <c r="W12539" s="221"/>
      <c r="X12539" s="221"/>
    </row>
    <row r="12540" spans="20:24">
      <c r="T12540" s="221"/>
      <c r="U12540" s="221"/>
      <c r="V12540" s="221"/>
      <c r="W12540" s="221"/>
      <c r="X12540" s="221"/>
    </row>
    <row r="12541" spans="20:24">
      <c r="T12541" s="221"/>
      <c r="U12541" s="221"/>
      <c r="V12541" s="221"/>
      <c r="W12541" s="221"/>
      <c r="X12541" s="221"/>
    </row>
    <row r="12542" spans="20:24">
      <c r="T12542" s="221"/>
      <c r="U12542" s="221"/>
      <c r="V12542" s="221"/>
      <c r="W12542" s="221"/>
      <c r="X12542" s="221"/>
    </row>
    <row r="12543" spans="20:24">
      <c r="T12543" s="221"/>
      <c r="U12543" s="221"/>
      <c r="V12543" s="221"/>
      <c r="W12543" s="221"/>
      <c r="X12543" s="221"/>
    </row>
    <row r="12544" spans="20:24">
      <c r="T12544" s="221"/>
      <c r="U12544" s="221"/>
      <c r="V12544" s="221"/>
      <c r="W12544" s="221"/>
      <c r="X12544" s="221"/>
    </row>
    <row r="12545" spans="20:24">
      <c r="T12545" s="221"/>
      <c r="U12545" s="221"/>
      <c r="V12545" s="221"/>
      <c r="W12545" s="221"/>
      <c r="X12545" s="221"/>
    </row>
    <row r="12546" spans="20:24">
      <c r="T12546" s="221"/>
      <c r="U12546" s="221"/>
      <c r="V12546" s="221"/>
      <c r="W12546" s="221"/>
      <c r="X12546" s="221"/>
    </row>
    <row r="12547" spans="20:24">
      <c r="T12547" s="221"/>
      <c r="U12547" s="221"/>
      <c r="V12547" s="221"/>
      <c r="W12547" s="221"/>
      <c r="X12547" s="221"/>
    </row>
    <row r="12548" spans="20:24">
      <c r="T12548" s="221"/>
      <c r="U12548" s="221"/>
      <c r="V12548" s="221"/>
      <c r="W12548" s="221"/>
      <c r="X12548" s="221"/>
    </row>
    <row r="12549" spans="20:24">
      <c r="T12549" s="221"/>
      <c r="U12549" s="221"/>
      <c r="V12549" s="221"/>
      <c r="W12549" s="221"/>
      <c r="X12549" s="221"/>
    </row>
    <row r="12550" spans="20:24">
      <c r="T12550" s="221"/>
      <c r="U12550" s="221"/>
      <c r="V12550" s="221"/>
      <c r="W12550" s="221"/>
      <c r="X12550" s="221"/>
    </row>
    <row r="12551" spans="20:24">
      <c r="T12551" s="221"/>
      <c r="U12551" s="221"/>
      <c r="V12551" s="221"/>
      <c r="W12551" s="221"/>
      <c r="X12551" s="221"/>
    </row>
    <row r="12552" spans="20:24">
      <c r="T12552" s="221"/>
      <c r="U12552" s="221"/>
      <c r="V12552" s="221"/>
      <c r="W12552" s="221"/>
      <c r="X12552" s="221"/>
    </row>
    <row r="12553" spans="20:24">
      <c r="T12553" s="221"/>
      <c r="U12553" s="221"/>
      <c r="V12553" s="221"/>
      <c r="W12553" s="221"/>
      <c r="X12553" s="221"/>
    </row>
    <row r="12554" spans="20:24">
      <c r="T12554" s="221"/>
      <c r="U12554" s="221"/>
      <c r="V12554" s="221"/>
      <c r="W12554" s="221"/>
      <c r="X12554" s="221"/>
    </row>
    <row r="12555" spans="20:24">
      <c r="T12555" s="221"/>
      <c r="U12555" s="221"/>
      <c r="V12555" s="221"/>
      <c r="W12555" s="221"/>
      <c r="X12555" s="221"/>
    </row>
    <row r="12556" spans="20:24">
      <c r="T12556" s="221"/>
      <c r="U12556" s="221"/>
      <c r="V12556" s="221"/>
      <c r="W12556" s="221"/>
      <c r="X12556" s="221"/>
    </row>
    <row r="12557" spans="20:24">
      <c r="T12557" s="221"/>
      <c r="U12557" s="221"/>
      <c r="V12557" s="221"/>
      <c r="W12557" s="221"/>
      <c r="X12557" s="221"/>
    </row>
    <row r="12558" spans="20:24">
      <c r="T12558" s="221"/>
      <c r="U12558" s="221"/>
      <c r="V12558" s="221"/>
      <c r="W12558" s="221"/>
      <c r="X12558" s="221"/>
    </row>
    <row r="12559" spans="20:24">
      <c r="T12559" s="221"/>
      <c r="U12559" s="221"/>
      <c r="V12559" s="221"/>
      <c r="W12559" s="221"/>
      <c r="X12559" s="221"/>
    </row>
    <row r="12560" spans="20:24">
      <c r="T12560" s="221"/>
      <c r="U12560" s="221"/>
      <c r="V12560" s="221"/>
      <c r="W12560" s="221"/>
      <c r="X12560" s="221"/>
    </row>
    <row r="12561" spans="20:24">
      <c r="T12561" s="221"/>
      <c r="U12561" s="221"/>
      <c r="V12561" s="221"/>
      <c r="W12561" s="221"/>
      <c r="X12561" s="221"/>
    </row>
    <row r="12562" spans="20:24">
      <c r="T12562" s="221"/>
      <c r="U12562" s="221"/>
      <c r="V12562" s="221"/>
      <c r="W12562" s="221"/>
      <c r="X12562" s="221"/>
    </row>
    <row r="12563" spans="20:24">
      <c r="T12563" s="221"/>
      <c r="U12563" s="221"/>
      <c r="V12563" s="221"/>
      <c r="W12563" s="221"/>
      <c r="X12563" s="221"/>
    </row>
    <row r="12564" spans="20:24">
      <c r="T12564" s="221"/>
      <c r="U12564" s="221"/>
      <c r="V12564" s="221"/>
      <c r="W12564" s="221"/>
      <c r="X12564" s="221"/>
    </row>
    <row r="12565" spans="20:24">
      <c r="T12565" s="221"/>
      <c r="U12565" s="221"/>
      <c r="V12565" s="221"/>
      <c r="W12565" s="221"/>
      <c r="X12565" s="221"/>
    </row>
    <row r="12566" spans="20:24">
      <c r="T12566" s="221"/>
      <c r="U12566" s="221"/>
      <c r="V12566" s="221"/>
      <c r="W12566" s="221"/>
      <c r="X12566" s="221"/>
    </row>
    <row r="12567" spans="20:24">
      <c r="T12567" s="221"/>
      <c r="U12567" s="221"/>
      <c r="V12567" s="221"/>
      <c r="W12567" s="221"/>
      <c r="X12567" s="221"/>
    </row>
    <row r="12568" spans="20:24">
      <c r="T12568" s="221"/>
      <c r="U12568" s="221"/>
      <c r="V12568" s="221"/>
      <c r="W12568" s="221"/>
      <c r="X12568" s="221"/>
    </row>
    <row r="12569" spans="20:24">
      <c r="T12569" s="221"/>
      <c r="U12569" s="221"/>
      <c r="V12569" s="221"/>
      <c r="W12569" s="221"/>
      <c r="X12569" s="221"/>
    </row>
    <row r="12570" spans="20:24">
      <c r="T12570" s="221"/>
      <c r="U12570" s="221"/>
      <c r="V12570" s="221"/>
      <c r="W12570" s="221"/>
      <c r="X12570" s="221"/>
    </row>
    <row r="12571" spans="20:24">
      <c r="T12571" s="221"/>
      <c r="U12571" s="221"/>
      <c r="V12571" s="221"/>
      <c r="W12571" s="221"/>
      <c r="X12571" s="221"/>
    </row>
    <row r="12572" spans="20:24">
      <c r="T12572" s="221"/>
      <c r="U12572" s="221"/>
      <c r="V12572" s="221"/>
      <c r="W12572" s="221"/>
      <c r="X12572" s="221"/>
    </row>
    <row r="12573" spans="20:24">
      <c r="T12573" s="221"/>
      <c r="U12573" s="221"/>
      <c r="V12573" s="221"/>
      <c r="W12573" s="221"/>
      <c r="X12573" s="221"/>
    </row>
    <row r="12574" spans="20:24">
      <c r="T12574" s="221"/>
      <c r="U12574" s="221"/>
      <c r="V12574" s="221"/>
      <c r="W12574" s="221"/>
      <c r="X12574" s="221"/>
    </row>
    <row r="12575" spans="20:24">
      <c r="T12575" s="221"/>
      <c r="U12575" s="221"/>
      <c r="V12575" s="221"/>
      <c r="W12575" s="221"/>
      <c r="X12575" s="221"/>
    </row>
    <row r="12576" spans="20:24">
      <c r="T12576" s="221"/>
      <c r="U12576" s="221"/>
      <c r="V12576" s="221"/>
      <c r="W12576" s="221"/>
      <c r="X12576" s="221"/>
    </row>
    <row r="12577" spans="20:24">
      <c r="T12577" s="221"/>
      <c r="U12577" s="221"/>
      <c r="V12577" s="221"/>
      <c r="W12577" s="221"/>
      <c r="X12577" s="221"/>
    </row>
    <row r="12578" spans="20:24">
      <c r="T12578" s="221"/>
      <c r="U12578" s="221"/>
      <c r="V12578" s="221"/>
      <c r="W12578" s="221"/>
      <c r="X12578" s="221"/>
    </row>
    <row r="12579" spans="20:24">
      <c r="T12579" s="221"/>
      <c r="U12579" s="221"/>
      <c r="V12579" s="221"/>
      <c r="W12579" s="221"/>
      <c r="X12579" s="221"/>
    </row>
    <row r="12580" spans="20:24">
      <c r="T12580" s="221"/>
      <c r="U12580" s="221"/>
      <c r="V12580" s="221"/>
      <c r="W12580" s="221"/>
      <c r="X12580" s="221"/>
    </row>
    <row r="12581" spans="20:24">
      <c r="T12581" s="221"/>
      <c r="U12581" s="221"/>
      <c r="V12581" s="221"/>
      <c r="W12581" s="221"/>
      <c r="X12581" s="221"/>
    </row>
    <row r="12582" spans="20:24">
      <c r="T12582" s="221"/>
      <c r="U12582" s="221"/>
      <c r="V12582" s="221"/>
      <c r="W12582" s="221"/>
      <c r="X12582" s="221"/>
    </row>
    <row r="12583" spans="20:24">
      <c r="T12583" s="221"/>
      <c r="U12583" s="221"/>
      <c r="V12583" s="221"/>
      <c r="W12583" s="221"/>
      <c r="X12583" s="221"/>
    </row>
    <row r="12584" spans="20:24">
      <c r="T12584" s="221"/>
      <c r="U12584" s="221"/>
      <c r="V12584" s="221"/>
      <c r="W12584" s="221"/>
      <c r="X12584" s="221"/>
    </row>
    <row r="12585" spans="20:24">
      <c r="T12585" s="221"/>
      <c r="U12585" s="221"/>
      <c r="V12585" s="221"/>
      <c r="W12585" s="221"/>
      <c r="X12585" s="221"/>
    </row>
    <row r="12586" spans="20:24">
      <c r="T12586" s="221"/>
      <c r="U12586" s="221"/>
      <c r="V12586" s="221"/>
      <c r="W12586" s="221"/>
      <c r="X12586" s="221"/>
    </row>
    <row r="12587" spans="20:24">
      <c r="T12587" s="221"/>
      <c r="U12587" s="221"/>
      <c r="V12587" s="221"/>
      <c r="W12587" s="221"/>
      <c r="X12587" s="221"/>
    </row>
    <row r="12588" spans="20:24">
      <c r="T12588" s="221"/>
      <c r="U12588" s="221"/>
      <c r="V12588" s="221"/>
      <c r="W12588" s="221"/>
      <c r="X12588" s="221"/>
    </row>
    <row r="12589" spans="20:24">
      <c r="T12589" s="221"/>
      <c r="U12589" s="221"/>
      <c r="V12589" s="221"/>
      <c r="W12589" s="221"/>
      <c r="X12589" s="221"/>
    </row>
    <row r="12590" spans="20:24">
      <c r="T12590" s="221"/>
      <c r="U12590" s="221"/>
      <c r="V12590" s="221"/>
      <c r="W12590" s="221"/>
      <c r="X12590" s="221"/>
    </row>
    <row r="12591" spans="20:24">
      <c r="T12591" s="221"/>
      <c r="U12591" s="221"/>
      <c r="V12591" s="221"/>
      <c r="W12591" s="221"/>
      <c r="X12591" s="221"/>
    </row>
    <row r="12592" spans="20:24">
      <c r="T12592" s="221"/>
      <c r="U12592" s="221"/>
      <c r="V12592" s="221"/>
      <c r="W12592" s="221"/>
      <c r="X12592" s="221"/>
    </row>
    <row r="12593" spans="20:24">
      <c r="T12593" s="221"/>
      <c r="U12593" s="221"/>
      <c r="V12593" s="221"/>
      <c r="W12593" s="221"/>
      <c r="X12593" s="221"/>
    </row>
    <row r="12594" spans="20:24">
      <c r="T12594" s="221"/>
      <c r="U12594" s="221"/>
      <c r="V12594" s="221"/>
      <c r="W12594" s="221"/>
      <c r="X12594" s="221"/>
    </row>
    <row r="12595" spans="20:24">
      <c r="T12595" s="221"/>
      <c r="U12595" s="221"/>
      <c r="V12595" s="221"/>
      <c r="W12595" s="221"/>
      <c r="X12595" s="221"/>
    </row>
    <row r="12596" spans="20:24">
      <c r="T12596" s="221"/>
      <c r="U12596" s="221"/>
      <c r="V12596" s="221"/>
      <c r="W12596" s="221"/>
      <c r="X12596" s="221"/>
    </row>
    <row r="12597" spans="20:24">
      <c r="T12597" s="221"/>
      <c r="U12597" s="221"/>
      <c r="V12597" s="221"/>
      <c r="W12597" s="221"/>
      <c r="X12597" s="221"/>
    </row>
    <row r="12598" spans="20:24">
      <c r="T12598" s="221"/>
      <c r="U12598" s="221"/>
      <c r="V12598" s="221"/>
      <c r="W12598" s="221"/>
      <c r="X12598" s="221"/>
    </row>
    <row r="12599" spans="20:24">
      <c r="T12599" s="221"/>
      <c r="U12599" s="221"/>
      <c r="V12599" s="221"/>
      <c r="W12599" s="221"/>
      <c r="X12599" s="221"/>
    </row>
    <row r="12600" spans="20:24">
      <c r="T12600" s="221"/>
      <c r="U12600" s="221"/>
      <c r="V12600" s="221"/>
      <c r="W12600" s="221"/>
      <c r="X12600" s="221"/>
    </row>
    <row r="12601" spans="20:24">
      <c r="T12601" s="221"/>
      <c r="U12601" s="221"/>
      <c r="V12601" s="221"/>
      <c r="W12601" s="221"/>
      <c r="X12601" s="221"/>
    </row>
    <row r="12602" spans="20:24">
      <c r="T12602" s="221"/>
      <c r="U12602" s="221"/>
      <c r="V12602" s="221"/>
      <c r="W12602" s="221"/>
      <c r="X12602" s="221"/>
    </row>
    <row r="12603" spans="20:24">
      <c r="T12603" s="221"/>
      <c r="U12603" s="221"/>
      <c r="V12603" s="221"/>
      <c r="W12603" s="221"/>
      <c r="X12603" s="221"/>
    </row>
    <row r="12604" spans="20:24">
      <c r="T12604" s="221"/>
      <c r="U12604" s="221"/>
      <c r="V12604" s="221"/>
      <c r="W12604" s="221"/>
      <c r="X12604" s="221"/>
    </row>
    <row r="12605" spans="20:24">
      <c r="T12605" s="221"/>
      <c r="U12605" s="221"/>
      <c r="V12605" s="221"/>
      <c r="W12605" s="221"/>
      <c r="X12605" s="221"/>
    </row>
    <row r="12606" spans="20:24">
      <c r="T12606" s="221"/>
      <c r="U12606" s="221"/>
      <c r="V12606" s="221"/>
      <c r="W12606" s="221"/>
      <c r="X12606" s="221"/>
    </row>
    <row r="12607" spans="20:24">
      <c r="T12607" s="221"/>
      <c r="U12607" s="221"/>
      <c r="V12607" s="221"/>
      <c r="W12607" s="221"/>
      <c r="X12607" s="221"/>
    </row>
    <row r="12608" spans="20:24">
      <c r="T12608" s="221"/>
      <c r="U12608" s="221"/>
      <c r="V12608" s="221"/>
      <c r="W12608" s="221"/>
      <c r="X12608" s="221"/>
    </row>
    <row r="12609" spans="20:24">
      <c r="T12609" s="221"/>
      <c r="U12609" s="221"/>
      <c r="V12609" s="221"/>
      <c r="W12609" s="221"/>
      <c r="X12609" s="221"/>
    </row>
    <row r="12610" spans="20:24">
      <c r="T12610" s="221"/>
      <c r="U12610" s="221"/>
      <c r="V12610" s="221"/>
      <c r="W12610" s="221"/>
      <c r="X12610" s="221"/>
    </row>
    <row r="12611" spans="20:24">
      <c r="T12611" s="221"/>
      <c r="U12611" s="221"/>
      <c r="V12611" s="221"/>
      <c r="W12611" s="221"/>
      <c r="X12611" s="221"/>
    </row>
    <row r="12612" spans="20:24">
      <c r="T12612" s="221"/>
      <c r="U12612" s="221"/>
      <c r="V12612" s="221"/>
      <c r="W12612" s="221"/>
      <c r="X12612" s="221"/>
    </row>
    <row r="12613" spans="20:24">
      <c r="T12613" s="221"/>
      <c r="U12613" s="221"/>
      <c r="V12613" s="221"/>
      <c r="W12613" s="221"/>
      <c r="X12613" s="221"/>
    </row>
    <row r="12614" spans="20:24">
      <c r="T12614" s="221"/>
      <c r="U12614" s="221"/>
      <c r="V12614" s="221"/>
      <c r="W12614" s="221"/>
      <c r="X12614" s="221"/>
    </row>
    <row r="12615" spans="20:24">
      <c r="T12615" s="221"/>
      <c r="U12615" s="221"/>
      <c r="V12615" s="221"/>
      <c r="W12615" s="221"/>
      <c r="X12615" s="221"/>
    </row>
    <row r="12616" spans="20:24">
      <c r="T12616" s="221"/>
      <c r="U12616" s="221"/>
      <c r="V12616" s="221"/>
      <c r="W12616" s="221"/>
      <c r="X12616" s="221"/>
    </row>
    <row r="12617" spans="20:24">
      <c r="T12617" s="221"/>
      <c r="U12617" s="221"/>
      <c r="V12617" s="221"/>
      <c r="W12617" s="221"/>
      <c r="X12617" s="221"/>
    </row>
    <row r="12618" spans="20:24">
      <c r="T12618" s="221"/>
      <c r="U12618" s="221"/>
      <c r="V12618" s="221"/>
      <c r="W12618" s="221"/>
      <c r="X12618" s="221"/>
    </row>
    <row r="12619" spans="20:24">
      <c r="T12619" s="221"/>
      <c r="U12619" s="221"/>
      <c r="V12619" s="221"/>
      <c r="W12619" s="221"/>
      <c r="X12619" s="221"/>
    </row>
    <row r="12620" spans="20:24">
      <c r="T12620" s="221"/>
      <c r="U12620" s="221"/>
      <c r="V12620" s="221"/>
      <c r="W12620" s="221"/>
      <c r="X12620" s="221"/>
    </row>
    <row r="12621" spans="20:24">
      <c r="T12621" s="221"/>
      <c r="U12621" s="221"/>
      <c r="V12621" s="221"/>
      <c r="W12621" s="221"/>
      <c r="X12621" s="221"/>
    </row>
    <row r="12622" spans="20:24">
      <c r="T12622" s="221"/>
      <c r="U12622" s="221"/>
      <c r="V12622" s="221"/>
      <c r="W12622" s="221"/>
      <c r="X12622" s="221"/>
    </row>
    <row r="12623" spans="20:24">
      <c r="T12623" s="221"/>
      <c r="U12623" s="221"/>
      <c r="V12623" s="221"/>
      <c r="W12623" s="221"/>
      <c r="X12623" s="221"/>
    </row>
    <row r="12624" spans="20:24">
      <c r="T12624" s="221"/>
      <c r="U12624" s="221"/>
      <c r="V12624" s="221"/>
      <c r="W12624" s="221"/>
      <c r="X12624" s="221"/>
    </row>
    <row r="12625" spans="20:24">
      <c r="T12625" s="221"/>
      <c r="U12625" s="221"/>
      <c r="V12625" s="221"/>
      <c r="W12625" s="221"/>
      <c r="X12625" s="221"/>
    </row>
    <row r="12626" spans="20:24">
      <c r="T12626" s="221"/>
      <c r="U12626" s="221"/>
      <c r="V12626" s="221"/>
      <c r="W12626" s="221"/>
      <c r="X12626" s="221"/>
    </row>
    <row r="12627" spans="20:24">
      <c r="T12627" s="221"/>
      <c r="U12627" s="221"/>
      <c r="V12627" s="221"/>
      <c r="W12627" s="221"/>
      <c r="X12627" s="221"/>
    </row>
    <row r="12628" spans="20:24">
      <c r="T12628" s="221"/>
      <c r="U12628" s="221"/>
      <c r="V12628" s="221"/>
      <c r="W12628" s="221"/>
      <c r="X12628" s="221"/>
    </row>
    <row r="12629" spans="20:24">
      <c r="T12629" s="221"/>
      <c r="U12629" s="221"/>
      <c r="V12629" s="221"/>
      <c r="W12629" s="221"/>
      <c r="X12629" s="221"/>
    </row>
    <row r="12630" spans="20:24">
      <c r="T12630" s="221"/>
      <c r="U12630" s="221"/>
      <c r="V12630" s="221"/>
      <c r="W12630" s="221"/>
      <c r="X12630" s="221"/>
    </row>
    <row r="12631" spans="20:24">
      <c r="T12631" s="221"/>
      <c r="U12631" s="221"/>
      <c r="V12631" s="221"/>
      <c r="W12631" s="221"/>
      <c r="X12631" s="221"/>
    </row>
    <row r="12632" spans="20:24">
      <c r="T12632" s="221"/>
      <c r="U12632" s="221"/>
      <c r="V12632" s="221"/>
      <c r="W12632" s="221"/>
      <c r="X12632" s="221"/>
    </row>
    <row r="12633" spans="20:24">
      <c r="T12633" s="221"/>
      <c r="U12633" s="221"/>
      <c r="V12633" s="221"/>
      <c r="W12633" s="221"/>
      <c r="X12633" s="221"/>
    </row>
    <row r="12634" spans="20:24">
      <c r="T12634" s="221"/>
      <c r="U12634" s="221"/>
      <c r="V12634" s="221"/>
      <c r="W12634" s="221"/>
      <c r="X12634" s="221"/>
    </row>
    <row r="12635" spans="20:24">
      <c r="T12635" s="221"/>
      <c r="U12635" s="221"/>
      <c r="V12635" s="221"/>
      <c r="W12635" s="221"/>
      <c r="X12635" s="221"/>
    </row>
    <row r="12636" spans="20:24">
      <c r="T12636" s="221"/>
      <c r="U12636" s="221"/>
      <c r="V12636" s="221"/>
      <c r="W12636" s="221"/>
      <c r="X12636" s="221"/>
    </row>
    <row r="12637" spans="20:24">
      <c r="T12637" s="221"/>
      <c r="U12637" s="221"/>
      <c r="V12637" s="221"/>
      <c r="W12637" s="221"/>
      <c r="X12637" s="221"/>
    </row>
    <row r="12638" spans="20:24">
      <c r="T12638" s="221"/>
      <c r="U12638" s="221"/>
      <c r="V12638" s="221"/>
      <c r="W12638" s="221"/>
      <c r="X12638" s="221"/>
    </row>
    <row r="12639" spans="20:24">
      <c r="T12639" s="221"/>
      <c r="U12639" s="221"/>
      <c r="V12639" s="221"/>
      <c r="W12639" s="221"/>
      <c r="X12639" s="221"/>
    </row>
    <row r="12640" spans="20:24">
      <c r="T12640" s="221"/>
      <c r="U12640" s="221"/>
      <c r="V12640" s="221"/>
      <c r="W12640" s="221"/>
      <c r="X12640" s="221"/>
    </row>
    <row r="12641" spans="20:24">
      <c r="T12641" s="221"/>
      <c r="U12641" s="221"/>
      <c r="V12641" s="221"/>
      <c r="W12641" s="221"/>
      <c r="X12641" s="221"/>
    </row>
    <row r="12642" spans="20:24">
      <c r="T12642" s="221"/>
      <c r="U12642" s="221"/>
      <c r="V12642" s="221"/>
      <c r="W12642" s="221"/>
      <c r="X12642" s="221"/>
    </row>
    <row r="12643" spans="20:24">
      <c r="T12643" s="221"/>
      <c r="U12643" s="221"/>
      <c r="V12643" s="221"/>
      <c r="W12643" s="221"/>
      <c r="X12643" s="221"/>
    </row>
    <row r="12644" spans="20:24">
      <c r="T12644" s="221"/>
      <c r="U12644" s="221"/>
      <c r="V12644" s="221"/>
      <c r="W12644" s="221"/>
      <c r="X12644" s="221"/>
    </row>
    <row r="12645" spans="20:24">
      <c r="T12645" s="221"/>
      <c r="U12645" s="221"/>
      <c r="V12645" s="221"/>
      <c r="W12645" s="221"/>
      <c r="X12645" s="221"/>
    </row>
    <row r="12646" spans="20:24">
      <c r="T12646" s="221"/>
      <c r="U12646" s="221"/>
      <c r="V12646" s="221"/>
      <c r="W12646" s="221"/>
      <c r="X12646" s="221"/>
    </row>
    <row r="12647" spans="20:24">
      <c r="T12647" s="221"/>
      <c r="U12647" s="221"/>
      <c r="V12647" s="221"/>
      <c r="W12647" s="221"/>
      <c r="X12647" s="221"/>
    </row>
    <row r="12648" spans="20:24">
      <c r="T12648" s="221"/>
      <c r="U12648" s="221"/>
      <c r="V12648" s="221"/>
      <c r="W12648" s="221"/>
      <c r="X12648" s="221"/>
    </row>
    <row r="12649" spans="20:24">
      <c r="T12649" s="221"/>
      <c r="U12649" s="221"/>
      <c r="V12649" s="221"/>
      <c r="W12649" s="221"/>
      <c r="X12649" s="221"/>
    </row>
    <row r="12650" spans="20:24">
      <c r="T12650" s="221"/>
      <c r="U12650" s="221"/>
      <c r="V12650" s="221"/>
      <c r="W12650" s="221"/>
      <c r="X12650" s="221"/>
    </row>
    <row r="12651" spans="20:24">
      <c r="T12651" s="221"/>
      <c r="U12651" s="221"/>
      <c r="V12651" s="221"/>
      <c r="W12651" s="221"/>
      <c r="X12651" s="221"/>
    </row>
    <row r="12652" spans="20:24">
      <c r="T12652" s="221"/>
      <c r="U12652" s="221"/>
      <c r="V12652" s="221"/>
      <c r="W12652" s="221"/>
      <c r="X12652" s="221"/>
    </row>
    <row r="12653" spans="20:24">
      <c r="T12653" s="221"/>
      <c r="U12653" s="221"/>
      <c r="V12653" s="221"/>
      <c r="W12653" s="221"/>
      <c r="X12653" s="221"/>
    </row>
    <row r="12654" spans="20:24">
      <c r="T12654" s="221"/>
      <c r="U12654" s="221"/>
      <c r="V12654" s="221"/>
      <c r="W12654" s="221"/>
      <c r="X12654" s="221"/>
    </row>
    <row r="12655" spans="20:24">
      <c r="T12655" s="221"/>
      <c r="U12655" s="221"/>
      <c r="V12655" s="221"/>
      <c r="W12655" s="221"/>
      <c r="X12655" s="221"/>
    </row>
    <row r="12656" spans="20:24">
      <c r="T12656" s="221"/>
      <c r="U12656" s="221"/>
      <c r="V12656" s="221"/>
      <c r="W12656" s="221"/>
      <c r="X12656" s="221"/>
    </row>
    <row r="12657" spans="20:24">
      <c r="T12657" s="221"/>
      <c r="U12657" s="221"/>
      <c r="V12657" s="221"/>
      <c r="W12657" s="221"/>
      <c r="X12657" s="221"/>
    </row>
    <row r="12658" spans="20:24">
      <c r="T12658" s="221"/>
      <c r="U12658" s="221"/>
      <c r="V12658" s="221"/>
      <c r="W12658" s="221"/>
      <c r="X12658" s="221"/>
    </row>
    <row r="12659" spans="20:24">
      <c r="T12659" s="221"/>
      <c r="U12659" s="221"/>
      <c r="V12659" s="221"/>
      <c r="W12659" s="221"/>
      <c r="X12659" s="221"/>
    </row>
    <row r="12660" spans="20:24">
      <c r="T12660" s="221"/>
      <c r="U12660" s="221"/>
      <c r="V12660" s="221"/>
      <c r="W12660" s="221"/>
      <c r="X12660" s="221"/>
    </row>
    <row r="12661" spans="20:24">
      <c r="T12661" s="221"/>
      <c r="U12661" s="221"/>
      <c r="V12661" s="221"/>
      <c r="W12661" s="221"/>
      <c r="X12661" s="221"/>
    </row>
    <row r="12662" spans="20:24">
      <c r="T12662" s="221"/>
      <c r="U12662" s="221"/>
      <c r="V12662" s="221"/>
      <c r="W12662" s="221"/>
      <c r="X12662" s="221"/>
    </row>
    <row r="12663" spans="20:24">
      <c r="T12663" s="221"/>
      <c r="U12663" s="221"/>
      <c r="V12663" s="221"/>
      <c r="W12663" s="221"/>
      <c r="X12663" s="221"/>
    </row>
    <row r="12664" spans="20:24">
      <c r="T12664" s="221"/>
      <c r="U12664" s="221"/>
      <c r="V12664" s="221"/>
      <c r="W12664" s="221"/>
      <c r="X12664" s="221"/>
    </row>
    <row r="12665" spans="20:24">
      <c r="T12665" s="221"/>
      <c r="U12665" s="221"/>
      <c r="V12665" s="221"/>
      <c r="W12665" s="221"/>
      <c r="X12665" s="221"/>
    </row>
    <row r="12666" spans="20:24">
      <c r="T12666" s="221"/>
      <c r="U12666" s="221"/>
      <c r="V12666" s="221"/>
      <c r="W12666" s="221"/>
      <c r="X12666" s="221"/>
    </row>
    <row r="12667" spans="20:24">
      <c r="T12667" s="221"/>
      <c r="U12667" s="221"/>
      <c r="V12667" s="221"/>
      <c r="W12667" s="221"/>
      <c r="X12667" s="221"/>
    </row>
    <row r="12668" spans="20:24">
      <c r="T12668" s="221"/>
      <c r="U12668" s="221"/>
      <c r="V12668" s="221"/>
      <c r="W12668" s="221"/>
      <c r="X12668" s="221"/>
    </row>
    <row r="12669" spans="20:24">
      <c r="T12669" s="221"/>
      <c r="U12669" s="221"/>
      <c r="V12669" s="221"/>
      <c r="W12669" s="221"/>
      <c r="X12669" s="221"/>
    </row>
    <row r="12670" spans="20:24">
      <c r="T12670" s="221"/>
      <c r="U12670" s="221"/>
      <c r="V12670" s="221"/>
      <c r="W12670" s="221"/>
      <c r="X12670" s="221"/>
    </row>
    <row r="12671" spans="20:24">
      <c r="T12671" s="221"/>
      <c r="U12671" s="221"/>
      <c r="V12671" s="221"/>
      <c r="W12671" s="221"/>
      <c r="X12671" s="221"/>
    </row>
    <row r="12672" spans="20:24">
      <c r="T12672" s="221"/>
      <c r="U12672" s="221"/>
      <c r="V12672" s="221"/>
      <c r="W12672" s="221"/>
      <c r="X12672" s="221"/>
    </row>
    <row r="12673" spans="20:24">
      <c r="T12673" s="221"/>
      <c r="U12673" s="221"/>
      <c r="V12673" s="221"/>
      <c r="W12673" s="221"/>
      <c r="X12673" s="221"/>
    </row>
    <row r="12674" spans="20:24">
      <c r="T12674" s="221"/>
      <c r="U12674" s="221"/>
      <c r="V12674" s="221"/>
      <c r="W12674" s="221"/>
      <c r="X12674" s="221"/>
    </row>
    <row r="12675" spans="20:24">
      <c r="T12675" s="221"/>
      <c r="U12675" s="221"/>
      <c r="V12675" s="221"/>
      <c r="W12675" s="221"/>
      <c r="X12675" s="221"/>
    </row>
    <row r="12676" spans="20:24">
      <c r="T12676" s="221"/>
      <c r="U12676" s="221"/>
      <c r="V12676" s="221"/>
      <c r="W12676" s="221"/>
      <c r="X12676" s="221"/>
    </row>
    <row r="12677" spans="20:24">
      <c r="T12677" s="221"/>
      <c r="U12677" s="221"/>
      <c r="V12677" s="221"/>
      <c r="W12677" s="221"/>
      <c r="X12677" s="221"/>
    </row>
    <row r="12678" spans="20:24">
      <c r="T12678" s="221"/>
      <c r="U12678" s="221"/>
      <c r="V12678" s="221"/>
      <c r="W12678" s="221"/>
      <c r="X12678" s="221"/>
    </row>
    <row r="12679" spans="20:24">
      <c r="T12679" s="221"/>
      <c r="U12679" s="221"/>
      <c r="V12679" s="221"/>
      <c r="W12679" s="221"/>
      <c r="X12679" s="221"/>
    </row>
    <row r="12680" spans="20:24">
      <c r="T12680" s="221"/>
      <c r="U12680" s="221"/>
      <c r="V12680" s="221"/>
      <c r="W12680" s="221"/>
      <c r="X12680" s="221"/>
    </row>
    <row r="12681" spans="20:24">
      <c r="T12681" s="221"/>
      <c r="U12681" s="221"/>
      <c r="V12681" s="221"/>
      <c r="W12681" s="221"/>
      <c r="X12681" s="221"/>
    </row>
    <row r="12682" spans="20:24">
      <c r="T12682" s="221"/>
      <c r="U12682" s="221"/>
      <c r="V12682" s="221"/>
      <c r="W12682" s="221"/>
      <c r="X12682" s="221"/>
    </row>
    <row r="12683" spans="20:24">
      <c r="T12683" s="221"/>
      <c r="U12683" s="221"/>
      <c r="V12683" s="221"/>
      <c r="W12683" s="221"/>
      <c r="X12683" s="221"/>
    </row>
    <row r="12684" spans="20:24">
      <c r="T12684" s="221"/>
      <c r="U12684" s="221"/>
      <c r="V12684" s="221"/>
      <c r="W12684" s="221"/>
      <c r="X12684" s="221"/>
    </row>
    <row r="12685" spans="20:24">
      <c r="T12685" s="221"/>
      <c r="U12685" s="221"/>
      <c r="V12685" s="221"/>
      <c r="W12685" s="221"/>
      <c r="X12685" s="221"/>
    </row>
    <row r="12686" spans="20:24">
      <c r="T12686" s="221"/>
      <c r="U12686" s="221"/>
      <c r="V12686" s="221"/>
      <c r="W12686" s="221"/>
      <c r="X12686" s="221"/>
    </row>
    <row r="12687" spans="20:24">
      <c r="T12687" s="221"/>
      <c r="U12687" s="221"/>
      <c r="V12687" s="221"/>
      <c r="W12687" s="221"/>
      <c r="X12687" s="221"/>
    </row>
    <row r="12688" spans="20:24">
      <c r="T12688" s="221"/>
      <c r="U12688" s="221"/>
      <c r="V12688" s="221"/>
      <c r="W12688" s="221"/>
      <c r="X12688" s="221"/>
    </row>
    <row r="12689" spans="20:24">
      <c r="T12689" s="221"/>
      <c r="U12689" s="221"/>
      <c r="V12689" s="221"/>
      <c r="W12689" s="221"/>
      <c r="X12689" s="221"/>
    </row>
    <row r="12690" spans="20:24">
      <c r="T12690" s="221"/>
      <c r="U12690" s="221"/>
      <c r="V12690" s="221"/>
      <c r="W12690" s="221"/>
      <c r="X12690" s="221"/>
    </row>
    <row r="12691" spans="20:24">
      <c r="T12691" s="221"/>
      <c r="U12691" s="221"/>
      <c r="V12691" s="221"/>
      <c r="W12691" s="221"/>
      <c r="X12691" s="221"/>
    </row>
    <row r="12692" spans="20:24">
      <c r="T12692" s="221"/>
      <c r="U12692" s="221"/>
      <c r="V12692" s="221"/>
      <c r="W12692" s="221"/>
      <c r="X12692" s="221"/>
    </row>
    <row r="12693" spans="20:24">
      <c r="T12693" s="221"/>
      <c r="U12693" s="221"/>
      <c r="V12693" s="221"/>
      <c r="W12693" s="221"/>
      <c r="X12693" s="221"/>
    </row>
    <row r="12694" spans="20:24">
      <c r="T12694" s="221"/>
      <c r="U12694" s="221"/>
      <c r="V12694" s="221"/>
      <c r="W12694" s="221"/>
      <c r="X12694" s="221"/>
    </row>
    <row r="12695" spans="20:24">
      <c r="T12695" s="221"/>
      <c r="U12695" s="221"/>
      <c r="V12695" s="221"/>
      <c r="W12695" s="221"/>
      <c r="X12695" s="221"/>
    </row>
    <row r="12696" spans="20:24">
      <c r="T12696" s="221"/>
      <c r="U12696" s="221"/>
      <c r="V12696" s="221"/>
      <c r="W12696" s="221"/>
      <c r="X12696" s="221"/>
    </row>
    <row r="12697" spans="20:24">
      <c r="T12697" s="221"/>
      <c r="U12697" s="221"/>
      <c r="V12697" s="221"/>
      <c r="W12697" s="221"/>
      <c r="X12697" s="221"/>
    </row>
    <row r="12698" spans="20:24">
      <c r="T12698" s="221"/>
      <c r="U12698" s="221"/>
      <c r="V12698" s="221"/>
      <c r="W12698" s="221"/>
      <c r="X12698" s="221"/>
    </row>
    <row r="12699" spans="20:24">
      <c r="T12699" s="221"/>
      <c r="U12699" s="221"/>
      <c r="V12699" s="221"/>
      <c r="W12699" s="221"/>
      <c r="X12699" s="221"/>
    </row>
    <row r="12700" spans="20:24">
      <c r="T12700" s="221"/>
      <c r="U12700" s="221"/>
      <c r="V12700" s="221"/>
      <c r="W12700" s="221"/>
      <c r="X12700" s="221"/>
    </row>
    <row r="12701" spans="20:24">
      <c r="T12701" s="221"/>
      <c r="U12701" s="221"/>
      <c r="V12701" s="221"/>
      <c r="W12701" s="221"/>
      <c r="X12701" s="221"/>
    </row>
    <row r="12702" spans="20:24">
      <c r="T12702" s="221"/>
      <c r="U12702" s="221"/>
      <c r="V12702" s="221"/>
      <c r="W12702" s="221"/>
      <c r="X12702" s="221"/>
    </row>
    <row r="12703" spans="20:24">
      <c r="T12703" s="221"/>
      <c r="U12703" s="221"/>
      <c r="V12703" s="221"/>
      <c r="W12703" s="221"/>
      <c r="X12703" s="221"/>
    </row>
    <row r="12704" spans="20:24">
      <c r="T12704" s="221"/>
      <c r="U12704" s="221"/>
      <c r="V12704" s="221"/>
      <c r="W12704" s="221"/>
      <c r="X12704" s="221"/>
    </row>
    <row r="12705" spans="20:24">
      <c r="T12705" s="221"/>
      <c r="U12705" s="221"/>
      <c r="V12705" s="221"/>
      <c r="W12705" s="221"/>
      <c r="X12705" s="221"/>
    </row>
    <row r="12706" spans="20:24">
      <c r="T12706" s="221"/>
      <c r="U12706" s="221"/>
      <c r="V12706" s="221"/>
      <c r="W12706" s="221"/>
      <c r="X12706" s="221"/>
    </row>
    <row r="12707" spans="20:24">
      <c r="T12707" s="221"/>
      <c r="U12707" s="221"/>
      <c r="V12707" s="221"/>
      <c r="W12707" s="221"/>
      <c r="X12707" s="221"/>
    </row>
    <row r="12708" spans="20:24">
      <c r="T12708" s="221"/>
      <c r="U12708" s="221"/>
      <c r="V12708" s="221"/>
      <c r="W12708" s="221"/>
      <c r="X12708" s="221"/>
    </row>
    <row r="12709" spans="20:24">
      <c r="T12709" s="221"/>
      <c r="U12709" s="221"/>
      <c r="V12709" s="221"/>
      <c r="W12709" s="221"/>
      <c r="X12709" s="221"/>
    </row>
    <row r="12710" spans="20:24">
      <c r="T12710" s="221"/>
      <c r="U12710" s="221"/>
      <c r="V12710" s="221"/>
      <c r="W12710" s="221"/>
      <c r="X12710" s="221"/>
    </row>
    <row r="12711" spans="20:24">
      <c r="T12711" s="221"/>
      <c r="U12711" s="221"/>
      <c r="V12711" s="221"/>
      <c r="W12711" s="221"/>
      <c r="X12711" s="221"/>
    </row>
    <row r="12712" spans="20:24">
      <c r="T12712" s="221"/>
      <c r="U12712" s="221"/>
      <c r="V12712" s="221"/>
      <c r="W12712" s="221"/>
      <c r="X12712" s="221"/>
    </row>
    <row r="12713" spans="20:24">
      <c r="T12713" s="221"/>
      <c r="U12713" s="221"/>
      <c r="V12713" s="221"/>
      <c r="W12713" s="221"/>
      <c r="X12713" s="221"/>
    </row>
    <row r="12714" spans="20:24">
      <c r="T12714" s="221"/>
      <c r="U12714" s="221"/>
      <c r="V12714" s="221"/>
      <c r="W12714" s="221"/>
      <c r="X12714" s="221"/>
    </row>
    <row r="12715" spans="20:24">
      <c r="T12715" s="221"/>
      <c r="U12715" s="221"/>
      <c r="V12715" s="221"/>
      <c r="W12715" s="221"/>
      <c r="X12715" s="221"/>
    </row>
    <row r="12716" spans="20:24">
      <c r="T12716" s="221"/>
      <c r="U12716" s="221"/>
      <c r="V12716" s="221"/>
      <c r="W12716" s="221"/>
      <c r="X12716" s="221"/>
    </row>
    <row r="12717" spans="20:24">
      <c r="T12717" s="221"/>
      <c r="U12717" s="221"/>
      <c r="V12717" s="221"/>
      <c r="W12717" s="221"/>
      <c r="X12717" s="221"/>
    </row>
    <row r="12718" spans="20:24">
      <c r="T12718" s="221"/>
      <c r="U12718" s="221"/>
      <c r="V12718" s="221"/>
      <c r="W12718" s="221"/>
      <c r="X12718" s="221"/>
    </row>
    <row r="12719" spans="20:24">
      <c r="T12719" s="221"/>
      <c r="U12719" s="221"/>
      <c r="V12719" s="221"/>
      <c r="W12719" s="221"/>
      <c r="X12719" s="221"/>
    </row>
    <row r="12720" spans="20:24">
      <c r="T12720" s="221"/>
      <c r="U12720" s="221"/>
      <c r="V12720" s="221"/>
      <c r="W12720" s="221"/>
      <c r="X12720" s="221"/>
    </row>
    <row r="12721" spans="20:24">
      <c r="T12721" s="221"/>
      <c r="U12721" s="221"/>
      <c r="V12721" s="221"/>
      <c r="W12721" s="221"/>
      <c r="X12721" s="221"/>
    </row>
    <row r="12722" spans="20:24">
      <c r="T12722" s="221"/>
      <c r="U12722" s="221"/>
      <c r="V12722" s="221"/>
      <c r="W12722" s="221"/>
      <c r="X12722" s="221"/>
    </row>
    <row r="12723" spans="20:24">
      <c r="T12723" s="221"/>
      <c r="U12723" s="221"/>
      <c r="V12723" s="221"/>
      <c r="W12723" s="221"/>
      <c r="X12723" s="221"/>
    </row>
    <row r="12724" spans="20:24">
      <c r="T12724" s="221"/>
      <c r="U12724" s="221"/>
      <c r="V12724" s="221"/>
      <c r="W12724" s="221"/>
      <c r="X12724" s="221"/>
    </row>
    <row r="12725" spans="20:24">
      <c r="T12725" s="221"/>
      <c r="U12725" s="221"/>
      <c r="V12725" s="221"/>
      <c r="W12725" s="221"/>
      <c r="X12725" s="221"/>
    </row>
    <row r="12726" spans="20:24">
      <c r="T12726" s="221"/>
      <c r="U12726" s="221"/>
      <c r="V12726" s="221"/>
      <c r="W12726" s="221"/>
      <c r="X12726" s="221"/>
    </row>
    <row r="12727" spans="20:24">
      <c r="T12727" s="221"/>
      <c r="U12727" s="221"/>
      <c r="V12727" s="221"/>
      <c r="W12727" s="221"/>
      <c r="X12727" s="221"/>
    </row>
    <row r="12728" spans="20:24">
      <c r="T12728" s="221"/>
      <c r="U12728" s="221"/>
      <c r="V12728" s="221"/>
      <c r="W12728" s="221"/>
      <c r="X12728" s="221"/>
    </row>
    <row r="12729" spans="20:24">
      <c r="T12729" s="221"/>
      <c r="U12729" s="221"/>
      <c r="V12729" s="221"/>
      <c r="W12729" s="221"/>
      <c r="X12729" s="221"/>
    </row>
    <row r="12730" spans="20:24">
      <c r="T12730" s="221"/>
      <c r="U12730" s="221"/>
      <c r="V12730" s="221"/>
      <c r="W12730" s="221"/>
      <c r="X12730" s="221"/>
    </row>
    <row r="12731" spans="20:24">
      <c r="T12731" s="221"/>
      <c r="U12731" s="221"/>
      <c r="V12731" s="221"/>
      <c r="W12731" s="221"/>
      <c r="X12731" s="221"/>
    </row>
    <row r="12732" spans="20:24">
      <c r="T12732" s="221"/>
      <c r="U12732" s="221"/>
      <c r="V12732" s="221"/>
      <c r="W12732" s="221"/>
      <c r="X12732" s="221"/>
    </row>
    <row r="12733" spans="20:24">
      <c r="T12733" s="221"/>
      <c r="U12733" s="221"/>
      <c r="V12733" s="221"/>
      <c r="W12733" s="221"/>
      <c r="X12733" s="221"/>
    </row>
    <row r="12734" spans="20:24">
      <c r="T12734" s="221"/>
      <c r="U12734" s="221"/>
      <c r="V12734" s="221"/>
      <c r="W12734" s="221"/>
      <c r="X12734" s="221"/>
    </row>
    <row r="12735" spans="20:24">
      <c r="T12735" s="221"/>
      <c r="U12735" s="221"/>
      <c r="V12735" s="221"/>
      <c r="W12735" s="221"/>
      <c r="X12735" s="221"/>
    </row>
    <row r="12736" spans="20:24">
      <c r="T12736" s="221"/>
      <c r="U12736" s="221"/>
      <c r="V12736" s="221"/>
      <c r="W12736" s="221"/>
      <c r="X12736" s="221"/>
    </row>
    <row r="12737" spans="20:24">
      <c r="T12737" s="221"/>
      <c r="U12737" s="221"/>
      <c r="V12737" s="221"/>
      <c r="W12737" s="221"/>
      <c r="X12737" s="221"/>
    </row>
    <row r="12738" spans="20:24">
      <c r="T12738" s="221"/>
      <c r="U12738" s="221"/>
      <c r="V12738" s="221"/>
      <c r="W12738" s="221"/>
      <c r="X12738" s="221"/>
    </row>
    <row r="12739" spans="20:24">
      <c r="T12739" s="221"/>
      <c r="U12739" s="221"/>
      <c r="V12739" s="221"/>
      <c r="W12739" s="221"/>
      <c r="X12739" s="221"/>
    </row>
    <row r="12740" spans="20:24">
      <c r="T12740" s="221"/>
      <c r="U12740" s="221"/>
      <c r="V12740" s="221"/>
      <c r="W12740" s="221"/>
      <c r="X12740" s="221"/>
    </row>
    <row r="12741" spans="20:24">
      <c r="T12741" s="221"/>
      <c r="U12741" s="221"/>
      <c r="V12741" s="221"/>
      <c r="W12741" s="221"/>
      <c r="X12741" s="221"/>
    </row>
    <row r="12742" spans="20:24">
      <c r="T12742" s="221"/>
      <c r="U12742" s="221"/>
      <c r="V12742" s="221"/>
      <c r="W12742" s="221"/>
      <c r="X12742" s="221"/>
    </row>
    <row r="12743" spans="20:24">
      <c r="T12743" s="221"/>
      <c r="U12743" s="221"/>
      <c r="V12743" s="221"/>
      <c r="W12743" s="221"/>
      <c r="X12743" s="221"/>
    </row>
    <row r="12744" spans="20:24">
      <c r="T12744" s="221"/>
      <c r="U12744" s="221"/>
      <c r="V12744" s="221"/>
      <c r="W12744" s="221"/>
      <c r="X12744" s="221"/>
    </row>
    <row r="12745" spans="20:24">
      <c r="T12745" s="221"/>
      <c r="U12745" s="221"/>
      <c r="V12745" s="221"/>
      <c r="W12745" s="221"/>
      <c r="X12745" s="221"/>
    </row>
    <row r="12746" spans="20:24">
      <c r="T12746" s="221"/>
      <c r="U12746" s="221"/>
      <c r="V12746" s="221"/>
      <c r="W12746" s="221"/>
      <c r="X12746" s="221"/>
    </row>
    <row r="12747" spans="20:24">
      <c r="T12747" s="221"/>
      <c r="U12747" s="221"/>
      <c r="V12747" s="221"/>
      <c r="W12747" s="221"/>
      <c r="X12747" s="221"/>
    </row>
    <row r="12748" spans="20:24">
      <c r="T12748" s="221"/>
      <c r="U12748" s="221"/>
      <c r="V12748" s="221"/>
      <c r="W12748" s="221"/>
      <c r="X12748" s="221"/>
    </row>
    <row r="12749" spans="20:24">
      <c r="T12749" s="221"/>
      <c r="U12749" s="221"/>
      <c r="V12749" s="221"/>
      <c r="W12749" s="221"/>
      <c r="X12749" s="221"/>
    </row>
    <row r="12750" spans="20:24">
      <c r="T12750" s="221"/>
      <c r="U12750" s="221"/>
      <c r="V12750" s="221"/>
      <c r="W12750" s="221"/>
      <c r="X12750" s="221"/>
    </row>
    <row r="12751" spans="20:24">
      <c r="T12751" s="221"/>
      <c r="U12751" s="221"/>
      <c r="V12751" s="221"/>
      <c r="W12751" s="221"/>
      <c r="X12751" s="221"/>
    </row>
    <row r="12752" spans="20:24">
      <c r="T12752" s="221"/>
      <c r="U12752" s="221"/>
      <c r="V12752" s="221"/>
      <c r="W12752" s="221"/>
      <c r="X12752" s="221"/>
    </row>
    <row r="12753" spans="20:24">
      <c r="T12753" s="221"/>
      <c r="U12753" s="221"/>
      <c r="V12753" s="221"/>
      <c r="W12753" s="221"/>
      <c r="X12753" s="221"/>
    </row>
    <row r="12754" spans="20:24">
      <c r="T12754" s="221"/>
      <c r="U12754" s="221"/>
      <c r="V12754" s="221"/>
      <c r="W12754" s="221"/>
      <c r="X12754" s="221"/>
    </row>
    <row r="12755" spans="20:24">
      <c r="T12755" s="221"/>
      <c r="U12755" s="221"/>
      <c r="V12755" s="221"/>
      <c r="W12755" s="221"/>
      <c r="X12755" s="221"/>
    </row>
    <row r="12756" spans="20:24">
      <c r="T12756" s="221"/>
      <c r="U12756" s="221"/>
      <c r="V12756" s="221"/>
      <c r="W12756" s="221"/>
      <c r="X12756" s="221"/>
    </row>
    <row r="12757" spans="20:24">
      <c r="T12757" s="221"/>
      <c r="U12757" s="221"/>
      <c r="V12757" s="221"/>
      <c r="W12757" s="221"/>
      <c r="X12757" s="221"/>
    </row>
    <row r="12758" spans="20:24">
      <c r="T12758" s="221"/>
      <c r="U12758" s="221"/>
      <c r="V12758" s="221"/>
      <c r="W12758" s="221"/>
      <c r="X12758" s="221"/>
    </row>
    <row r="12759" spans="20:24">
      <c r="T12759" s="221"/>
      <c r="U12759" s="221"/>
      <c r="V12759" s="221"/>
      <c r="W12759" s="221"/>
      <c r="X12759" s="221"/>
    </row>
    <row r="12760" spans="20:24">
      <c r="T12760" s="221"/>
      <c r="U12760" s="221"/>
      <c r="V12760" s="221"/>
      <c r="W12760" s="221"/>
      <c r="X12760" s="221"/>
    </row>
    <row r="12761" spans="20:24">
      <c r="T12761" s="221"/>
      <c r="U12761" s="221"/>
      <c r="V12761" s="221"/>
      <c r="W12761" s="221"/>
      <c r="X12761" s="221"/>
    </row>
    <row r="12762" spans="20:24">
      <c r="T12762" s="221"/>
      <c r="U12762" s="221"/>
      <c r="V12762" s="221"/>
      <c r="W12762" s="221"/>
      <c r="X12762" s="221"/>
    </row>
    <row r="12763" spans="20:24">
      <c r="T12763" s="221"/>
      <c r="U12763" s="221"/>
      <c r="V12763" s="221"/>
      <c r="W12763" s="221"/>
      <c r="X12763" s="221"/>
    </row>
    <row r="12764" spans="20:24">
      <c r="T12764" s="221"/>
      <c r="U12764" s="221"/>
      <c r="V12764" s="221"/>
      <c r="W12764" s="221"/>
      <c r="X12764" s="221"/>
    </row>
    <row r="12765" spans="20:24">
      <c r="T12765" s="221"/>
      <c r="U12765" s="221"/>
      <c r="V12765" s="221"/>
      <c r="W12765" s="221"/>
      <c r="X12765" s="221"/>
    </row>
    <row r="12766" spans="20:24">
      <c r="T12766" s="221"/>
      <c r="U12766" s="221"/>
      <c r="V12766" s="221"/>
      <c r="W12766" s="221"/>
      <c r="X12766" s="221"/>
    </row>
    <row r="12767" spans="20:24">
      <c r="T12767" s="221"/>
      <c r="U12767" s="221"/>
      <c r="V12767" s="221"/>
      <c r="W12767" s="221"/>
      <c r="X12767" s="221"/>
    </row>
    <row r="12768" spans="20:24">
      <c r="T12768" s="221"/>
      <c r="U12768" s="221"/>
      <c r="V12768" s="221"/>
      <c r="W12768" s="221"/>
      <c r="X12768" s="221"/>
    </row>
    <row r="12769" spans="20:24">
      <c r="T12769" s="221"/>
      <c r="U12769" s="221"/>
      <c r="V12769" s="221"/>
      <c r="W12769" s="221"/>
      <c r="X12769" s="221"/>
    </row>
    <row r="12770" spans="20:24">
      <c r="T12770" s="221"/>
      <c r="U12770" s="221"/>
      <c r="V12770" s="221"/>
      <c r="W12770" s="221"/>
      <c r="X12770" s="221"/>
    </row>
    <row r="12771" spans="20:24">
      <c r="T12771" s="221"/>
      <c r="U12771" s="221"/>
      <c r="V12771" s="221"/>
      <c r="W12771" s="221"/>
      <c r="X12771" s="221"/>
    </row>
    <row r="12772" spans="20:24">
      <c r="T12772" s="221"/>
      <c r="U12772" s="221"/>
      <c r="V12772" s="221"/>
      <c r="W12772" s="221"/>
      <c r="X12772" s="221"/>
    </row>
    <row r="12773" spans="20:24">
      <c r="T12773" s="221"/>
      <c r="U12773" s="221"/>
      <c r="V12773" s="221"/>
      <c r="W12773" s="221"/>
      <c r="X12773" s="221"/>
    </row>
    <row r="12774" spans="20:24">
      <c r="T12774" s="221"/>
      <c r="U12774" s="221"/>
      <c r="V12774" s="221"/>
      <c r="W12774" s="221"/>
      <c r="X12774" s="221"/>
    </row>
    <row r="12775" spans="20:24">
      <c r="T12775" s="221"/>
      <c r="U12775" s="221"/>
      <c r="V12775" s="221"/>
      <c r="W12775" s="221"/>
      <c r="X12775" s="221"/>
    </row>
    <row r="12776" spans="20:24">
      <c r="T12776" s="221"/>
      <c r="U12776" s="221"/>
      <c r="V12776" s="221"/>
      <c r="W12776" s="221"/>
      <c r="X12776" s="221"/>
    </row>
    <row r="12777" spans="20:24">
      <c r="T12777" s="221"/>
      <c r="U12777" s="221"/>
      <c r="V12777" s="221"/>
      <c r="W12777" s="221"/>
      <c r="X12777" s="221"/>
    </row>
    <row r="12778" spans="20:24">
      <c r="T12778" s="221"/>
      <c r="U12778" s="221"/>
      <c r="V12778" s="221"/>
      <c r="W12778" s="221"/>
      <c r="X12778" s="221"/>
    </row>
    <row r="12779" spans="20:24">
      <c r="T12779" s="221"/>
      <c r="U12779" s="221"/>
      <c r="V12779" s="221"/>
      <c r="W12779" s="221"/>
      <c r="X12779" s="221"/>
    </row>
    <row r="12780" spans="20:24">
      <c r="T12780" s="221"/>
      <c r="U12780" s="221"/>
      <c r="V12780" s="221"/>
      <c r="W12780" s="221"/>
      <c r="X12780" s="221"/>
    </row>
    <row r="12781" spans="20:24">
      <c r="T12781" s="221"/>
      <c r="U12781" s="221"/>
      <c r="V12781" s="221"/>
      <c r="W12781" s="221"/>
      <c r="X12781" s="221"/>
    </row>
    <row r="12782" spans="20:24">
      <c r="T12782" s="221"/>
      <c r="U12782" s="221"/>
      <c r="V12782" s="221"/>
      <c r="W12782" s="221"/>
      <c r="X12782" s="221"/>
    </row>
    <row r="12783" spans="20:24">
      <c r="T12783" s="221"/>
      <c r="U12783" s="221"/>
      <c r="V12783" s="221"/>
      <c r="W12783" s="221"/>
      <c r="X12783" s="221"/>
    </row>
    <row r="12784" spans="20:24">
      <c r="T12784" s="221"/>
      <c r="U12784" s="221"/>
      <c r="V12784" s="221"/>
      <c r="W12784" s="221"/>
      <c r="X12784" s="221"/>
    </row>
    <row r="12785" spans="20:24">
      <c r="T12785" s="221"/>
      <c r="U12785" s="221"/>
      <c r="V12785" s="221"/>
      <c r="W12785" s="221"/>
      <c r="X12785" s="221"/>
    </row>
    <row r="12786" spans="20:24">
      <c r="T12786" s="221"/>
      <c r="U12786" s="221"/>
      <c r="V12786" s="221"/>
      <c r="W12786" s="221"/>
      <c r="X12786" s="221"/>
    </row>
    <row r="12787" spans="20:24">
      <c r="T12787" s="221"/>
      <c r="U12787" s="221"/>
      <c r="V12787" s="221"/>
      <c r="W12787" s="221"/>
      <c r="X12787" s="221"/>
    </row>
    <row r="12788" spans="20:24">
      <c r="T12788" s="221"/>
      <c r="U12788" s="221"/>
      <c r="V12788" s="221"/>
      <c r="W12788" s="221"/>
      <c r="X12788" s="221"/>
    </row>
    <row r="12789" spans="20:24">
      <c r="T12789" s="221"/>
      <c r="U12789" s="221"/>
      <c r="V12789" s="221"/>
      <c r="W12789" s="221"/>
      <c r="X12789" s="221"/>
    </row>
    <row r="12790" spans="20:24">
      <c r="T12790" s="221"/>
      <c r="U12790" s="221"/>
      <c r="V12790" s="221"/>
      <c r="W12790" s="221"/>
      <c r="X12790" s="221"/>
    </row>
    <row r="12791" spans="20:24">
      <c r="T12791" s="221"/>
      <c r="U12791" s="221"/>
      <c r="V12791" s="221"/>
      <c r="W12791" s="221"/>
      <c r="X12791" s="221"/>
    </row>
    <row r="12792" spans="20:24">
      <c r="T12792" s="221"/>
      <c r="U12792" s="221"/>
      <c r="V12792" s="221"/>
      <c r="W12792" s="221"/>
      <c r="X12792" s="221"/>
    </row>
    <row r="12793" spans="20:24">
      <c r="T12793" s="221"/>
      <c r="U12793" s="221"/>
      <c r="V12793" s="221"/>
      <c r="W12793" s="221"/>
      <c r="X12793" s="221"/>
    </row>
    <row r="12794" spans="20:24">
      <c r="T12794" s="221"/>
      <c r="U12794" s="221"/>
      <c r="V12794" s="221"/>
      <c r="W12794" s="221"/>
      <c r="X12794" s="221"/>
    </row>
    <row r="12795" spans="20:24">
      <c r="T12795" s="221"/>
      <c r="U12795" s="221"/>
      <c r="V12795" s="221"/>
      <c r="W12795" s="221"/>
      <c r="X12795" s="221"/>
    </row>
    <row r="12796" spans="20:24">
      <c r="T12796" s="221"/>
      <c r="U12796" s="221"/>
      <c r="V12796" s="221"/>
      <c r="W12796" s="221"/>
      <c r="X12796" s="221"/>
    </row>
    <row r="12797" spans="20:24">
      <c r="T12797" s="221"/>
      <c r="U12797" s="221"/>
      <c r="V12797" s="221"/>
      <c r="W12797" s="221"/>
      <c r="X12797" s="221"/>
    </row>
    <row r="12798" spans="20:24">
      <c r="T12798" s="221"/>
      <c r="U12798" s="221"/>
      <c r="V12798" s="221"/>
      <c r="W12798" s="221"/>
      <c r="X12798" s="221"/>
    </row>
    <row r="12799" spans="20:24">
      <c r="T12799" s="221"/>
      <c r="U12799" s="221"/>
      <c r="V12799" s="221"/>
      <c r="W12799" s="221"/>
      <c r="X12799" s="221"/>
    </row>
    <row r="12800" spans="20:24">
      <c r="T12800" s="221"/>
      <c r="U12800" s="221"/>
      <c r="V12800" s="221"/>
      <c r="W12800" s="221"/>
      <c r="X12800" s="221"/>
    </row>
    <row r="12801" spans="20:24">
      <c r="T12801" s="221"/>
      <c r="U12801" s="221"/>
      <c r="V12801" s="221"/>
      <c r="W12801" s="221"/>
      <c r="X12801" s="221"/>
    </row>
    <row r="12802" spans="20:24">
      <c r="T12802" s="221"/>
      <c r="U12802" s="221"/>
      <c r="V12802" s="221"/>
      <c r="W12802" s="221"/>
      <c r="X12802" s="221"/>
    </row>
    <row r="12803" spans="20:24">
      <c r="T12803" s="221"/>
      <c r="U12803" s="221"/>
      <c r="V12803" s="221"/>
      <c r="W12803" s="221"/>
      <c r="X12803" s="221"/>
    </row>
    <row r="12804" spans="20:24">
      <c r="T12804" s="221"/>
      <c r="U12804" s="221"/>
      <c r="V12804" s="221"/>
      <c r="W12804" s="221"/>
      <c r="X12804" s="221"/>
    </row>
    <row r="12805" spans="20:24">
      <c r="T12805" s="221"/>
      <c r="U12805" s="221"/>
      <c r="V12805" s="221"/>
      <c r="W12805" s="221"/>
      <c r="X12805" s="221"/>
    </row>
    <row r="12806" spans="20:24">
      <c r="T12806" s="221"/>
      <c r="U12806" s="221"/>
      <c r="V12806" s="221"/>
      <c r="W12806" s="221"/>
      <c r="X12806" s="221"/>
    </row>
    <row r="12807" spans="20:24">
      <c r="T12807" s="221"/>
      <c r="U12807" s="221"/>
      <c r="V12807" s="221"/>
      <c r="W12807" s="221"/>
      <c r="X12807" s="221"/>
    </row>
    <row r="12808" spans="20:24">
      <c r="T12808" s="221"/>
      <c r="U12808" s="221"/>
      <c r="V12808" s="221"/>
      <c r="W12808" s="221"/>
      <c r="X12808" s="221"/>
    </row>
    <row r="12809" spans="20:24">
      <c r="T12809" s="221"/>
      <c r="U12809" s="221"/>
      <c r="V12809" s="221"/>
      <c r="W12809" s="221"/>
      <c r="X12809" s="221"/>
    </row>
    <row r="12810" spans="20:24">
      <c r="T12810" s="221"/>
      <c r="U12810" s="221"/>
      <c r="V12810" s="221"/>
      <c r="W12810" s="221"/>
      <c r="X12810" s="221"/>
    </row>
    <row r="12811" spans="20:24">
      <c r="T12811" s="221"/>
      <c r="U12811" s="221"/>
      <c r="V12811" s="221"/>
      <c r="W12811" s="221"/>
      <c r="X12811" s="221"/>
    </row>
    <row r="12812" spans="20:24">
      <c r="T12812" s="221"/>
      <c r="U12812" s="221"/>
      <c r="V12812" s="221"/>
      <c r="W12812" s="221"/>
      <c r="X12812" s="221"/>
    </row>
    <row r="12813" spans="20:24">
      <c r="T12813" s="221"/>
      <c r="U12813" s="221"/>
      <c r="V12813" s="221"/>
      <c r="W12813" s="221"/>
      <c r="X12813" s="221"/>
    </row>
    <row r="12814" spans="20:24">
      <c r="T12814" s="221"/>
      <c r="U12814" s="221"/>
      <c r="V12814" s="221"/>
      <c r="W12814" s="221"/>
      <c r="X12814" s="221"/>
    </row>
    <row r="12815" spans="20:24">
      <c r="T12815" s="221"/>
      <c r="U12815" s="221"/>
      <c r="V12815" s="221"/>
      <c r="W12815" s="221"/>
      <c r="X12815" s="221"/>
    </row>
    <row r="12816" spans="20:24">
      <c r="T12816" s="221"/>
      <c r="U12816" s="221"/>
      <c r="V12816" s="221"/>
      <c r="W12816" s="221"/>
      <c r="X12816" s="221"/>
    </row>
    <row r="12817" spans="20:24">
      <c r="T12817" s="221"/>
      <c r="U12817" s="221"/>
      <c r="V12817" s="221"/>
      <c r="W12817" s="221"/>
      <c r="X12817" s="221"/>
    </row>
    <row r="12818" spans="20:24">
      <c r="T12818" s="221"/>
      <c r="U12818" s="221"/>
      <c r="V12818" s="221"/>
      <c r="W12818" s="221"/>
      <c r="X12818" s="221"/>
    </row>
    <row r="12819" spans="20:24">
      <c r="T12819" s="221"/>
      <c r="U12819" s="221"/>
      <c r="V12819" s="221"/>
      <c r="W12819" s="221"/>
      <c r="X12819" s="221"/>
    </row>
    <row r="12820" spans="20:24">
      <c r="T12820" s="221"/>
      <c r="U12820" s="221"/>
      <c r="V12820" s="221"/>
      <c r="W12820" s="221"/>
      <c r="X12820" s="221"/>
    </row>
    <row r="12821" spans="20:24">
      <c r="T12821" s="221"/>
      <c r="U12821" s="221"/>
      <c r="V12821" s="221"/>
      <c r="W12821" s="221"/>
      <c r="X12821" s="221"/>
    </row>
    <row r="12822" spans="20:24">
      <c r="T12822" s="221"/>
      <c r="U12822" s="221"/>
      <c r="V12822" s="221"/>
      <c r="W12822" s="221"/>
      <c r="X12822" s="221"/>
    </row>
    <row r="12823" spans="20:24">
      <c r="T12823" s="221"/>
      <c r="U12823" s="221"/>
      <c r="V12823" s="221"/>
      <c r="W12823" s="221"/>
      <c r="X12823" s="221"/>
    </row>
    <row r="12824" spans="20:24">
      <c r="T12824" s="221"/>
      <c r="U12824" s="221"/>
      <c r="V12824" s="221"/>
      <c r="W12824" s="221"/>
      <c r="X12824" s="221"/>
    </row>
    <row r="12825" spans="20:24">
      <c r="T12825" s="221"/>
      <c r="U12825" s="221"/>
      <c r="V12825" s="221"/>
      <c r="W12825" s="221"/>
      <c r="X12825" s="221"/>
    </row>
    <row r="12826" spans="20:24">
      <c r="T12826" s="221"/>
      <c r="U12826" s="221"/>
      <c r="V12826" s="221"/>
      <c r="W12826" s="221"/>
      <c r="X12826" s="221"/>
    </row>
    <row r="12827" spans="20:24">
      <c r="T12827" s="221"/>
      <c r="U12827" s="221"/>
      <c r="V12827" s="221"/>
      <c r="W12827" s="221"/>
      <c r="X12827" s="221"/>
    </row>
    <row r="12828" spans="20:24">
      <c r="T12828" s="221"/>
      <c r="U12828" s="221"/>
      <c r="V12828" s="221"/>
      <c r="W12828" s="221"/>
      <c r="X12828" s="221"/>
    </row>
    <row r="12829" spans="20:24">
      <c r="T12829" s="221"/>
      <c r="U12829" s="221"/>
      <c r="V12829" s="221"/>
      <c r="W12829" s="221"/>
      <c r="X12829" s="221"/>
    </row>
    <row r="12830" spans="20:24">
      <c r="T12830" s="221"/>
      <c r="U12830" s="221"/>
      <c r="V12830" s="221"/>
      <c r="W12830" s="221"/>
      <c r="X12830" s="221"/>
    </row>
    <row r="12831" spans="20:24">
      <c r="T12831" s="221"/>
      <c r="U12831" s="221"/>
      <c r="V12831" s="221"/>
      <c r="W12831" s="221"/>
      <c r="X12831" s="221"/>
    </row>
    <row r="12832" spans="20:24">
      <c r="T12832" s="221"/>
      <c r="U12832" s="221"/>
      <c r="V12832" s="221"/>
      <c r="W12832" s="221"/>
      <c r="X12832" s="221"/>
    </row>
    <row r="12833" spans="20:24">
      <c r="T12833" s="221"/>
      <c r="U12833" s="221"/>
      <c r="V12833" s="221"/>
      <c r="W12833" s="221"/>
      <c r="X12833" s="221"/>
    </row>
    <row r="12834" spans="20:24">
      <c r="T12834" s="221"/>
      <c r="U12834" s="221"/>
      <c r="V12834" s="221"/>
      <c r="W12834" s="221"/>
      <c r="X12834" s="221"/>
    </row>
    <row r="12835" spans="20:24">
      <c r="T12835" s="221"/>
      <c r="U12835" s="221"/>
      <c r="V12835" s="221"/>
      <c r="W12835" s="221"/>
      <c r="X12835" s="221"/>
    </row>
    <row r="12836" spans="20:24">
      <c r="T12836" s="221"/>
      <c r="U12836" s="221"/>
      <c r="V12836" s="221"/>
      <c r="W12836" s="221"/>
      <c r="X12836" s="221"/>
    </row>
    <row r="12837" spans="20:24">
      <c r="T12837" s="221"/>
      <c r="U12837" s="221"/>
      <c r="V12837" s="221"/>
      <c r="W12837" s="221"/>
      <c r="X12837" s="221"/>
    </row>
    <row r="12838" spans="20:24">
      <c r="T12838" s="221"/>
      <c r="U12838" s="221"/>
      <c r="V12838" s="221"/>
      <c r="W12838" s="221"/>
      <c r="X12838" s="221"/>
    </row>
    <row r="12839" spans="20:24">
      <c r="T12839" s="221"/>
      <c r="U12839" s="221"/>
      <c r="V12839" s="221"/>
      <c r="W12839" s="221"/>
      <c r="X12839" s="221"/>
    </row>
    <row r="12840" spans="20:24">
      <c r="T12840" s="221"/>
      <c r="U12840" s="221"/>
      <c r="V12840" s="221"/>
      <c r="W12840" s="221"/>
      <c r="X12840" s="221"/>
    </row>
    <row r="12841" spans="20:24">
      <c r="T12841" s="221"/>
      <c r="U12841" s="221"/>
      <c r="V12841" s="221"/>
      <c r="W12841" s="221"/>
      <c r="X12841" s="221"/>
    </row>
    <row r="12842" spans="20:24">
      <c r="T12842" s="221"/>
      <c r="U12842" s="221"/>
      <c r="V12842" s="221"/>
      <c r="W12842" s="221"/>
      <c r="X12842" s="221"/>
    </row>
    <row r="12843" spans="20:24">
      <c r="T12843" s="221"/>
      <c r="U12843" s="221"/>
      <c r="V12843" s="221"/>
      <c r="W12843" s="221"/>
      <c r="X12843" s="221"/>
    </row>
    <row r="12844" spans="20:24">
      <c r="T12844" s="221"/>
      <c r="U12844" s="221"/>
      <c r="V12844" s="221"/>
      <c r="W12844" s="221"/>
      <c r="X12844" s="221"/>
    </row>
    <row r="12845" spans="20:24">
      <c r="T12845" s="221"/>
      <c r="U12845" s="221"/>
      <c r="V12845" s="221"/>
      <c r="W12845" s="221"/>
      <c r="X12845" s="221"/>
    </row>
    <row r="12846" spans="20:24">
      <c r="T12846" s="221"/>
      <c r="U12846" s="221"/>
      <c r="V12846" s="221"/>
      <c r="W12846" s="221"/>
      <c r="X12846" s="221"/>
    </row>
    <row r="12847" spans="20:24">
      <c r="T12847" s="221"/>
      <c r="U12847" s="221"/>
      <c r="V12847" s="221"/>
      <c r="W12847" s="221"/>
      <c r="X12847" s="221"/>
    </row>
    <row r="12848" spans="20:24">
      <c r="T12848" s="221"/>
      <c r="U12848" s="221"/>
      <c r="V12848" s="221"/>
      <c r="W12848" s="221"/>
      <c r="X12848" s="221"/>
    </row>
    <row r="12849" spans="20:24">
      <c r="T12849" s="221"/>
      <c r="U12849" s="221"/>
      <c r="V12849" s="221"/>
      <c r="W12849" s="221"/>
      <c r="X12849" s="221"/>
    </row>
    <row r="12850" spans="20:24">
      <c r="T12850" s="221"/>
      <c r="U12850" s="221"/>
      <c r="V12850" s="221"/>
      <c r="W12850" s="221"/>
      <c r="X12850" s="221"/>
    </row>
    <row r="12851" spans="20:24">
      <c r="T12851" s="221"/>
      <c r="U12851" s="221"/>
      <c r="V12851" s="221"/>
      <c r="W12851" s="221"/>
      <c r="X12851" s="221"/>
    </row>
    <row r="12852" spans="20:24">
      <c r="T12852" s="221"/>
      <c r="U12852" s="221"/>
      <c r="V12852" s="221"/>
      <c r="W12852" s="221"/>
      <c r="X12852" s="221"/>
    </row>
    <row r="12853" spans="20:24">
      <c r="T12853" s="221"/>
      <c r="U12853" s="221"/>
      <c r="V12853" s="221"/>
      <c r="W12853" s="221"/>
      <c r="X12853" s="221"/>
    </row>
    <row r="12854" spans="20:24">
      <c r="T12854" s="221"/>
      <c r="U12854" s="221"/>
      <c r="V12854" s="221"/>
      <c r="W12854" s="221"/>
      <c r="X12854" s="221"/>
    </row>
    <row r="12855" spans="20:24">
      <c r="T12855" s="221"/>
      <c r="U12855" s="221"/>
      <c r="V12855" s="221"/>
      <c r="W12855" s="221"/>
      <c r="X12855" s="221"/>
    </row>
    <row r="12856" spans="20:24">
      <c r="T12856" s="221"/>
      <c r="U12856" s="221"/>
      <c r="V12856" s="221"/>
      <c r="W12856" s="221"/>
      <c r="X12856" s="221"/>
    </row>
    <row r="12857" spans="20:24">
      <c r="T12857" s="221"/>
      <c r="U12857" s="221"/>
      <c r="V12857" s="221"/>
      <c r="W12857" s="221"/>
      <c r="X12857" s="221"/>
    </row>
    <row r="12858" spans="20:24">
      <c r="T12858" s="221"/>
      <c r="U12858" s="221"/>
      <c r="V12858" s="221"/>
      <c r="W12858" s="221"/>
      <c r="X12858" s="221"/>
    </row>
    <row r="12859" spans="20:24">
      <c r="T12859" s="221"/>
      <c r="U12859" s="221"/>
      <c r="V12859" s="221"/>
      <c r="W12859" s="221"/>
      <c r="X12859" s="221"/>
    </row>
    <row r="12860" spans="20:24">
      <c r="T12860" s="221"/>
      <c r="U12860" s="221"/>
      <c r="V12860" s="221"/>
      <c r="W12860" s="221"/>
      <c r="X12860" s="221"/>
    </row>
    <row r="12861" spans="20:24">
      <c r="T12861" s="221"/>
      <c r="U12861" s="221"/>
      <c r="V12861" s="221"/>
      <c r="W12861" s="221"/>
      <c r="X12861" s="221"/>
    </row>
    <row r="12862" spans="20:24">
      <c r="T12862" s="221"/>
      <c r="U12862" s="221"/>
      <c r="V12862" s="221"/>
      <c r="W12862" s="221"/>
      <c r="X12862" s="221"/>
    </row>
    <row r="12863" spans="20:24">
      <c r="T12863" s="221"/>
      <c r="U12863" s="221"/>
      <c r="V12863" s="221"/>
      <c r="W12863" s="221"/>
      <c r="X12863" s="221"/>
    </row>
    <row r="12864" spans="20:24">
      <c r="T12864" s="221"/>
      <c r="U12864" s="221"/>
      <c r="V12864" s="221"/>
      <c r="W12864" s="221"/>
      <c r="X12864" s="221"/>
    </row>
    <row r="12865" spans="20:24">
      <c r="T12865" s="221"/>
      <c r="U12865" s="221"/>
      <c r="V12865" s="221"/>
      <c r="W12865" s="221"/>
      <c r="X12865" s="221"/>
    </row>
    <row r="12866" spans="20:24">
      <c r="T12866" s="221"/>
      <c r="U12866" s="221"/>
      <c r="V12866" s="221"/>
      <c r="W12866" s="221"/>
      <c r="X12866" s="221"/>
    </row>
    <row r="12867" spans="20:24">
      <c r="T12867" s="221"/>
      <c r="U12867" s="221"/>
      <c r="V12867" s="221"/>
      <c r="W12867" s="221"/>
      <c r="X12867" s="221"/>
    </row>
    <row r="12868" spans="20:24">
      <c r="T12868" s="221"/>
      <c r="U12868" s="221"/>
      <c r="V12868" s="221"/>
      <c r="W12868" s="221"/>
      <c r="X12868" s="221"/>
    </row>
    <row r="12869" spans="20:24">
      <c r="T12869" s="221"/>
      <c r="U12869" s="221"/>
      <c r="V12869" s="221"/>
      <c r="W12869" s="221"/>
      <c r="X12869" s="221"/>
    </row>
    <row r="12870" spans="20:24">
      <c r="T12870" s="221"/>
      <c r="U12870" s="221"/>
      <c r="V12870" s="221"/>
      <c r="W12870" s="221"/>
      <c r="X12870" s="221"/>
    </row>
    <row r="12871" spans="20:24">
      <c r="T12871" s="221"/>
      <c r="U12871" s="221"/>
      <c r="V12871" s="221"/>
      <c r="W12871" s="221"/>
      <c r="X12871" s="221"/>
    </row>
    <row r="12872" spans="20:24">
      <c r="T12872" s="221"/>
      <c r="U12872" s="221"/>
      <c r="V12872" s="221"/>
      <c r="W12872" s="221"/>
      <c r="X12872" s="221"/>
    </row>
    <row r="12873" spans="20:24">
      <c r="T12873" s="221"/>
      <c r="U12873" s="221"/>
      <c r="V12873" s="221"/>
      <c r="W12873" s="221"/>
      <c r="X12873" s="221"/>
    </row>
    <row r="12874" spans="20:24">
      <c r="T12874" s="221"/>
      <c r="U12874" s="221"/>
      <c r="V12874" s="221"/>
      <c r="W12874" s="221"/>
      <c r="X12874" s="221"/>
    </row>
    <row r="12875" spans="20:24">
      <c r="T12875" s="221"/>
      <c r="U12875" s="221"/>
      <c r="V12875" s="221"/>
      <c r="W12875" s="221"/>
      <c r="X12875" s="221"/>
    </row>
    <row r="12876" spans="20:24">
      <c r="T12876" s="221"/>
      <c r="U12876" s="221"/>
      <c r="V12876" s="221"/>
      <c r="W12876" s="221"/>
      <c r="X12876" s="221"/>
    </row>
    <row r="12877" spans="20:24">
      <c r="T12877" s="221"/>
      <c r="U12877" s="221"/>
      <c r="V12877" s="221"/>
      <c r="W12877" s="221"/>
      <c r="X12877" s="221"/>
    </row>
    <row r="12878" spans="20:24">
      <c r="T12878" s="221"/>
      <c r="U12878" s="221"/>
      <c r="V12878" s="221"/>
      <c r="W12878" s="221"/>
      <c r="X12878" s="221"/>
    </row>
    <row r="12879" spans="20:24">
      <c r="T12879" s="221"/>
      <c r="U12879" s="221"/>
      <c r="V12879" s="221"/>
      <c r="W12879" s="221"/>
      <c r="X12879" s="221"/>
    </row>
    <row r="12880" spans="20:24">
      <c r="T12880" s="221"/>
      <c r="U12880" s="221"/>
      <c r="V12880" s="221"/>
      <c r="W12880" s="221"/>
      <c r="X12880" s="221"/>
    </row>
    <row r="12881" spans="20:24">
      <c r="T12881" s="221"/>
      <c r="U12881" s="221"/>
      <c r="V12881" s="221"/>
      <c r="W12881" s="221"/>
      <c r="X12881" s="221"/>
    </row>
    <row r="12882" spans="20:24">
      <c r="T12882" s="221"/>
      <c r="U12882" s="221"/>
      <c r="V12882" s="221"/>
      <c r="W12882" s="221"/>
      <c r="X12882" s="221"/>
    </row>
    <row r="12883" spans="20:24">
      <c r="T12883" s="221"/>
      <c r="U12883" s="221"/>
      <c r="V12883" s="221"/>
      <c r="W12883" s="221"/>
      <c r="X12883" s="221"/>
    </row>
    <row r="12884" spans="20:24">
      <c r="T12884" s="221"/>
      <c r="U12884" s="221"/>
      <c r="V12884" s="221"/>
      <c r="W12884" s="221"/>
      <c r="X12884" s="221"/>
    </row>
    <row r="12885" spans="20:24">
      <c r="T12885" s="221"/>
      <c r="U12885" s="221"/>
      <c r="V12885" s="221"/>
      <c r="W12885" s="221"/>
      <c r="X12885" s="221"/>
    </row>
    <row r="12886" spans="20:24">
      <c r="T12886" s="221"/>
      <c r="U12886" s="221"/>
      <c r="V12886" s="221"/>
      <c r="W12886" s="221"/>
      <c r="X12886" s="221"/>
    </row>
    <row r="12887" spans="20:24">
      <c r="T12887" s="221"/>
      <c r="U12887" s="221"/>
      <c r="V12887" s="221"/>
      <c r="W12887" s="221"/>
      <c r="X12887" s="221"/>
    </row>
    <row r="12888" spans="20:24">
      <c r="T12888" s="221"/>
      <c r="U12888" s="221"/>
      <c r="V12888" s="221"/>
      <c r="W12888" s="221"/>
      <c r="X12888" s="221"/>
    </row>
    <row r="12889" spans="20:24">
      <c r="T12889" s="221"/>
      <c r="U12889" s="221"/>
      <c r="V12889" s="221"/>
      <c r="W12889" s="221"/>
      <c r="X12889" s="221"/>
    </row>
    <row r="12890" spans="20:24">
      <c r="T12890" s="221"/>
      <c r="U12890" s="221"/>
      <c r="V12890" s="221"/>
      <c r="W12890" s="221"/>
      <c r="X12890" s="221"/>
    </row>
    <row r="12891" spans="20:24">
      <c r="T12891" s="221"/>
      <c r="U12891" s="221"/>
      <c r="V12891" s="221"/>
      <c r="W12891" s="221"/>
      <c r="X12891" s="221"/>
    </row>
    <row r="12892" spans="20:24">
      <c r="T12892" s="221"/>
      <c r="U12892" s="221"/>
      <c r="V12892" s="221"/>
      <c r="W12892" s="221"/>
      <c r="X12892" s="221"/>
    </row>
    <row r="12893" spans="20:24">
      <c r="T12893" s="221"/>
      <c r="U12893" s="221"/>
      <c r="V12893" s="221"/>
      <c r="W12893" s="221"/>
      <c r="X12893" s="221"/>
    </row>
    <row r="12894" spans="20:24">
      <c r="T12894" s="221"/>
      <c r="U12894" s="221"/>
      <c r="V12894" s="221"/>
      <c r="W12894" s="221"/>
      <c r="X12894" s="221"/>
    </row>
    <row r="12895" spans="20:24">
      <c r="T12895" s="221"/>
      <c r="U12895" s="221"/>
      <c r="V12895" s="221"/>
      <c r="W12895" s="221"/>
      <c r="X12895" s="221"/>
    </row>
    <row r="12896" spans="20:24">
      <c r="T12896" s="221"/>
      <c r="U12896" s="221"/>
      <c r="V12896" s="221"/>
      <c r="W12896" s="221"/>
      <c r="X12896" s="221"/>
    </row>
    <row r="12897" spans="20:24">
      <c r="T12897" s="221"/>
      <c r="U12897" s="221"/>
      <c r="V12897" s="221"/>
      <c r="W12897" s="221"/>
      <c r="X12897" s="221"/>
    </row>
    <row r="12898" spans="20:24">
      <c r="T12898" s="221"/>
      <c r="U12898" s="221"/>
      <c r="V12898" s="221"/>
      <c r="W12898" s="221"/>
      <c r="X12898" s="221"/>
    </row>
    <row r="12899" spans="20:24">
      <c r="T12899" s="221"/>
      <c r="U12899" s="221"/>
      <c r="V12899" s="221"/>
      <c r="W12899" s="221"/>
      <c r="X12899" s="221"/>
    </row>
    <row r="12900" spans="20:24">
      <c r="T12900" s="221"/>
      <c r="U12900" s="221"/>
      <c r="V12900" s="221"/>
      <c r="W12900" s="221"/>
      <c r="X12900" s="221"/>
    </row>
    <row r="12901" spans="20:24">
      <c r="T12901" s="221"/>
      <c r="U12901" s="221"/>
      <c r="V12901" s="221"/>
      <c r="W12901" s="221"/>
      <c r="X12901" s="221"/>
    </row>
    <row r="12902" spans="20:24">
      <c r="T12902" s="221"/>
      <c r="U12902" s="221"/>
      <c r="V12902" s="221"/>
      <c r="W12902" s="221"/>
      <c r="X12902" s="221"/>
    </row>
    <row r="12903" spans="20:24">
      <c r="T12903" s="221"/>
      <c r="U12903" s="221"/>
      <c r="V12903" s="221"/>
      <c r="W12903" s="221"/>
      <c r="X12903" s="221"/>
    </row>
    <row r="12904" spans="20:24">
      <c r="T12904" s="221"/>
      <c r="U12904" s="221"/>
      <c r="V12904" s="221"/>
      <c r="W12904" s="221"/>
      <c r="X12904" s="221"/>
    </row>
    <row r="12905" spans="20:24">
      <c r="T12905" s="221"/>
      <c r="U12905" s="221"/>
      <c r="V12905" s="221"/>
      <c r="W12905" s="221"/>
      <c r="X12905" s="221"/>
    </row>
    <row r="12906" spans="20:24">
      <c r="T12906" s="221"/>
      <c r="U12906" s="221"/>
      <c r="V12906" s="221"/>
      <c r="W12906" s="221"/>
      <c r="X12906" s="221"/>
    </row>
    <row r="12907" spans="20:24">
      <c r="T12907" s="221"/>
      <c r="U12907" s="221"/>
      <c r="V12907" s="221"/>
      <c r="W12907" s="221"/>
      <c r="X12907" s="221"/>
    </row>
    <row r="12908" spans="20:24">
      <c r="T12908" s="221"/>
      <c r="U12908" s="221"/>
      <c r="V12908" s="221"/>
      <c r="W12908" s="221"/>
      <c r="X12908" s="221"/>
    </row>
    <row r="12909" spans="20:24">
      <c r="T12909" s="221"/>
      <c r="U12909" s="221"/>
      <c r="V12909" s="221"/>
      <c r="W12909" s="221"/>
      <c r="X12909" s="221"/>
    </row>
    <row r="12910" spans="20:24">
      <c r="T12910" s="221"/>
      <c r="U12910" s="221"/>
      <c r="V12910" s="221"/>
      <c r="W12910" s="221"/>
      <c r="X12910" s="221"/>
    </row>
    <row r="12911" spans="20:24">
      <c r="T12911" s="221"/>
      <c r="U12911" s="221"/>
      <c r="V12911" s="221"/>
      <c r="W12911" s="221"/>
      <c r="X12911" s="221"/>
    </row>
    <row r="12912" spans="20:24">
      <c r="T12912" s="221"/>
      <c r="U12912" s="221"/>
      <c r="V12912" s="221"/>
      <c r="W12912" s="221"/>
      <c r="X12912" s="221"/>
    </row>
    <row r="12913" spans="20:24">
      <c r="T12913" s="221"/>
      <c r="U12913" s="221"/>
      <c r="V12913" s="221"/>
      <c r="W12913" s="221"/>
      <c r="X12913" s="221"/>
    </row>
    <row r="12914" spans="20:24">
      <c r="T12914" s="221"/>
      <c r="U12914" s="221"/>
      <c r="V12914" s="221"/>
      <c r="W12914" s="221"/>
      <c r="X12914" s="221"/>
    </row>
    <row r="12915" spans="20:24">
      <c r="T12915" s="221"/>
      <c r="U12915" s="221"/>
      <c r="V12915" s="221"/>
      <c r="W12915" s="221"/>
      <c r="X12915" s="221"/>
    </row>
    <row r="12916" spans="20:24">
      <c r="T12916" s="221"/>
      <c r="U12916" s="221"/>
      <c r="V12916" s="221"/>
      <c r="W12916" s="221"/>
      <c r="X12916" s="221"/>
    </row>
    <row r="12917" spans="20:24">
      <c r="T12917" s="221"/>
      <c r="U12917" s="221"/>
      <c r="V12917" s="221"/>
      <c r="W12917" s="221"/>
      <c r="X12917" s="221"/>
    </row>
    <row r="12918" spans="20:24">
      <c r="T12918" s="221"/>
      <c r="U12918" s="221"/>
      <c r="V12918" s="221"/>
      <c r="W12918" s="221"/>
      <c r="X12918" s="221"/>
    </row>
    <row r="12919" spans="20:24">
      <c r="T12919" s="221"/>
      <c r="U12919" s="221"/>
      <c r="V12919" s="221"/>
      <c r="W12919" s="221"/>
      <c r="X12919" s="221"/>
    </row>
    <row r="12920" spans="20:24">
      <c r="T12920" s="221"/>
      <c r="U12920" s="221"/>
      <c r="V12920" s="221"/>
      <c r="W12920" s="221"/>
      <c r="X12920" s="221"/>
    </row>
    <row r="12921" spans="20:24">
      <c r="T12921" s="221"/>
      <c r="U12921" s="221"/>
      <c r="V12921" s="221"/>
      <c r="W12921" s="221"/>
      <c r="X12921" s="221"/>
    </row>
    <row r="12922" spans="20:24">
      <c r="T12922" s="221"/>
      <c r="U12922" s="221"/>
      <c r="V12922" s="221"/>
      <c r="W12922" s="221"/>
      <c r="X12922" s="221"/>
    </row>
    <row r="12923" spans="20:24">
      <c r="T12923" s="221"/>
      <c r="U12923" s="221"/>
      <c r="V12923" s="221"/>
      <c r="W12923" s="221"/>
      <c r="X12923" s="221"/>
    </row>
    <row r="12924" spans="20:24">
      <c r="T12924" s="221"/>
      <c r="U12924" s="221"/>
      <c r="V12924" s="221"/>
      <c r="W12924" s="221"/>
      <c r="X12924" s="221"/>
    </row>
    <row r="12925" spans="20:24">
      <c r="T12925" s="221"/>
      <c r="U12925" s="221"/>
      <c r="V12925" s="221"/>
      <c r="W12925" s="221"/>
      <c r="X12925" s="221"/>
    </row>
    <row r="12926" spans="20:24">
      <c r="T12926" s="221"/>
      <c r="U12926" s="221"/>
      <c r="V12926" s="221"/>
      <c r="W12926" s="221"/>
      <c r="X12926" s="221"/>
    </row>
    <row r="12927" spans="20:24">
      <c r="T12927" s="221"/>
      <c r="U12927" s="221"/>
      <c r="V12927" s="221"/>
      <c r="W12927" s="221"/>
      <c r="X12927" s="221"/>
    </row>
    <row r="12928" spans="20:24">
      <c r="T12928" s="221"/>
      <c r="U12928" s="221"/>
      <c r="V12928" s="221"/>
      <c r="W12928" s="221"/>
      <c r="X12928" s="221"/>
    </row>
    <row r="12929" spans="20:24">
      <c r="T12929" s="221"/>
      <c r="U12929" s="221"/>
      <c r="V12929" s="221"/>
      <c r="W12929" s="221"/>
      <c r="X12929" s="221"/>
    </row>
    <row r="12930" spans="20:24">
      <c r="T12930" s="221"/>
      <c r="U12930" s="221"/>
      <c r="V12930" s="221"/>
      <c r="W12930" s="221"/>
      <c r="X12930" s="221"/>
    </row>
    <row r="12931" spans="20:24">
      <c r="T12931" s="221"/>
      <c r="U12931" s="221"/>
      <c r="V12931" s="221"/>
      <c r="W12931" s="221"/>
      <c r="X12931" s="221"/>
    </row>
    <row r="12932" spans="20:24">
      <c r="T12932" s="221"/>
      <c r="U12932" s="221"/>
      <c r="V12932" s="221"/>
      <c r="W12932" s="221"/>
      <c r="X12932" s="221"/>
    </row>
    <row r="12933" spans="20:24">
      <c r="T12933" s="221"/>
      <c r="U12933" s="221"/>
      <c r="V12933" s="221"/>
      <c r="W12933" s="221"/>
      <c r="X12933" s="221"/>
    </row>
    <row r="12934" spans="20:24">
      <c r="T12934" s="221"/>
      <c r="U12934" s="221"/>
      <c r="V12934" s="221"/>
      <c r="W12934" s="221"/>
      <c r="X12934" s="221"/>
    </row>
    <row r="12935" spans="20:24">
      <c r="T12935" s="221"/>
      <c r="U12935" s="221"/>
      <c r="V12935" s="221"/>
      <c r="W12935" s="221"/>
      <c r="X12935" s="221"/>
    </row>
    <row r="12936" spans="20:24">
      <c r="T12936" s="221"/>
      <c r="U12936" s="221"/>
      <c r="V12936" s="221"/>
      <c r="W12936" s="221"/>
      <c r="X12936" s="221"/>
    </row>
    <row r="12937" spans="20:24">
      <c r="T12937" s="221"/>
      <c r="U12937" s="221"/>
      <c r="V12937" s="221"/>
      <c r="W12937" s="221"/>
      <c r="X12937" s="221"/>
    </row>
    <row r="12938" spans="20:24">
      <c r="T12938" s="221"/>
      <c r="U12938" s="221"/>
      <c r="V12938" s="221"/>
      <c r="W12938" s="221"/>
      <c r="X12938" s="221"/>
    </row>
    <row r="12939" spans="20:24">
      <c r="T12939" s="221"/>
      <c r="U12939" s="221"/>
      <c r="V12939" s="221"/>
      <c r="W12939" s="221"/>
      <c r="X12939" s="221"/>
    </row>
    <row r="12940" spans="20:24">
      <c r="T12940" s="221"/>
      <c r="U12940" s="221"/>
      <c r="V12940" s="221"/>
      <c r="W12940" s="221"/>
      <c r="X12940" s="221"/>
    </row>
    <row r="12941" spans="20:24">
      <c r="T12941" s="221"/>
      <c r="U12941" s="221"/>
      <c r="V12941" s="221"/>
      <c r="W12941" s="221"/>
      <c r="X12941" s="221"/>
    </row>
    <row r="12942" spans="20:24">
      <c r="T12942" s="221"/>
      <c r="U12942" s="221"/>
      <c r="V12942" s="221"/>
      <c r="W12942" s="221"/>
      <c r="X12942" s="221"/>
    </row>
    <row r="12943" spans="20:24">
      <c r="T12943" s="221"/>
      <c r="U12943" s="221"/>
      <c r="V12943" s="221"/>
      <c r="W12943" s="221"/>
      <c r="X12943" s="221"/>
    </row>
    <row r="12944" spans="20:24">
      <c r="T12944" s="221"/>
      <c r="U12944" s="221"/>
      <c r="V12944" s="221"/>
      <c r="W12944" s="221"/>
      <c r="X12944" s="221"/>
    </row>
    <row r="12945" spans="20:24">
      <c r="T12945" s="221"/>
      <c r="U12945" s="221"/>
      <c r="V12945" s="221"/>
      <c r="W12945" s="221"/>
      <c r="X12945" s="221"/>
    </row>
    <row r="12946" spans="20:24">
      <c r="T12946" s="221"/>
      <c r="U12946" s="221"/>
      <c r="V12946" s="221"/>
      <c r="W12946" s="221"/>
      <c r="X12946" s="221"/>
    </row>
    <row r="12947" spans="20:24">
      <c r="T12947" s="221"/>
      <c r="U12947" s="221"/>
      <c r="V12947" s="221"/>
      <c r="W12947" s="221"/>
      <c r="X12947" s="221"/>
    </row>
    <row r="12948" spans="20:24">
      <c r="T12948" s="221"/>
      <c r="U12948" s="221"/>
      <c r="V12948" s="221"/>
      <c r="W12948" s="221"/>
      <c r="X12948" s="221"/>
    </row>
    <row r="12949" spans="20:24">
      <c r="T12949" s="221"/>
      <c r="U12949" s="221"/>
      <c r="V12949" s="221"/>
      <c r="W12949" s="221"/>
      <c r="X12949" s="221"/>
    </row>
    <row r="12950" spans="20:24">
      <c r="T12950" s="221"/>
      <c r="U12950" s="221"/>
      <c r="V12950" s="221"/>
      <c r="W12950" s="221"/>
      <c r="X12950" s="221"/>
    </row>
    <row r="12951" spans="20:24">
      <c r="T12951" s="221"/>
      <c r="U12951" s="221"/>
      <c r="V12951" s="221"/>
      <c r="W12951" s="221"/>
      <c r="X12951" s="221"/>
    </row>
    <row r="12952" spans="20:24">
      <c r="T12952" s="221"/>
      <c r="U12952" s="221"/>
      <c r="V12952" s="221"/>
      <c r="W12952" s="221"/>
      <c r="X12952" s="221"/>
    </row>
    <row r="12953" spans="20:24">
      <c r="T12953" s="221"/>
      <c r="U12953" s="221"/>
      <c r="V12953" s="221"/>
      <c r="W12953" s="221"/>
      <c r="X12953" s="221"/>
    </row>
    <row r="12954" spans="20:24">
      <c r="T12954" s="221"/>
      <c r="U12954" s="221"/>
      <c r="V12954" s="221"/>
      <c r="W12954" s="221"/>
      <c r="X12954" s="221"/>
    </row>
    <row r="12955" spans="20:24">
      <c r="T12955" s="221"/>
      <c r="U12955" s="221"/>
      <c r="V12955" s="221"/>
      <c r="W12955" s="221"/>
      <c r="X12955" s="221"/>
    </row>
    <row r="12956" spans="20:24">
      <c r="T12956" s="221"/>
      <c r="U12956" s="221"/>
      <c r="V12956" s="221"/>
      <c r="W12956" s="221"/>
      <c r="X12956" s="221"/>
    </row>
    <row r="12957" spans="20:24">
      <c r="T12957" s="221"/>
      <c r="U12957" s="221"/>
      <c r="V12957" s="221"/>
      <c r="W12957" s="221"/>
      <c r="X12957" s="221"/>
    </row>
    <row r="12958" spans="20:24">
      <c r="T12958" s="221"/>
      <c r="U12958" s="221"/>
      <c r="V12958" s="221"/>
      <c r="W12958" s="221"/>
      <c r="X12958" s="221"/>
    </row>
    <row r="12959" spans="20:24">
      <c r="T12959" s="221"/>
      <c r="U12959" s="221"/>
      <c r="V12959" s="221"/>
      <c r="W12959" s="221"/>
      <c r="X12959" s="221"/>
    </row>
    <row r="12960" spans="20:24">
      <c r="T12960" s="221"/>
      <c r="U12960" s="221"/>
      <c r="V12960" s="221"/>
      <c r="W12960" s="221"/>
      <c r="X12960" s="221"/>
    </row>
    <row r="12961" spans="20:24">
      <c r="T12961" s="221"/>
      <c r="U12961" s="221"/>
      <c r="V12961" s="221"/>
      <c r="W12961" s="221"/>
      <c r="X12961" s="221"/>
    </row>
    <row r="12962" spans="20:24">
      <c r="T12962" s="221"/>
      <c r="U12962" s="221"/>
      <c r="V12962" s="221"/>
      <c r="W12962" s="221"/>
      <c r="X12962" s="221"/>
    </row>
    <row r="12963" spans="20:24">
      <c r="T12963" s="221"/>
      <c r="U12963" s="221"/>
      <c r="V12963" s="221"/>
      <c r="W12963" s="221"/>
      <c r="X12963" s="221"/>
    </row>
    <row r="12964" spans="20:24">
      <c r="T12964" s="221"/>
      <c r="U12964" s="221"/>
      <c r="V12964" s="221"/>
      <c r="W12964" s="221"/>
      <c r="X12964" s="221"/>
    </row>
    <row r="12965" spans="20:24">
      <c r="T12965" s="221"/>
      <c r="U12965" s="221"/>
      <c r="V12965" s="221"/>
      <c r="W12965" s="221"/>
      <c r="X12965" s="221"/>
    </row>
    <row r="12966" spans="20:24">
      <c r="T12966" s="221"/>
      <c r="U12966" s="221"/>
      <c r="V12966" s="221"/>
      <c r="W12966" s="221"/>
      <c r="X12966" s="221"/>
    </row>
    <row r="12967" spans="20:24">
      <c r="T12967" s="221"/>
      <c r="U12967" s="221"/>
      <c r="V12967" s="221"/>
      <c r="W12967" s="221"/>
      <c r="X12967" s="221"/>
    </row>
    <row r="12968" spans="20:24">
      <c r="T12968" s="221"/>
      <c r="U12968" s="221"/>
      <c r="V12968" s="221"/>
      <c r="W12968" s="221"/>
      <c r="X12968" s="221"/>
    </row>
    <row r="12969" spans="20:24">
      <c r="T12969" s="221"/>
      <c r="U12969" s="221"/>
      <c r="V12969" s="221"/>
      <c r="W12969" s="221"/>
      <c r="X12969" s="221"/>
    </row>
    <row r="12970" spans="20:24">
      <c r="T12970" s="221"/>
      <c r="U12970" s="221"/>
      <c r="V12970" s="221"/>
      <c r="W12970" s="221"/>
      <c r="X12970" s="221"/>
    </row>
    <row r="12971" spans="20:24">
      <c r="T12971" s="221"/>
      <c r="U12971" s="221"/>
      <c r="V12971" s="221"/>
      <c r="W12971" s="221"/>
      <c r="X12971" s="221"/>
    </row>
    <row r="12972" spans="20:24">
      <c r="T12972" s="221"/>
      <c r="U12972" s="221"/>
      <c r="V12972" s="221"/>
      <c r="W12972" s="221"/>
      <c r="X12972" s="221"/>
    </row>
    <row r="12973" spans="20:24">
      <c r="T12973" s="221"/>
      <c r="U12973" s="221"/>
      <c r="V12973" s="221"/>
      <c r="W12973" s="221"/>
      <c r="X12973" s="221"/>
    </row>
    <row r="12974" spans="20:24">
      <c r="T12974" s="221"/>
      <c r="U12974" s="221"/>
      <c r="V12974" s="221"/>
      <c r="W12974" s="221"/>
      <c r="X12974" s="221"/>
    </row>
    <row r="12975" spans="20:24">
      <c r="T12975" s="221"/>
      <c r="U12975" s="221"/>
      <c r="V12975" s="221"/>
      <c r="W12975" s="221"/>
      <c r="X12975" s="221"/>
    </row>
    <row r="12976" spans="20:24">
      <c r="T12976" s="221"/>
      <c r="U12976" s="221"/>
      <c r="V12976" s="221"/>
      <c r="W12976" s="221"/>
      <c r="X12976" s="221"/>
    </row>
    <row r="12977" spans="20:24">
      <c r="T12977" s="221"/>
      <c r="U12977" s="221"/>
      <c r="V12977" s="221"/>
      <c r="W12977" s="221"/>
      <c r="X12977" s="221"/>
    </row>
    <row r="12978" spans="20:24">
      <c r="T12978" s="221"/>
      <c r="U12978" s="221"/>
      <c r="V12978" s="221"/>
      <c r="W12978" s="221"/>
      <c r="X12978" s="221"/>
    </row>
    <row r="12979" spans="20:24">
      <c r="T12979" s="221"/>
      <c r="U12979" s="221"/>
      <c r="V12979" s="221"/>
      <c r="W12979" s="221"/>
      <c r="X12979" s="221"/>
    </row>
    <row r="12980" spans="20:24">
      <c r="T12980" s="221"/>
      <c r="U12980" s="221"/>
      <c r="V12980" s="221"/>
      <c r="W12980" s="221"/>
      <c r="X12980" s="221"/>
    </row>
    <row r="12981" spans="20:24">
      <c r="T12981" s="221"/>
      <c r="U12981" s="221"/>
      <c r="V12981" s="221"/>
      <c r="W12981" s="221"/>
      <c r="X12981" s="221"/>
    </row>
    <row r="12982" spans="20:24">
      <c r="T12982" s="221"/>
      <c r="U12982" s="221"/>
      <c r="V12982" s="221"/>
      <c r="W12982" s="221"/>
      <c r="X12982" s="221"/>
    </row>
    <row r="12983" spans="20:24">
      <c r="T12983" s="221"/>
      <c r="U12983" s="221"/>
      <c r="V12983" s="221"/>
      <c r="W12983" s="221"/>
      <c r="X12983" s="221"/>
    </row>
    <row r="12984" spans="20:24">
      <c r="T12984" s="221"/>
      <c r="U12984" s="221"/>
      <c r="V12984" s="221"/>
      <c r="W12984" s="221"/>
      <c r="X12984" s="221"/>
    </row>
    <row r="12985" spans="20:24">
      <c r="T12985" s="221"/>
      <c r="U12985" s="221"/>
      <c r="V12985" s="221"/>
      <c r="W12985" s="221"/>
      <c r="X12985" s="221"/>
    </row>
    <row r="12986" spans="20:24">
      <c r="T12986" s="221"/>
      <c r="U12986" s="221"/>
      <c r="V12986" s="221"/>
      <c r="W12986" s="221"/>
      <c r="X12986" s="221"/>
    </row>
    <row r="12987" spans="20:24">
      <c r="T12987" s="221"/>
      <c r="U12987" s="221"/>
      <c r="V12987" s="221"/>
      <c r="W12987" s="221"/>
      <c r="X12987" s="221"/>
    </row>
    <row r="12988" spans="20:24">
      <c r="T12988" s="221"/>
      <c r="U12988" s="221"/>
      <c r="V12988" s="221"/>
      <c r="W12988" s="221"/>
      <c r="X12988" s="221"/>
    </row>
    <row r="12989" spans="20:24">
      <c r="T12989" s="221"/>
      <c r="U12989" s="221"/>
      <c r="V12989" s="221"/>
      <c r="W12989" s="221"/>
      <c r="X12989" s="221"/>
    </row>
    <row r="12990" spans="20:24">
      <c r="T12990" s="221"/>
      <c r="U12990" s="221"/>
      <c r="V12990" s="221"/>
      <c r="W12990" s="221"/>
      <c r="X12990" s="221"/>
    </row>
    <row r="12991" spans="20:24">
      <c r="T12991" s="221"/>
      <c r="U12991" s="221"/>
      <c r="V12991" s="221"/>
      <c r="W12991" s="221"/>
      <c r="X12991" s="221"/>
    </row>
    <row r="12992" spans="20:24">
      <c r="T12992" s="221"/>
      <c r="U12992" s="221"/>
      <c r="V12992" s="221"/>
      <c r="W12992" s="221"/>
      <c r="X12992" s="221"/>
    </row>
    <row r="12993" spans="20:24">
      <c r="T12993" s="221"/>
      <c r="U12993" s="221"/>
      <c r="V12993" s="221"/>
      <c r="W12993" s="221"/>
      <c r="X12993" s="221"/>
    </row>
    <row r="12994" spans="20:24">
      <c r="T12994" s="221"/>
      <c r="U12994" s="221"/>
      <c r="V12994" s="221"/>
      <c r="W12994" s="221"/>
      <c r="X12994" s="221"/>
    </row>
    <row r="12995" spans="20:24">
      <c r="T12995" s="221"/>
      <c r="U12995" s="221"/>
      <c r="V12995" s="221"/>
      <c r="W12995" s="221"/>
      <c r="X12995" s="221"/>
    </row>
    <row r="12996" spans="20:24">
      <c r="T12996" s="221"/>
      <c r="U12996" s="221"/>
      <c r="V12996" s="221"/>
      <c r="W12996" s="221"/>
      <c r="X12996" s="221"/>
    </row>
    <row r="12997" spans="20:24">
      <c r="T12997" s="221"/>
      <c r="U12997" s="221"/>
      <c r="V12997" s="221"/>
      <c r="W12997" s="221"/>
      <c r="X12997" s="221"/>
    </row>
    <row r="12998" spans="20:24">
      <c r="T12998" s="221"/>
      <c r="U12998" s="221"/>
      <c r="V12998" s="221"/>
      <c r="W12998" s="221"/>
      <c r="X12998" s="221"/>
    </row>
    <row r="12999" spans="20:24">
      <c r="T12999" s="221"/>
      <c r="U12999" s="221"/>
      <c r="V12999" s="221"/>
      <c r="W12999" s="221"/>
      <c r="X12999" s="221"/>
    </row>
    <row r="13000" spans="20:24">
      <c r="T13000" s="221"/>
      <c r="U13000" s="221"/>
      <c r="V13000" s="221"/>
      <c r="W13000" s="221"/>
      <c r="X13000" s="221"/>
    </row>
    <row r="13001" spans="20:24">
      <c r="T13001" s="221"/>
      <c r="U13001" s="221"/>
      <c r="V13001" s="221"/>
      <c r="W13001" s="221"/>
      <c r="X13001" s="221"/>
    </row>
    <row r="13002" spans="20:24">
      <c r="T13002" s="221"/>
      <c r="U13002" s="221"/>
      <c r="V13002" s="221"/>
      <c r="W13002" s="221"/>
      <c r="X13002" s="221"/>
    </row>
    <row r="13003" spans="20:24">
      <c r="T13003" s="221"/>
      <c r="U13003" s="221"/>
      <c r="V13003" s="221"/>
      <c r="W13003" s="221"/>
      <c r="X13003" s="221"/>
    </row>
    <row r="13004" spans="20:24">
      <c r="T13004" s="221"/>
      <c r="U13004" s="221"/>
      <c r="V13004" s="221"/>
      <c r="W13004" s="221"/>
      <c r="X13004" s="221"/>
    </row>
    <row r="13005" spans="20:24">
      <c r="T13005" s="221"/>
      <c r="U13005" s="221"/>
      <c r="V13005" s="221"/>
      <c r="W13005" s="221"/>
      <c r="X13005" s="221"/>
    </row>
    <row r="13006" spans="20:24">
      <c r="T13006" s="221"/>
      <c r="U13006" s="221"/>
      <c r="V13006" s="221"/>
      <c r="W13006" s="221"/>
      <c r="X13006" s="221"/>
    </row>
    <row r="13007" spans="20:24">
      <c r="T13007" s="221"/>
      <c r="U13007" s="221"/>
      <c r="V13007" s="221"/>
      <c r="W13007" s="221"/>
      <c r="X13007" s="221"/>
    </row>
    <row r="13008" spans="20:24">
      <c r="T13008" s="221"/>
      <c r="U13008" s="221"/>
      <c r="V13008" s="221"/>
      <c r="W13008" s="221"/>
      <c r="X13008" s="221"/>
    </row>
    <row r="13009" spans="20:24">
      <c r="T13009" s="221"/>
      <c r="U13009" s="221"/>
      <c r="V13009" s="221"/>
      <c r="W13009" s="221"/>
      <c r="X13009" s="221"/>
    </row>
    <row r="13010" spans="20:24">
      <c r="T13010" s="221"/>
      <c r="U13010" s="221"/>
      <c r="V13010" s="221"/>
      <c r="W13010" s="221"/>
      <c r="X13010" s="221"/>
    </row>
    <row r="13011" spans="20:24">
      <c r="T13011" s="221"/>
      <c r="U13011" s="221"/>
      <c r="V13011" s="221"/>
      <c r="W13011" s="221"/>
      <c r="X13011" s="221"/>
    </row>
    <row r="13012" spans="20:24">
      <c r="T13012" s="221"/>
      <c r="U13012" s="221"/>
      <c r="V13012" s="221"/>
      <c r="W13012" s="221"/>
      <c r="X13012" s="221"/>
    </row>
    <row r="13013" spans="20:24">
      <c r="T13013" s="221"/>
      <c r="U13013" s="221"/>
      <c r="V13013" s="221"/>
      <c r="W13013" s="221"/>
      <c r="X13013" s="221"/>
    </row>
    <row r="13014" spans="20:24">
      <c r="T13014" s="221"/>
      <c r="U13014" s="221"/>
      <c r="V13014" s="221"/>
      <c r="W13014" s="221"/>
      <c r="X13014" s="221"/>
    </row>
    <row r="13015" spans="20:24">
      <c r="T13015" s="221"/>
      <c r="U13015" s="221"/>
      <c r="V13015" s="221"/>
      <c r="W13015" s="221"/>
      <c r="X13015" s="221"/>
    </row>
    <row r="13016" spans="20:24">
      <c r="T13016" s="221"/>
      <c r="U13016" s="221"/>
      <c r="V13016" s="221"/>
      <c r="W13016" s="221"/>
      <c r="X13016" s="221"/>
    </row>
    <row r="13017" spans="20:24">
      <c r="T13017" s="221"/>
      <c r="U13017" s="221"/>
      <c r="V13017" s="221"/>
      <c r="W13017" s="221"/>
      <c r="X13017" s="221"/>
    </row>
    <row r="13018" spans="20:24">
      <c r="T13018" s="221"/>
      <c r="U13018" s="221"/>
      <c r="V13018" s="221"/>
      <c r="W13018" s="221"/>
      <c r="X13018" s="221"/>
    </row>
    <row r="13019" spans="20:24">
      <c r="T13019" s="221"/>
      <c r="U13019" s="221"/>
      <c r="V13019" s="221"/>
      <c r="W13019" s="221"/>
      <c r="X13019" s="221"/>
    </row>
    <row r="13020" spans="20:24">
      <c r="T13020" s="221"/>
      <c r="U13020" s="221"/>
      <c r="V13020" s="221"/>
      <c r="W13020" s="221"/>
      <c r="X13020" s="221"/>
    </row>
    <row r="13021" spans="20:24">
      <c r="T13021" s="221"/>
      <c r="U13021" s="221"/>
      <c r="V13021" s="221"/>
      <c r="W13021" s="221"/>
      <c r="X13021" s="221"/>
    </row>
    <row r="13022" spans="20:24">
      <c r="T13022" s="221"/>
      <c r="U13022" s="221"/>
      <c r="V13022" s="221"/>
      <c r="W13022" s="221"/>
      <c r="X13022" s="221"/>
    </row>
    <row r="13023" spans="20:24">
      <c r="T13023" s="221"/>
      <c r="U13023" s="221"/>
      <c r="V13023" s="221"/>
      <c r="W13023" s="221"/>
      <c r="X13023" s="221"/>
    </row>
    <row r="13024" spans="20:24">
      <c r="T13024" s="221"/>
      <c r="U13024" s="221"/>
      <c r="V13024" s="221"/>
      <c r="W13024" s="221"/>
      <c r="X13024" s="221"/>
    </row>
    <row r="13025" spans="20:24">
      <c r="T13025" s="221"/>
      <c r="U13025" s="221"/>
      <c r="V13025" s="221"/>
      <c r="W13025" s="221"/>
      <c r="X13025" s="221"/>
    </row>
    <row r="13026" spans="20:24">
      <c r="T13026" s="221"/>
      <c r="U13026" s="221"/>
      <c r="V13026" s="221"/>
      <c r="W13026" s="221"/>
      <c r="X13026" s="221"/>
    </row>
    <row r="13027" spans="20:24">
      <c r="T13027" s="221"/>
      <c r="U13027" s="221"/>
      <c r="V13027" s="221"/>
      <c r="W13027" s="221"/>
      <c r="X13027" s="221"/>
    </row>
    <row r="13028" spans="20:24">
      <c r="T13028" s="221"/>
      <c r="U13028" s="221"/>
      <c r="V13028" s="221"/>
      <c r="W13028" s="221"/>
      <c r="X13028" s="221"/>
    </row>
    <row r="13029" spans="20:24">
      <c r="T13029" s="221"/>
      <c r="U13029" s="221"/>
      <c r="V13029" s="221"/>
      <c r="W13029" s="221"/>
      <c r="X13029" s="221"/>
    </row>
    <row r="13030" spans="20:24">
      <c r="T13030" s="221"/>
      <c r="U13030" s="221"/>
      <c r="V13030" s="221"/>
      <c r="W13030" s="221"/>
      <c r="X13030" s="221"/>
    </row>
    <row r="13031" spans="20:24">
      <c r="T13031" s="221"/>
      <c r="U13031" s="221"/>
      <c r="V13031" s="221"/>
      <c r="W13031" s="221"/>
      <c r="X13031" s="221"/>
    </row>
    <row r="13032" spans="20:24">
      <c r="T13032" s="221"/>
      <c r="U13032" s="221"/>
      <c r="V13032" s="221"/>
      <c r="W13032" s="221"/>
      <c r="X13032" s="221"/>
    </row>
    <row r="13033" spans="20:24">
      <c r="T13033" s="221"/>
      <c r="U13033" s="221"/>
      <c r="V13033" s="221"/>
      <c r="W13033" s="221"/>
      <c r="X13033" s="221"/>
    </row>
    <row r="13034" spans="20:24">
      <c r="T13034" s="221"/>
      <c r="U13034" s="221"/>
      <c r="V13034" s="221"/>
      <c r="W13034" s="221"/>
      <c r="X13034" s="221"/>
    </row>
    <row r="13035" spans="20:24">
      <c r="T13035" s="221"/>
      <c r="U13035" s="221"/>
      <c r="V13035" s="221"/>
      <c r="W13035" s="221"/>
      <c r="X13035" s="221"/>
    </row>
    <row r="13036" spans="20:24">
      <c r="T13036" s="221"/>
      <c r="U13036" s="221"/>
      <c r="V13036" s="221"/>
      <c r="W13036" s="221"/>
      <c r="X13036" s="221"/>
    </row>
    <row r="13037" spans="20:24">
      <c r="T13037" s="221"/>
      <c r="U13037" s="221"/>
      <c r="V13037" s="221"/>
      <c r="W13037" s="221"/>
      <c r="X13037" s="221"/>
    </row>
    <row r="13038" spans="20:24">
      <c r="T13038" s="221"/>
      <c r="U13038" s="221"/>
      <c r="V13038" s="221"/>
      <c r="W13038" s="221"/>
      <c r="X13038" s="221"/>
    </row>
    <row r="13039" spans="20:24">
      <c r="T13039" s="221"/>
      <c r="U13039" s="221"/>
      <c r="V13039" s="221"/>
      <c r="W13039" s="221"/>
      <c r="X13039" s="221"/>
    </row>
    <row r="13040" spans="20:24">
      <c r="T13040" s="221"/>
      <c r="U13040" s="221"/>
      <c r="V13040" s="221"/>
      <c r="W13040" s="221"/>
      <c r="X13040" s="221"/>
    </row>
    <row r="13041" spans="20:24">
      <c r="T13041" s="221"/>
      <c r="U13041" s="221"/>
      <c r="V13041" s="221"/>
      <c r="W13041" s="221"/>
      <c r="X13041" s="221"/>
    </row>
    <row r="13042" spans="20:24">
      <c r="T13042" s="221"/>
      <c r="U13042" s="221"/>
      <c r="V13042" s="221"/>
      <c r="W13042" s="221"/>
      <c r="X13042" s="221"/>
    </row>
    <row r="13043" spans="20:24">
      <c r="T13043" s="221"/>
      <c r="U13043" s="221"/>
      <c r="V13043" s="221"/>
      <c r="W13043" s="221"/>
      <c r="X13043" s="221"/>
    </row>
    <row r="13044" spans="20:24">
      <c r="T13044" s="221"/>
      <c r="U13044" s="221"/>
      <c r="V13044" s="221"/>
      <c r="W13044" s="221"/>
      <c r="X13044" s="221"/>
    </row>
    <row r="13045" spans="20:24">
      <c r="T13045" s="221"/>
      <c r="U13045" s="221"/>
      <c r="V13045" s="221"/>
      <c r="W13045" s="221"/>
      <c r="X13045" s="221"/>
    </row>
    <row r="13046" spans="20:24">
      <c r="T13046" s="221"/>
      <c r="U13046" s="221"/>
      <c r="V13046" s="221"/>
      <c r="W13046" s="221"/>
      <c r="X13046" s="221"/>
    </row>
    <row r="13047" spans="20:24">
      <c r="T13047" s="221"/>
      <c r="U13047" s="221"/>
      <c r="V13047" s="221"/>
      <c r="W13047" s="221"/>
      <c r="X13047" s="221"/>
    </row>
    <row r="13048" spans="20:24">
      <c r="T13048" s="221"/>
      <c r="U13048" s="221"/>
      <c r="V13048" s="221"/>
      <c r="W13048" s="221"/>
      <c r="X13048" s="221"/>
    </row>
    <row r="13049" spans="20:24">
      <c r="T13049" s="221"/>
      <c r="U13049" s="221"/>
      <c r="V13049" s="221"/>
      <c r="W13049" s="221"/>
      <c r="X13049" s="221"/>
    </row>
    <row r="13050" spans="20:24">
      <c r="T13050" s="221"/>
      <c r="U13050" s="221"/>
      <c r="V13050" s="221"/>
      <c r="W13050" s="221"/>
      <c r="X13050" s="221"/>
    </row>
    <row r="13051" spans="20:24">
      <c r="T13051" s="221"/>
      <c r="U13051" s="221"/>
      <c r="V13051" s="221"/>
      <c r="W13051" s="221"/>
      <c r="X13051" s="221"/>
    </row>
    <row r="13052" spans="20:24">
      <c r="T13052" s="221"/>
      <c r="U13052" s="221"/>
      <c r="V13052" s="221"/>
      <c r="W13052" s="221"/>
      <c r="X13052" s="221"/>
    </row>
    <row r="13053" spans="20:24">
      <c r="T13053" s="221"/>
      <c r="U13053" s="221"/>
      <c r="V13053" s="221"/>
      <c r="W13053" s="221"/>
      <c r="X13053" s="221"/>
    </row>
    <row r="13054" spans="20:24">
      <c r="T13054" s="221"/>
      <c r="U13054" s="221"/>
      <c r="V13054" s="221"/>
      <c r="W13054" s="221"/>
      <c r="X13054" s="221"/>
    </row>
    <row r="13055" spans="20:24">
      <c r="T13055" s="221"/>
      <c r="U13055" s="221"/>
      <c r="V13055" s="221"/>
      <c r="W13055" s="221"/>
      <c r="X13055" s="221"/>
    </row>
    <row r="13056" spans="20:24">
      <c r="T13056" s="221"/>
      <c r="U13056" s="221"/>
      <c r="V13056" s="221"/>
      <c r="W13056" s="221"/>
      <c r="X13056" s="221"/>
    </row>
    <row r="13057" spans="20:24">
      <c r="T13057" s="221"/>
      <c r="U13057" s="221"/>
      <c r="V13057" s="221"/>
      <c r="W13057" s="221"/>
      <c r="X13057" s="221"/>
    </row>
    <row r="13058" spans="20:24">
      <c r="T13058" s="221"/>
      <c r="U13058" s="221"/>
      <c r="V13058" s="221"/>
      <c r="W13058" s="221"/>
      <c r="X13058" s="221"/>
    </row>
    <row r="13059" spans="20:24">
      <c r="T13059" s="221"/>
      <c r="U13059" s="221"/>
      <c r="V13059" s="221"/>
      <c r="W13059" s="221"/>
      <c r="X13059" s="221"/>
    </row>
    <row r="13060" spans="20:24">
      <c r="T13060" s="221"/>
      <c r="U13060" s="221"/>
      <c r="V13060" s="221"/>
      <c r="W13060" s="221"/>
      <c r="X13060" s="221"/>
    </row>
    <row r="13061" spans="20:24">
      <c r="T13061" s="221"/>
      <c r="U13061" s="221"/>
      <c r="V13061" s="221"/>
      <c r="W13061" s="221"/>
      <c r="X13061" s="221"/>
    </row>
    <row r="13062" spans="20:24">
      <c r="T13062" s="221"/>
      <c r="U13062" s="221"/>
      <c r="V13062" s="221"/>
      <c r="W13062" s="221"/>
      <c r="X13062" s="221"/>
    </row>
    <row r="13063" spans="20:24">
      <c r="T13063" s="221"/>
      <c r="U13063" s="221"/>
      <c r="V13063" s="221"/>
      <c r="W13063" s="221"/>
      <c r="X13063" s="221"/>
    </row>
    <row r="13064" spans="20:24">
      <c r="T13064" s="221"/>
      <c r="U13064" s="221"/>
      <c r="V13064" s="221"/>
      <c r="W13064" s="221"/>
      <c r="X13064" s="221"/>
    </row>
    <row r="13065" spans="20:24">
      <c r="T13065" s="221"/>
      <c r="U13065" s="221"/>
      <c r="V13065" s="221"/>
      <c r="W13065" s="221"/>
      <c r="X13065" s="221"/>
    </row>
    <row r="13066" spans="20:24">
      <c r="T13066" s="221"/>
      <c r="U13066" s="221"/>
      <c r="V13066" s="221"/>
      <c r="W13066" s="221"/>
      <c r="X13066" s="221"/>
    </row>
    <row r="13067" spans="20:24">
      <c r="T13067" s="221"/>
      <c r="U13067" s="221"/>
      <c r="V13067" s="221"/>
      <c r="W13067" s="221"/>
      <c r="X13067" s="221"/>
    </row>
    <row r="13068" spans="20:24">
      <c r="T13068" s="221"/>
      <c r="U13068" s="221"/>
      <c r="V13068" s="221"/>
      <c r="W13068" s="221"/>
      <c r="X13068" s="221"/>
    </row>
    <row r="13069" spans="20:24">
      <c r="T13069" s="221"/>
      <c r="U13069" s="221"/>
      <c r="V13069" s="221"/>
      <c r="W13069" s="221"/>
      <c r="X13069" s="221"/>
    </row>
    <row r="13070" spans="20:24">
      <c r="T13070" s="221"/>
      <c r="U13070" s="221"/>
      <c r="V13070" s="221"/>
      <c r="W13070" s="221"/>
      <c r="X13070" s="221"/>
    </row>
    <row r="13071" spans="20:24">
      <c r="T13071" s="221"/>
      <c r="U13071" s="221"/>
      <c r="V13071" s="221"/>
      <c r="W13071" s="221"/>
      <c r="X13071" s="221"/>
    </row>
    <row r="13072" spans="20:24">
      <c r="T13072" s="221"/>
      <c r="U13072" s="221"/>
      <c r="V13072" s="221"/>
      <c r="W13072" s="221"/>
      <c r="X13072" s="221"/>
    </row>
    <row r="13073" spans="20:24">
      <c r="T13073" s="221"/>
      <c r="U13073" s="221"/>
      <c r="V13073" s="221"/>
      <c r="W13073" s="221"/>
      <c r="X13073" s="221"/>
    </row>
    <row r="13074" spans="20:24">
      <c r="T13074" s="221"/>
      <c r="U13074" s="221"/>
      <c r="V13074" s="221"/>
      <c r="W13074" s="221"/>
      <c r="X13074" s="221"/>
    </row>
    <row r="13075" spans="20:24">
      <c r="T13075" s="221"/>
      <c r="U13075" s="221"/>
      <c r="V13075" s="221"/>
      <c r="W13075" s="221"/>
      <c r="X13075" s="221"/>
    </row>
    <row r="13076" spans="20:24">
      <c r="T13076" s="221"/>
      <c r="U13076" s="221"/>
      <c r="V13076" s="221"/>
      <c r="W13076" s="221"/>
      <c r="X13076" s="221"/>
    </row>
    <row r="13077" spans="20:24">
      <c r="T13077" s="221"/>
      <c r="U13077" s="221"/>
      <c r="V13077" s="221"/>
      <c r="W13077" s="221"/>
      <c r="X13077" s="221"/>
    </row>
    <row r="13078" spans="20:24">
      <c r="T13078" s="221"/>
      <c r="U13078" s="221"/>
      <c r="V13078" s="221"/>
      <c r="W13078" s="221"/>
      <c r="X13078" s="221"/>
    </row>
    <row r="13079" spans="20:24">
      <c r="T13079" s="221"/>
      <c r="U13079" s="221"/>
      <c r="V13079" s="221"/>
      <c r="W13079" s="221"/>
      <c r="X13079" s="221"/>
    </row>
    <row r="13080" spans="20:24">
      <c r="T13080" s="221"/>
      <c r="U13080" s="221"/>
      <c r="V13080" s="221"/>
      <c r="W13080" s="221"/>
      <c r="X13080" s="221"/>
    </row>
    <row r="13081" spans="20:24">
      <c r="T13081" s="221"/>
      <c r="U13081" s="221"/>
      <c r="V13081" s="221"/>
      <c r="W13081" s="221"/>
      <c r="X13081" s="221"/>
    </row>
    <row r="13082" spans="20:24">
      <c r="T13082" s="221"/>
      <c r="U13082" s="221"/>
      <c r="V13082" s="221"/>
      <c r="W13082" s="221"/>
      <c r="X13082" s="221"/>
    </row>
    <row r="13083" spans="20:24">
      <c r="T13083" s="221"/>
      <c r="U13083" s="221"/>
      <c r="V13083" s="221"/>
      <c r="W13083" s="221"/>
      <c r="X13083" s="221"/>
    </row>
    <row r="13084" spans="20:24">
      <c r="T13084" s="221"/>
      <c r="U13084" s="221"/>
      <c r="V13084" s="221"/>
      <c r="W13084" s="221"/>
      <c r="X13084" s="221"/>
    </row>
    <row r="13085" spans="20:24">
      <c r="T13085" s="221"/>
      <c r="U13085" s="221"/>
      <c r="V13085" s="221"/>
      <c r="W13085" s="221"/>
      <c r="X13085" s="221"/>
    </row>
    <row r="13086" spans="20:24">
      <c r="T13086" s="221"/>
      <c r="U13086" s="221"/>
      <c r="V13086" s="221"/>
      <c r="W13086" s="221"/>
      <c r="X13086" s="221"/>
    </row>
    <row r="13087" spans="20:24">
      <c r="T13087" s="221"/>
      <c r="U13087" s="221"/>
      <c r="V13087" s="221"/>
      <c r="W13087" s="221"/>
      <c r="X13087" s="221"/>
    </row>
    <row r="13088" spans="20:24">
      <c r="T13088" s="221"/>
      <c r="U13088" s="221"/>
      <c r="V13088" s="221"/>
      <c r="W13088" s="221"/>
      <c r="X13088" s="221"/>
    </row>
    <row r="13089" spans="20:24">
      <c r="T13089" s="221"/>
      <c r="U13089" s="221"/>
      <c r="V13089" s="221"/>
      <c r="W13089" s="221"/>
      <c r="X13089" s="221"/>
    </row>
    <row r="13090" spans="20:24">
      <c r="T13090" s="221"/>
      <c r="U13090" s="221"/>
      <c r="V13090" s="221"/>
      <c r="W13090" s="221"/>
      <c r="X13090" s="221"/>
    </row>
    <row r="13091" spans="20:24">
      <c r="T13091" s="221"/>
      <c r="U13091" s="221"/>
      <c r="V13091" s="221"/>
      <c r="W13091" s="221"/>
      <c r="X13091" s="221"/>
    </row>
    <row r="13092" spans="20:24">
      <c r="T13092" s="221"/>
      <c r="U13092" s="221"/>
      <c r="V13092" s="221"/>
      <c r="W13092" s="221"/>
      <c r="X13092" s="221"/>
    </row>
    <row r="13093" spans="20:24">
      <c r="T13093" s="221"/>
      <c r="U13093" s="221"/>
      <c r="V13093" s="221"/>
      <c r="W13093" s="221"/>
      <c r="X13093" s="221"/>
    </row>
    <row r="13094" spans="20:24">
      <c r="T13094" s="221"/>
      <c r="U13094" s="221"/>
      <c r="V13094" s="221"/>
      <c r="W13094" s="221"/>
      <c r="X13094" s="221"/>
    </row>
    <row r="13095" spans="20:24">
      <c r="T13095" s="221"/>
      <c r="U13095" s="221"/>
      <c r="V13095" s="221"/>
      <c r="W13095" s="221"/>
      <c r="X13095" s="221"/>
    </row>
    <row r="13096" spans="20:24">
      <c r="T13096" s="221"/>
      <c r="U13096" s="221"/>
      <c r="V13096" s="221"/>
      <c r="W13096" s="221"/>
      <c r="X13096" s="221"/>
    </row>
    <row r="13097" spans="20:24">
      <c r="T13097" s="221"/>
      <c r="U13097" s="221"/>
      <c r="V13097" s="221"/>
      <c r="W13097" s="221"/>
      <c r="X13097" s="221"/>
    </row>
    <row r="13098" spans="20:24">
      <c r="T13098" s="221"/>
      <c r="U13098" s="221"/>
      <c r="V13098" s="221"/>
      <c r="W13098" s="221"/>
      <c r="X13098" s="221"/>
    </row>
    <row r="13099" spans="20:24">
      <c r="T13099" s="221"/>
      <c r="U13099" s="221"/>
      <c r="V13099" s="221"/>
      <c r="W13099" s="221"/>
      <c r="X13099" s="221"/>
    </row>
    <row r="13100" spans="20:24">
      <c r="T13100" s="221"/>
      <c r="U13100" s="221"/>
      <c r="V13100" s="221"/>
      <c r="W13100" s="221"/>
      <c r="X13100" s="221"/>
    </row>
    <row r="13101" spans="20:24">
      <c r="T13101" s="221"/>
      <c r="U13101" s="221"/>
      <c r="V13101" s="221"/>
      <c r="W13101" s="221"/>
      <c r="X13101" s="221"/>
    </row>
    <row r="13102" spans="20:24">
      <c r="T13102" s="221"/>
      <c r="U13102" s="221"/>
      <c r="V13102" s="221"/>
      <c r="W13102" s="221"/>
      <c r="X13102" s="221"/>
    </row>
    <row r="13103" spans="20:24">
      <c r="T13103" s="221"/>
      <c r="U13103" s="221"/>
      <c r="V13103" s="221"/>
      <c r="W13103" s="221"/>
      <c r="X13103" s="221"/>
    </row>
    <row r="13104" spans="20:24">
      <c r="T13104" s="221"/>
      <c r="U13104" s="221"/>
      <c r="V13104" s="221"/>
      <c r="W13104" s="221"/>
      <c r="X13104" s="221"/>
    </row>
    <row r="13105" spans="20:24">
      <c r="T13105" s="221"/>
      <c r="U13105" s="221"/>
      <c r="V13105" s="221"/>
      <c r="W13105" s="221"/>
      <c r="X13105" s="221"/>
    </row>
    <row r="13106" spans="20:24">
      <c r="T13106" s="221"/>
      <c r="U13106" s="221"/>
      <c r="V13106" s="221"/>
      <c r="W13106" s="221"/>
      <c r="X13106" s="221"/>
    </row>
    <row r="13107" spans="20:24">
      <c r="T13107" s="221"/>
      <c r="U13107" s="221"/>
      <c r="V13107" s="221"/>
      <c r="W13107" s="221"/>
      <c r="X13107" s="221"/>
    </row>
    <row r="13108" spans="20:24">
      <c r="T13108" s="221"/>
      <c r="U13108" s="221"/>
      <c r="V13108" s="221"/>
      <c r="W13108" s="221"/>
      <c r="X13108" s="221"/>
    </row>
    <row r="13109" spans="20:24">
      <c r="T13109" s="221"/>
      <c r="U13109" s="221"/>
      <c r="V13109" s="221"/>
      <c r="W13109" s="221"/>
      <c r="X13109" s="221"/>
    </row>
    <row r="13110" spans="20:24">
      <c r="T13110" s="221"/>
      <c r="U13110" s="221"/>
      <c r="V13110" s="221"/>
      <c r="W13110" s="221"/>
      <c r="X13110" s="221"/>
    </row>
    <row r="13111" spans="20:24">
      <c r="T13111" s="221"/>
      <c r="U13111" s="221"/>
      <c r="V13111" s="221"/>
      <c r="W13111" s="221"/>
      <c r="X13111" s="221"/>
    </row>
    <row r="13112" spans="20:24">
      <c r="T13112" s="221"/>
      <c r="U13112" s="221"/>
      <c r="V13112" s="221"/>
      <c r="W13112" s="221"/>
      <c r="X13112" s="221"/>
    </row>
    <row r="13113" spans="20:24">
      <c r="T13113" s="221"/>
      <c r="U13113" s="221"/>
      <c r="V13113" s="221"/>
      <c r="W13113" s="221"/>
      <c r="X13113" s="221"/>
    </row>
    <row r="13114" spans="20:24">
      <c r="T13114" s="221"/>
      <c r="U13114" s="221"/>
      <c r="V13114" s="221"/>
      <c r="W13114" s="221"/>
      <c r="X13114" s="221"/>
    </row>
    <row r="13115" spans="20:24">
      <c r="T13115" s="221"/>
      <c r="U13115" s="221"/>
      <c r="V13115" s="221"/>
      <c r="W13115" s="221"/>
      <c r="X13115" s="221"/>
    </row>
    <row r="13116" spans="20:24">
      <c r="T13116" s="221"/>
      <c r="U13116" s="221"/>
      <c r="V13116" s="221"/>
      <c r="W13116" s="221"/>
      <c r="X13116" s="221"/>
    </row>
    <row r="13117" spans="20:24">
      <c r="T13117" s="221"/>
      <c r="U13117" s="221"/>
      <c r="V13117" s="221"/>
      <c r="W13117" s="221"/>
      <c r="X13117" s="221"/>
    </row>
    <row r="13118" spans="20:24">
      <c r="T13118" s="221"/>
      <c r="U13118" s="221"/>
      <c r="V13118" s="221"/>
      <c r="W13118" s="221"/>
      <c r="X13118" s="221"/>
    </row>
    <row r="13119" spans="20:24">
      <c r="T13119" s="221"/>
      <c r="U13119" s="221"/>
      <c r="V13119" s="221"/>
      <c r="W13119" s="221"/>
      <c r="X13119" s="221"/>
    </row>
    <row r="13120" spans="20:24">
      <c r="T13120" s="221"/>
      <c r="U13120" s="221"/>
      <c r="V13120" s="221"/>
      <c r="W13120" s="221"/>
      <c r="X13120" s="221"/>
    </row>
    <row r="13121" spans="20:24">
      <c r="T13121" s="221"/>
      <c r="U13121" s="221"/>
      <c r="V13121" s="221"/>
      <c r="W13121" s="221"/>
      <c r="X13121" s="221"/>
    </row>
    <row r="13122" spans="20:24">
      <c r="T13122" s="221"/>
      <c r="U13122" s="221"/>
      <c r="V13122" s="221"/>
      <c r="W13122" s="221"/>
      <c r="X13122" s="221"/>
    </row>
    <row r="13123" spans="20:24">
      <c r="T13123" s="221"/>
      <c r="U13123" s="221"/>
      <c r="V13123" s="221"/>
      <c r="W13123" s="221"/>
      <c r="X13123" s="221"/>
    </row>
    <row r="13124" spans="20:24">
      <c r="T13124" s="221"/>
      <c r="U13124" s="221"/>
      <c r="V13124" s="221"/>
      <c r="W13124" s="221"/>
      <c r="X13124" s="221"/>
    </row>
    <row r="13125" spans="20:24">
      <c r="T13125" s="221"/>
      <c r="U13125" s="221"/>
      <c r="V13125" s="221"/>
      <c r="W13125" s="221"/>
      <c r="X13125" s="221"/>
    </row>
    <row r="13126" spans="20:24">
      <c r="T13126" s="221"/>
      <c r="U13126" s="221"/>
      <c r="V13126" s="221"/>
      <c r="W13126" s="221"/>
      <c r="X13126" s="221"/>
    </row>
    <row r="13127" spans="20:24">
      <c r="T13127" s="221"/>
      <c r="U13127" s="221"/>
      <c r="V13127" s="221"/>
      <c r="W13127" s="221"/>
      <c r="X13127" s="221"/>
    </row>
    <row r="13128" spans="20:24">
      <c r="T13128" s="221"/>
      <c r="U13128" s="221"/>
      <c r="V13128" s="221"/>
      <c r="W13128" s="221"/>
      <c r="X13128" s="221"/>
    </row>
    <row r="13129" spans="20:24">
      <c r="T13129" s="221"/>
      <c r="U13129" s="221"/>
      <c r="V13129" s="221"/>
      <c r="W13129" s="221"/>
      <c r="X13129" s="221"/>
    </row>
    <row r="13130" spans="20:24">
      <c r="T13130" s="221"/>
      <c r="U13130" s="221"/>
      <c r="V13130" s="221"/>
      <c r="W13130" s="221"/>
      <c r="X13130" s="221"/>
    </row>
    <row r="13131" spans="20:24">
      <c r="T13131" s="221"/>
      <c r="U13131" s="221"/>
      <c r="V13131" s="221"/>
      <c r="W13131" s="221"/>
      <c r="X13131" s="221"/>
    </row>
    <row r="13132" spans="20:24">
      <c r="T13132" s="221"/>
      <c r="U13132" s="221"/>
      <c r="V13132" s="221"/>
      <c r="W13132" s="221"/>
      <c r="X13132" s="221"/>
    </row>
    <row r="13133" spans="20:24">
      <c r="T13133" s="221"/>
      <c r="U13133" s="221"/>
      <c r="V13133" s="221"/>
      <c r="W13133" s="221"/>
      <c r="X13133" s="221"/>
    </row>
    <row r="13134" spans="20:24">
      <c r="T13134" s="221"/>
      <c r="U13134" s="221"/>
      <c r="V13134" s="221"/>
      <c r="W13134" s="221"/>
      <c r="X13134" s="221"/>
    </row>
    <row r="13135" spans="20:24">
      <c r="T13135" s="221"/>
      <c r="U13135" s="221"/>
      <c r="V13135" s="221"/>
      <c r="W13135" s="221"/>
      <c r="X13135" s="221"/>
    </row>
    <row r="13136" spans="20:24">
      <c r="T13136" s="221"/>
      <c r="U13136" s="221"/>
      <c r="V13136" s="221"/>
      <c r="W13136" s="221"/>
      <c r="X13136" s="221"/>
    </row>
    <row r="13137" spans="20:24">
      <c r="T13137" s="221"/>
      <c r="U13137" s="221"/>
      <c r="V13137" s="221"/>
      <c r="W13137" s="221"/>
      <c r="X13137" s="221"/>
    </row>
    <row r="13138" spans="20:24">
      <c r="T13138" s="221"/>
      <c r="U13138" s="221"/>
      <c r="V13138" s="221"/>
      <c r="W13138" s="221"/>
      <c r="X13138" s="221"/>
    </row>
    <row r="13139" spans="20:24">
      <c r="T13139" s="221"/>
      <c r="U13139" s="221"/>
      <c r="V13139" s="221"/>
      <c r="W13139" s="221"/>
      <c r="X13139" s="221"/>
    </row>
    <row r="13140" spans="20:24">
      <c r="T13140" s="221"/>
      <c r="U13140" s="221"/>
      <c r="V13140" s="221"/>
      <c r="W13140" s="221"/>
      <c r="X13140" s="221"/>
    </row>
    <row r="13141" spans="20:24">
      <c r="T13141" s="221"/>
      <c r="U13141" s="221"/>
      <c r="V13141" s="221"/>
      <c r="W13141" s="221"/>
      <c r="X13141" s="221"/>
    </row>
    <row r="13142" spans="20:24">
      <c r="T13142" s="221"/>
      <c r="U13142" s="221"/>
      <c r="V13142" s="221"/>
      <c r="W13142" s="221"/>
      <c r="X13142" s="221"/>
    </row>
    <row r="13143" spans="20:24">
      <c r="T13143" s="221"/>
      <c r="U13143" s="221"/>
      <c r="V13143" s="221"/>
      <c r="W13143" s="221"/>
      <c r="X13143" s="221"/>
    </row>
    <row r="13144" spans="20:24">
      <c r="T13144" s="221"/>
      <c r="U13144" s="221"/>
      <c r="V13144" s="221"/>
      <c r="W13144" s="221"/>
      <c r="X13144" s="221"/>
    </row>
    <row r="13145" spans="20:24">
      <c r="T13145" s="221"/>
      <c r="U13145" s="221"/>
      <c r="V13145" s="221"/>
      <c r="W13145" s="221"/>
      <c r="X13145" s="221"/>
    </row>
    <row r="13146" spans="20:24">
      <c r="T13146" s="221"/>
      <c r="U13146" s="221"/>
      <c r="V13146" s="221"/>
      <c r="W13146" s="221"/>
      <c r="X13146" s="221"/>
    </row>
    <row r="13147" spans="20:24">
      <c r="T13147" s="221"/>
      <c r="U13147" s="221"/>
      <c r="V13147" s="221"/>
      <c r="W13147" s="221"/>
      <c r="X13147" s="221"/>
    </row>
    <row r="13148" spans="20:24">
      <c r="T13148" s="221"/>
      <c r="U13148" s="221"/>
      <c r="V13148" s="221"/>
      <c r="W13148" s="221"/>
      <c r="X13148" s="221"/>
    </row>
    <row r="13149" spans="20:24">
      <c r="T13149" s="221"/>
      <c r="U13149" s="221"/>
      <c r="V13149" s="221"/>
      <c r="W13149" s="221"/>
      <c r="X13149" s="221"/>
    </row>
    <row r="13150" spans="20:24">
      <c r="T13150" s="221"/>
      <c r="U13150" s="221"/>
      <c r="V13150" s="221"/>
      <c r="W13150" s="221"/>
      <c r="X13150" s="221"/>
    </row>
    <row r="13151" spans="20:24">
      <c r="T13151" s="221"/>
      <c r="U13151" s="221"/>
      <c r="V13151" s="221"/>
      <c r="W13151" s="221"/>
      <c r="X13151" s="221"/>
    </row>
    <row r="13152" spans="20:24">
      <c r="T13152" s="221"/>
      <c r="U13152" s="221"/>
      <c r="V13152" s="221"/>
      <c r="W13152" s="221"/>
      <c r="X13152" s="221"/>
    </row>
    <row r="13153" spans="20:24">
      <c r="T13153" s="221"/>
      <c r="U13153" s="221"/>
      <c r="V13153" s="221"/>
      <c r="W13153" s="221"/>
      <c r="X13153" s="221"/>
    </row>
    <row r="13154" spans="20:24">
      <c r="T13154" s="221"/>
      <c r="U13154" s="221"/>
      <c r="V13154" s="221"/>
      <c r="W13154" s="221"/>
      <c r="X13154" s="221"/>
    </row>
    <row r="13155" spans="20:24">
      <c r="T13155" s="221"/>
      <c r="U13155" s="221"/>
      <c r="V13155" s="221"/>
      <c r="W13155" s="221"/>
      <c r="X13155" s="221"/>
    </row>
    <row r="13156" spans="20:24">
      <c r="T13156" s="221"/>
      <c r="U13156" s="221"/>
      <c r="V13156" s="221"/>
      <c r="W13156" s="221"/>
      <c r="X13156" s="221"/>
    </row>
    <row r="13157" spans="20:24">
      <c r="T13157" s="221"/>
      <c r="U13157" s="221"/>
      <c r="V13157" s="221"/>
      <c r="W13157" s="221"/>
      <c r="X13157" s="221"/>
    </row>
    <row r="13158" spans="20:24">
      <c r="T13158" s="221"/>
      <c r="U13158" s="221"/>
      <c r="V13158" s="221"/>
      <c r="W13158" s="221"/>
      <c r="X13158" s="221"/>
    </row>
    <row r="13159" spans="20:24">
      <c r="T13159" s="221"/>
      <c r="U13159" s="221"/>
      <c r="V13159" s="221"/>
      <c r="W13159" s="221"/>
      <c r="X13159" s="221"/>
    </row>
    <row r="13160" spans="20:24">
      <c r="T13160" s="221"/>
      <c r="U13160" s="221"/>
      <c r="V13160" s="221"/>
      <c r="W13160" s="221"/>
      <c r="X13160" s="221"/>
    </row>
    <row r="13161" spans="20:24">
      <c r="T13161" s="221"/>
      <c r="U13161" s="221"/>
      <c r="V13161" s="221"/>
      <c r="W13161" s="221"/>
      <c r="X13161" s="221"/>
    </row>
    <row r="13162" spans="20:24">
      <c r="T13162" s="221"/>
      <c r="U13162" s="221"/>
      <c r="V13162" s="221"/>
      <c r="W13162" s="221"/>
      <c r="X13162" s="221"/>
    </row>
    <row r="13163" spans="20:24">
      <c r="T13163" s="221"/>
      <c r="U13163" s="221"/>
      <c r="V13163" s="221"/>
      <c r="W13163" s="221"/>
      <c r="X13163" s="221"/>
    </row>
    <row r="13164" spans="20:24">
      <c r="T13164" s="221"/>
      <c r="U13164" s="221"/>
      <c r="V13164" s="221"/>
      <c r="W13164" s="221"/>
      <c r="X13164" s="221"/>
    </row>
    <row r="13165" spans="20:24">
      <c r="T13165" s="221"/>
      <c r="U13165" s="221"/>
      <c r="V13165" s="221"/>
      <c r="W13165" s="221"/>
      <c r="X13165" s="221"/>
    </row>
    <row r="13166" spans="20:24">
      <c r="T13166" s="221"/>
      <c r="U13166" s="221"/>
      <c r="V13166" s="221"/>
      <c r="W13166" s="221"/>
      <c r="X13166" s="221"/>
    </row>
    <row r="13167" spans="20:24">
      <c r="T13167" s="221"/>
      <c r="U13167" s="221"/>
      <c r="V13167" s="221"/>
      <c r="W13167" s="221"/>
      <c r="X13167" s="221"/>
    </row>
    <row r="13168" spans="20:24">
      <c r="T13168" s="221"/>
      <c r="U13168" s="221"/>
      <c r="V13168" s="221"/>
      <c r="W13168" s="221"/>
      <c r="X13168" s="221"/>
    </row>
    <row r="13169" spans="20:24">
      <c r="T13169" s="221"/>
      <c r="U13169" s="221"/>
      <c r="V13169" s="221"/>
      <c r="W13169" s="221"/>
      <c r="X13169" s="221"/>
    </row>
    <row r="13170" spans="20:24">
      <c r="T13170" s="221"/>
      <c r="U13170" s="221"/>
      <c r="V13170" s="221"/>
      <c r="W13170" s="221"/>
      <c r="X13170" s="221"/>
    </row>
    <row r="13171" spans="20:24">
      <c r="T13171" s="221"/>
      <c r="U13171" s="221"/>
      <c r="V13171" s="221"/>
      <c r="W13171" s="221"/>
      <c r="X13171" s="221"/>
    </row>
    <row r="13172" spans="20:24">
      <c r="T13172" s="221"/>
      <c r="U13172" s="221"/>
      <c r="V13172" s="221"/>
      <c r="W13172" s="221"/>
      <c r="X13172" s="221"/>
    </row>
    <row r="13173" spans="20:24">
      <c r="T13173" s="221"/>
      <c r="U13173" s="221"/>
      <c r="V13173" s="221"/>
      <c r="W13173" s="221"/>
      <c r="X13173" s="221"/>
    </row>
    <row r="13174" spans="20:24">
      <c r="T13174" s="221"/>
      <c r="U13174" s="221"/>
      <c r="V13174" s="221"/>
      <c r="W13174" s="221"/>
      <c r="X13174" s="221"/>
    </row>
    <row r="13175" spans="20:24">
      <c r="T13175" s="221"/>
      <c r="U13175" s="221"/>
      <c r="V13175" s="221"/>
      <c r="W13175" s="221"/>
      <c r="X13175" s="221"/>
    </row>
    <row r="13176" spans="20:24">
      <c r="T13176" s="221"/>
      <c r="U13176" s="221"/>
      <c r="V13176" s="221"/>
      <c r="W13176" s="221"/>
      <c r="X13176" s="221"/>
    </row>
    <row r="13177" spans="20:24">
      <c r="T13177" s="221"/>
      <c r="U13177" s="221"/>
      <c r="V13177" s="221"/>
      <c r="W13177" s="221"/>
      <c r="X13177" s="221"/>
    </row>
    <row r="13178" spans="20:24">
      <c r="T13178" s="221"/>
      <c r="U13178" s="221"/>
      <c r="V13178" s="221"/>
      <c r="W13178" s="221"/>
      <c r="X13178" s="221"/>
    </row>
    <row r="13179" spans="20:24">
      <c r="T13179" s="221"/>
      <c r="U13179" s="221"/>
      <c r="V13179" s="221"/>
      <c r="W13179" s="221"/>
      <c r="X13179" s="221"/>
    </row>
    <row r="13180" spans="20:24">
      <c r="T13180" s="221"/>
      <c r="U13180" s="221"/>
      <c r="V13180" s="221"/>
      <c r="W13180" s="221"/>
      <c r="X13180" s="221"/>
    </row>
    <row r="13181" spans="20:24">
      <c r="T13181" s="221"/>
      <c r="U13181" s="221"/>
      <c r="V13181" s="221"/>
      <c r="W13181" s="221"/>
      <c r="X13181" s="221"/>
    </row>
    <row r="13182" spans="20:24">
      <c r="T13182" s="221"/>
      <c r="U13182" s="221"/>
      <c r="V13182" s="221"/>
      <c r="W13182" s="221"/>
      <c r="X13182" s="221"/>
    </row>
    <row r="13183" spans="20:24">
      <c r="T13183" s="221"/>
      <c r="U13183" s="221"/>
      <c r="V13183" s="221"/>
      <c r="W13183" s="221"/>
      <c r="X13183" s="221"/>
    </row>
    <row r="13184" spans="20:24">
      <c r="T13184" s="221"/>
      <c r="U13184" s="221"/>
      <c r="V13184" s="221"/>
      <c r="W13184" s="221"/>
      <c r="X13184" s="221"/>
    </row>
    <row r="13185" spans="20:24">
      <c r="T13185" s="221"/>
      <c r="U13185" s="221"/>
      <c r="V13185" s="221"/>
      <c r="W13185" s="221"/>
      <c r="X13185" s="221"/>
    </row>
    <row r="13186" spans="20:24">
      <c r="T13186" s="221"/>
      <c r="U13186" s="221"/>
      <c r="V13186" s="221"/>
      <c r="W13186" s="221"/>
      <c r="X13186" s="221"/>
    </row>
    <row r="13187" spans="20:24">
      <c r="T13187" s="221"/>
      <c r="U13187" s="221"/>
      <c r="V13187" s="221"/>
      <c r="W13187" s="221"/>
      <c r="X13187" s="221"/>
    </row>
    <row r="13188" spans="20:24">
      <c r="T13188" s="221"/>
      <c r="U13188" s="221"/>
      <c r="V13188" s="221"/>
      <c r="W13188" s="221"/>
      <c r="X13188" s="221"/>
    </row>
    <row r="13189" spans="20:24">
      <c r="T13189" s="221"/>
      <c r="U13189" s="221"/>
      <c r="V13189" s="221"/>
      <c r="W13189" s="221"/>
      <c r="X13189" s="221"/>
    </row>
    <row r="13190" spans="20:24">
      <c r="T13190" s="221"/>
      <c r="U13190" s="221"/>
      <c r="V13190" s="221"/>
      <c r="W13190" s="221"/>
      <c r="X13190" s="221"/>
    </row>
    <row r="13191" spans="20:24">
      <c r="T13191" s="221"/>
      <c r="U13191" s="221"/>
      <c r="V13191" s="221"/>
      <c r="W13191" s="221"/>
      <c r="X13191" s="221"/>
    </row>
    <row r="13192" spans="20:24">
      <c r="T13192" s="221"/>
      <c r="U13192" s="221"/>
      <c r="V13192" s="221"/>
      <c r="W13192" s="221"/>
      <c r="X13192" s="221"/>
    </row>
    <row r="13193" spans="20:24">
      <c r="T13193" s="221"/>
      <c r="U13193" s="221"/>
      <c r="V13193" s="221"/>
      <c r="W13193" s="221"/>
      <c r="X13193" s="221"/>
    </row>
    <row r="13194" spans="20:24">
      <c r="T13194" s="221"/>
      <c r="U13194" s="221"/>
      <c r="V13194" s="221"/>
      <c r="W13194" s="221"/>
      <c r="X13194" s="221"/>
    </row>
    <row r="13195" spans="20:24">
      <c r="T13195" s="221"/>
      <c r="U13195" s="221"/>
      <c r="V13195" s="221"/>
      <c r="W13195" s="221"/>
      <c r="X13195" s="221"/>
    </row>
    <row r="13196" spans="20:24">
      <c r="T13196" s="221"/>
      <c r="U13196" s="221"/>
      <c r="V13196" s="221"/>
      <c r="W13196" s="221"/>
      <c r="X13196" s="221"/>
    </row>
    <row r="13197" spans="20:24">
      <c r="T13197" s="221"/>
      <c r="U13197" s="221"/>
      <c r="V13197" s="221"/>
      <c r="W13197" s="221"/>
      <c r="X13197" s="221"/>
    </row>
    <row r="13198" spans="20:24">
      <c r="T13198" s="221"/>
      <c r="U13198" s="221"/>
      <c r="V13198" s="221"/>
      <c r="W13198" s="221"/>
      <c r="X13198" s="221"/>
    </row>
    <row r="13199" spans="20:24">
      <c r="T13199" s="221"/>
      <c r="U13199" s="221"/>
      <c r="V13199" s="221"/>
      <c r="W13199" s="221"/>
      <c r="X13199" s="221"/>
    </row>
    <row r="13200" spans="20:24">
      <c r="T13200" s="221"/>
      <c r="U13200" s="221"/>
      <c r="V13200" s="221"/>
      <c r="W13200" s="221"/>
      <c r="X13200" s="221"/>
    </row>
    <row r="13201" spans="20:24">
      <c r="T13201" s="221"/>
      <c r="U13201" s="221"/>
      <c r="V13201" s="221"/>
      <c r="W13201" s="221"/>
      <c r="X13201" s="221"/>
    </row>
    <row r="13202" spans="20:24">
      <c r="T13202" s="221"/>
      <c r="U13202" s="221"/>
      <c r="V13202" s="221"/>
      <c r="W13202" s="221"/>
      <c r="X13202" s="221"/>
    </row>
    <row r="13203" spans="20:24">
      <c r="T13203" s="221"/>
      <c r="U13203" s="221"/>
      <c r="V13203" s="221"/>
      <c r="W13203" s="221"/>
      <c r="X13203" s="221"/>
    </row>
    <row r="13204" spans="20:24">
      <c r="T13204" s="221"/>
      <c r="U13204" s="221"/>
      <c r="V13204" s="221"/>
      <c r="W13204" s="221"/>
      <c r="X13204" s="221"/>
    </row>
    <row r="13205" spans="20:24">
      <c r="T13205" s="221"/>
      <c r="U13205" s="221"/>
      <c r="V13205" s="221"/>
      <c r="W13205" s="221"/>
      <c r="X13205" s="221"/>
    </row>
    <row r="13206" spans="20:24">
      <c r="T13206" s="221"/>
      <c r="U13206" s="221"/>
      <c r="V13206" s="221"/>
      <c r="W13206" s="221"/>
      <c r="X13206" s="221"/>
    </row>
    <row r="13207" spans="20:24">
      <c r="T13207" s="221"/>
      <c r="U13207" s="221"/>
      <c r="V13207" s="221"/>
      <c r="W13207" s="221"/>
      <c r="X13207" s="221"/>
    </row>
    <row r="13208" spans="20:24">
      <c r="T13208" s="221"/>
      <c r="U13208" s="221"/>
      <c r="V13208" s="221"/>
      <c r="W13208" s="221"/>
      <c r="X13208" s="221"/>
    </row>
    <row r="13209" spans="20:24">
      <c r="T13209" s="221"/>
      <c r="U13209" s="221"/>
      <c r="V13209" s="221"/>
      <c r="W13209" s="221"/>
      <c r="X13209" s="221"/>
    </row>
    <row r="13210" spans="20:24">
      <c r="T13210" s="221"/>
      <c r="U13210" s="221"/>
      <c r="V13210" s="221"/>
      <c r="W13210" s="221"/>
      <c r="X13210" s="221"/>
    </row>
    <row r="13211" spans="20:24">
      <c r="T13211" s="221"/>
      <c r="U13211" s="221"/>
      <c r="V13211" s="221"/>
      <c r="W13211" s="221"/>
      <c r="X13211" s="221"/>
    </row>
    <row r="13212" spans="20:24">
      <c r="T13212" s="221"/>
      <c r="U13212" s="221"/>
      <c r="V13212" s="221"/>
      <c r="W13212" s="221"/>
      <c r="X13212" s="221"/>
    </row>
    <row r="13213" spans="20:24">
      <c r="T13213" s="221"/>
      <c r="U13213" s="221"/>
      <c r="V13213" s="221"/>
      <c r="W13213" s="221"/>
      <c r="X13213" s="221"/>
    </row>
    <row r="13214" spans="20:24">
      <c r="T13214" s="221"/>
      <c r="U13214" s="221"/>
      <c r="V13214" s="221"/>
      <c r="W13214" s="221"/>
      <c r="X13214" s="221"/>
    </row>
    <row r="13215" spans="20:24">
      <c r="T13215" s="221"/>
      <c r="U13215" s="221"/>
      <c r="V13215" s="221"/>
      <c r="W13215" s="221"/>
      <c r="X13215" s="221"/>
    </row>
    <row r="13216" spans="20:24">
      <c r="T13216" s="221"/>
      <c r="U13216" s="221"/>
      <c r="V13216" s="221"/>
      <c r="W13216" s="221"/>
      <c r="X13216" s="221"/>
    </row>
    <row r="13217" spans="20:24">
      <c r="T13217" s="221"/>
      <c r="U13217" s="221"/>
      <c r="V13217" s="221"/>
      <c r="W13217" s="221"/>
      <c r="X13217" s="221"/>
    </row>
    <row r="13218" spans="20:24">
      <c r="T13218" s="221"/>
      <c r="U13218" s="221"/>
      <c r="V13218" s="221"/>
      <c r="W13218" s="221"/>
      <c r="X13218" s="221"/>
    </row>
    <row r="13219" spans="20:24">
      <c r="T13219" s="221"/>
      <c r="U13219" s="221"/>
      <c r="V13219" s="221"/>
      <c r="W13219" s="221"/>
      <c r="X13219" s="221"/>
    </row>
    <row r="13220" spans="20:24">
      <c r="T13220" s="221"/>
      <c r="U13220" s="221"/>
      <c r="V13220" s="221"/>
      <c r="W13220" s="221"/>
      <c r="X13220" s="221"/>
    </row>
    <row r="13221" spans="20:24">
      <c r="T13221" s="221"/>
      <c r="U13221" s="221"/>
      <c r="V13221" s="221"/>
      <c r="W13221" s="221"/>
      <c r="X13221" s="221"/>
    </row>
    <row r="13222" spans="20:24">
      <c r="T13222" s="221"/>
      <c r="U13222" s="221"/>
      <c r="V13222" s="221"/>
      <c r="W13222" s="221"/>
      <c r="X13222" s="221"/>
    </row>
    <row r="13223" spans="20:24">
      <c r="T13223" s="221"/>
      <c r="U13223" s="221"/>
      <c r="V13223" s="221"/>
      <c r="W13223" s="221"/>
      <c r="X13223" s="221"/>
    </row>
    <row r="13224" spans="20:24">
      <c r="T13224" s="221"/>
      <c r="U13224" s="221"/>
      <c r="V13224" s="221"/>
      <c r="W13224" s="221"/>
      <c r="X13224" s="221"/>
    </row>
    <row r="13225" spans="20:24">
      <c r="T13225" s="221"/>
      <c r="U13225" s="221"/>
      <c r="V13225" s="221"/>
      <c r="W13225" s="221"/>
      <c r="X13225" s="221"/>
    </row>
    <row r="13226" spans="20:24">
      <c r="T13226" s="221"/>
      <c r="U13226" s="221"/>
      <c r="V13226" s="221"/>
      <c r="W13226" s="221"/>
      <c r="X13226" s="221"/>
    </row>
    <row r="13227" spans="20:24">
      <c r="T13227" s="221"/>
      <c r="U13227" s="221"/>
      <c r="V13227" s="221"/>
      <c r="W13227" s="221"/>
      <c r="X13227" s="221"/>
    </row>
    <row r="13228" spans="20:24">
      <c r="T13228" s="221"/>
      <c r="U13228" s="221"/>
      <c r="V13228" s="221"/>
      <c r="W13228" s="221"/>
      <c r="X13228" s="221"/>
    </row>
    <row r="13229" spans="20:24">
      <c r="T13229" s="221"/>
      <c r="U13229" s="221"/>
      <c r="V13229" s="221"/>
      <c r="W13229" s="221"/>
      <c r="X13229" s="221"/>
    </row>
    <row r="13230" spans="20:24">
      <c r="T13230" s="221"/>
      <c r="U13230" s="221"/>
      <c r="V13230" s="221"/>
      <c r="W13230" s="221"/>
      <c r="X13230" s="221"/>
    </row>
    <row r="13231" spans="20:24">
      <c r="T13231" s="221"/>
      <c r="U13231" s="221"/>
      <c r="V13231" s="221"/>
      <c r="W13231" s="221"/>
      <c r="X13231" s="221"/>
    </row>
    <row r="13232" spans="20:24">
      <c r="T13232" s="221"/>
      <c r="U13232" s="221"/>
      <c r="V13232" s="221"/>
      <c r="W13232" s="221"/>
      <c r="X13232" s="221"/>
    </row>
    <row r="13233" spans="20:24">
      <c r="T13233" s="221"/>
      <c r="U13233" s="221"/>
      <c r="V13233" s="221"/>
      <c r="W13233" s="221"/>
      <c r="X13233" s="221"/>
    </row>
    <row r="13234" spans="20:24">
      <c r="T13234" s="221"/>
      <c r="U13234" s="221"/>
      <c r="V13234" s="221"/>
      <c r="W13234" s="221"/>
      <c r="X13234" s="221"/>
    </row>
    <row r="13235" spans="20:24">
      <c r="T13235" s="221"/>
      <c r="U13235" s="221"/>
      <c r="V13235" s="221"/>
      <c r="W13235" s="221"/>
      <c r="X13235" s="221"/>
    </row>
    <row r="13236" spans="20:24">
      <c r="T13236" s="221"/>
      <c r="U13236" s="221"/>
      <c r="V13236" s="221"/>
      <c r="W13236" s="221"/>
      <c r="X13236" s="221"/>
    </row>
    <row r="13237" spans="20:24">
      <c r="T13237" s="221"/>
      <c r="U13237" s="221"/>
      <c r="V13237" s="221"/>
      <c r="W13237" s="221"/>
      <c r="X13237" s="221"/>
    </row>
    <row r="13238" spans="20:24">
      <c r="T13238" s="221"/>
      <c r="U13238" s="221"/>
      <c r="V13238" s="221"/>
      <c r="W13238" s="221"/>
      <c r="X13238" s="221"/>
    </row>
    <row r="13239" spans="20:24">
      <c r="T13239" s="221"/>
      <c r="U13239" s="221"/>
      <c r="V13239" s="221"/>
      <c r="W13239" s="221"/>
      <c r="X13239" s="221"/>
    </row>
    <row r="13240" spans="20:24">
      <c r="T13240" s="221"/>
      <c r="U13240" s="221"/>
      <c r="V13240" s="221"/>
      <c r="W13240" s="221"/>
      <c r="X13240" s="221"/>
    </row>
    <row r="13241" spans="20:24">
      <c r="T13241" s="221"/>
      <c r="U13241" s="221"/>
      <c r="V13241" s="221"/>
      <c r="W13241" s="221"/>
      <c r="X13241" s="221"/>
    </row>
    <row r="13242" spans="20:24">
      <c r="T13242" s="221"/>
      <c r="U13242" s="221"/>
      <c r="V13242" s="221"/>
      <c r="W13242" s="221"/>
      <c r="X13242" s="221"/>
    </row>
    <row r="13243" spans="20:24">
      <c r="T13243" s="221"/>
      <c r="U13243" s="221"/>
      <c r="V13243" s="221"/>
      <c r="W13243" s="221"/>
      <c r="X13243" s="221"/>
    </row>
    <row r="13244" spans="20:24">
      <c r="T13244" s="221"/>
      <c r="U13244" s="221"/>
      <c r="V13244" s="221"/>
      <c r="W13244" s="221"/>
      <c r="X13244" s="221"/>
    </row>
    <row r="13245" spans="20:24">
      <c r="T13245" s="221"/>
      <c r="U13245" s="221"/>
      <c r="V13245" s="221"/>
      <c r="W13245" s="221"/>
      <c r="X13245" s="221"/>
    </row>
    <row r="13246" spans="20:24">
      <c r="T13246" s="221"/>
      <c r="U13246" s="221"/>
      <c r="V13246" s="221"/>
      <c r="W13246" s="221"/>
      <c r="X13246" s="221"/>
    </row>
    <row r="13247" spans="20:24">
      <c r="T13247" s="221"/>
      <c r="U13247" s="221"/>
      <c r="V13247" s="221"/>
      <c r="W13247" s="221"/>
      <c r="X13247" s="221"/>
    </row>
    <row r="13248" spans="20:24">
      <c r="T13248" s="221"/>
      <c r="U13248" s="221"/>
      <c r="V13248" s="221"/>
      <c r="W13248" s="221"/>
      <c r="X13248" s="221"/>
    </row>
    <row r="13249" spans="20:24">
      <c r="T13249" s="221"/>
      <c r="U13249" s="221"/>
      <c r="V13249" s="221"/>
      <c r="W13249" s="221"/>
      <c r="X13249" s="221"/>
    </row>
    <row r="13250" spans="20:24">
      <c r="T13250" s="221"/>
      <c r="U13250" s="221"/>
      <c r="V13250" s="221"/>
      <c r="W13250" s="221"/>
      <c r="X13250" s="221"/>
    </row>
    <row r="13251" spans="20:24">
      <c r="T13251" s="221"/>
      <c r="U13251" s="221"/>
      <c r="V13251" s="221"/>
      <c r="W13251" s="221"/>
      <c r="X13251" s="221"/>
    </row>
    <row r="13252" spans="20:24">
      <c r="T13252" s="221"/>
      <c r="U13252" s="221"/>
      <c r="V13252" s="221"/>
      <c r="W13252" s="221"/>
      <c r="X13252" s="221"/>
    </row>
    <row r="13253" spans="20:24">
      <c r="T13253" s="221"/>
      <c r="U13253" s="221"/>
      <c r="V13253" s="221"/>
      <c r="W13253" s="221"/>
      <c r="X13253" s="221"/>
    </row>
    <row r="13254" spans="20:24">
      <c r="T13254" s="221"/>
      <c r="U13254" s="221"/>
      <c r="V13254" s="221"/>
      <c r="W13254" s="221"/>
      <c r="X13254" s="221"/>
    </row>
    <row r="13255" spans="20:24">
      <c r="T13255" s="221"/>
      <c r="U13255" s="221"/>
      <c r="V13255" s="221"/>
      <c r="W13255" s="221"/>
      <c r="X13255" s="221"/>
    </row>
    <row r="13256" spans="20:24">
      <c r="T13256" s="221"/>
      <c r="U13256" s="221"/>
      <c r="V13256" s="221"/>
      <c r="W13256" s="221"/>
      <c r="X13256" s="221"/>
    </row>
    <row r="13257" spans="20:24">
      <c r="T13257" s="221"/>
      <c r="U13257" s="221"/>
      <c r="V13257" s="221"/>
      <c r="W13257" s="221"/>
      <c r="X13257" s="221"/>
    </row>
    <row r="13258" spans="20:24">
      <c r="T13258" s="221"/>
      <c r="U13258" s="221"/>
      <c r="V13258" s="221"/>
      <c r="W13258" s="221"/>
      <c r="X13258" s="221"/>
    </row>
    <row r="13259" spans="20:24">
      <c r="T13259" s="221"/>
      <c r="U13259" s="221"/>
      <c r="V13259" s="221"/>
      <c r="W13259" s="221"/>
      <c r="X13259" s="221"/>
    </row>
    <row r="13260" spans="20:24">
      <c r="T13260" s="221"/>
      <c r="U13260" s="221"/>
      <c r="V13260" s="221"/>
      <c r="W13260" s="221"/>
      <c r="X13260" s="221"/>
    </row>
    <row r="13261" spans="20:24">
      <c r="T13261" s="221"/>
      <c r="U13261" s="221"/>
      <c r="V13261" s="221"/>
      <c r="W13261" s="221"/>
      <c r="X13261" s="221"/>
    </row>
    <row r="13262" spans="20:24">
      <c r="T13262" s="221"/>
      <c r="U13262" s="221"/>
      <c r="V13262" s="221"/>
      <c r="W13262" s="221"/>
      <c r="X13262" s="221"/>
    </row>
    <row r="13263" spans="20:24">
      <c r="T13263" s="221"/>
      <c r="U13263" s="221"/>
      <c r="V13263" s="221"/>
      <c r="W13263" s="221"/>
      <c r="X13263" s="221"/>
    </row>
    <row r="13264" spans="20:24">
      <c r="T13264" s="221"/>
      <c r="U13264" s="221"/>
      <c r="V13264" s="221"/>
      <c r="W13264" s="221"/>
      <c r="X13264" s="221"/>
    </row>
    <row r="13265" spans="20:24">
      <c r="T13265" s="221"/>
      <c r="U13265" s="221"/>
      <c r="V13265" s="221"/>
      <c r="W13265" s="221"/>
      <c r="X13265" s="221"/>
    </row>
    <row r="13266" spans="20:24">
      <c r="T13266" s="221"/>
      <c r="U13266" s="221"/>
      <c r="V13266" s="221"/>
      <c r="W13266" s="221"/>
      <c r="X13266" s="221"/>
    </row>
    <row r="13267" spans="20:24">
      <c r="T13267" s="221"/>
      <c r="U13267" s="221"/>
      <c r="V13267" s="221"/>
      <c r="W13267" s="221"/>
      <c r="X13267" s="221"/>
    </row>
    <row r="13268" spans="20:24">
      <c r="T13268" s="221"/>
      <c r="U13268" s="221"/>
      <c r="V13268" s="221"/>
      <c r="W13268" s="221"/>
      <c r="X13268" s="221"/>
    </row>
    <row r="13269" spans="20:24">
      <c r="T13269" s="221"/>
      <c r="U13269" s="221"/>
      <c r="V13269" s="221"/>
      <c r="W13269" s="221"/>
      <c r="X13269" s="221"/>
    </row>
    <row r="13270" spans="20:24">
      <c r="T13270" s="221"/>
      <c r="U13270" s="221"/>
      <c r="V13270" s="221"/>
      <c r="W13270" s="221"/>
      <c r="X13270" s="221"/>
    </row>
    <row r="13271" spans="20:24">
      <c r="T13271" s="221"/>
      <c r="U13271" s="221"/>
      <c r="V13271" s="221"/>
      <c r="W13271" s="221"/>
      <c r="X13271" s="221"/>
    </row>
    <row r="13272" spans="20:24">
      <c r="T13272" s="221"/>
      <c r="U13272" s="221"/>
      <c r="V13272" s="221"/>
      <c r="W13272" s="221"/>
      <c r="X13272" s="221"/>
    </row>
    <row r="13273" spans="20:24">
      <c r="T13273" s="221"/>
      <c r="U13273" s="221"/>
      <c r="V13273" s="221"/>
      <c r="W13273" s="221"/>
      <c r="X13273" s="221"/>
    </row>
    <row r="13274" spans="20:24">
      <c r="T13274" s="221"/>
      <c r="U13274" s="221"/>
      <c r="V13274" s="221"/>
      <c r="W13274" s="221"/>
      <c r="X13274" s="221"/>
    </row>
    <row r="13275" spans="20:24">
      <c r="T13275" s="221"/>
      <c r="U13275" s="221"/>
      <c r="V13275" s="221"/>
      <c r="W13275" s="221"/>
      <c r="X13275" s="221"/>
    </row>
    <row r="13276" spans="20:24">
      <c r="T13276" s="221"/>
      <c r="U13276" s="221"/>
      <c r="V13276" s="221"/>
      <c r="W13276" s="221"/>
      <c r="X13276" s="221"/>
    </row>
    <row r="13277" spans="20:24">
      <c r="T13277" s="221"/>
      <c r="U13277" s="221"/>
      <c r="V13277" s="221"/>
      <c r="W13277" s="221"/>
      <c r="X13277" s="221"/>
    </row>
    <row r="13278" spans="20:24">
      <c r="T13278" s="221"/>
      <c r="U13278" s="221"/>
      <c r="V13278" s="221"/>
      <c r="W13278" s="221"/>
      <c r="X13278" s="221"/>
    </row>
    <row r="13279" spans="20:24">
      <c r="T13279" s="221"/>
      <c r="U13279" s="221"/>
      <c r="V13279" s="221"/>
      <c r="W13279" s="221"/>
      <c r="X13279" s="221"/>
    </row>
    <row r="13280" spans="20:24">
      <c r="T13280" s="221"/>
      <c r="U13280" s="221"/>
      <c r="V13280" s="221"/>
      <c r="W13280" s="221"/>
      <c r="X13280" s="221"/>
    </row>
    <row r="13281" spans="20:24">
      <c r="T13281" s="221"/>
      <c r="U13281" s="221"/>
      <c r="V13281" s="221"/>
      <c r="W13281" s="221"/>
      <c r="X13281" s="221"/>
    </row>
    <row r="13282" spans="20:24">
      <c r="T13282" s="221"/>
      <c r="U13282" s="221"/>
      <c r="V13282" s="221"/>
      <c r="W13282" s="221"/>
      <c r="X13282" s="221"/>
    </row>
    <row r="13283" spans="20:24">
      <c r="T13283" s="221"/>
      <c r="U13283" s="221"/>
      <c r="V13283" s="221"/>
      <c r="W13283" s="221"/>
      <c r="X13283" s="221"/>
    </row>
    <row r="13284" spans="20:24">
      <c r="T13284" s="221"/>
      <c r="U13284" s="221"/>
      <c r="V13284" s="221"/>
      <c r="W13284" s="221"/>
      <c r="X13284" s="221"/>
    </row>
    <row r="13285" spans="20:24">
      <c r="T13285" s="221"/>
      <c r="U13285" s="221"/>
      <c r="V13285" s="221"/>
      <c r="W13285" s="221"/>
      <c r="X13285" s="221"/>
    </row>
    <row r="13286" spans="20:24">
      <c r="T13286" s="221"/>
      <c r="U13286" s="221"/>
      <c r="V13286" s="221"/>
      <c r="W13286" s="221"/>
      <c r="X13286" s="221"/>
    </row>
    <row r="13287" spans="20:24">
      <c r="T13287" s="221"/>
      <c r="U13287" s="221"/>
      <c r="V13287" s="221"/>
      <c r="W13287" s="221"/>
      <c r="X13287" s="221"/>
    </row>
    <row r="13288" spans="20:24">
      <c r="T13288" s="221"/>
      <c r="U13288" s="221"/>
      <c r="V13288" s="221"/>
      <c r="W13288" s="221"/>
      <c r="X13288" s="221"/>
    </row>
    <row r="13289" spans="20:24">
      <c r="T13289" s="221"/>
      <c r="U13289" s="221"/>
      <c r="V13289" s="221"/>
      <c r="W13289" s="221"/>
      <c r="X13289" s="221"/>
    </row>
    <row r="13290" spans="20:24">
      <c r="T13290" s="221"/>
      <c r="U13290" s="221"/>
      <c r="V13290" s="221"/>
      <c r="W13290" s="221"/>
      <c r="X13290" s="221"/>
    </row>
    <row r="13291" spans="20:24">
      <c r="T13291" s="221"/>
      <c r="U13291" s="221"/>
      <c r="V13291" s="221"/>
      <c r="W13291" s="221"/>
      <c r="X13291" s="221"/>
    </row>
    <row r="13292" spans="20:24">
      <c r="T13292" s="221"/>
      <c r="U13292" s="221"/>
      <c r="V13292" s="221"/>
      <c r="W13292" s="221"/>
      <c r="X13292" s="221"/>
    </row>
    <row r="13293" spans="20:24">
      <c r="T13293" s="221"/>
      <c r="U13293" s="221"/>
      <c r="V13293" s="221"/>
      <c r="W13293" s="221"/>
      <c r="X13293" s="221"/>
    </row>
    <row r="13294" spans="20:24">
      <c r="T13294" s="221"/>
      <c r="U13294" s="221"/>
      <c r="V13294" s="221"/>
      <c r="W13294" s="221"/>
      <c r="X13294" s="221"/>
    </row>
    <row r="13295" spans="20:24">
      <c r="T13295" s="221"/>
      <c r="U13295" s="221"/>
      <c r="V13295" s="221"/>
      <c r="W13295" s="221"/>
      <c r="X13295" s="221"/>
    </row>
    <row r="13296" spans="20:24">
      <c r="T13296" s="221"/>
      <c r="U13296" s="221"/>
      <c r="V13296" s="221"/>
      <c r="W13296" s="221"/>
      <c r="X13296" s="221"/>
    </row>
    <row r="13297" spans="20:24">
      <c r="T13297" s="221"/>
      <c r="U13297" s="221"/>
      <c r="V13297" s="221"/>
      <c r="W13297" s="221"/>
      <c r="X13297" s="221"/>
    </row>
    <row r="13298" spans="20:24">
      <c r="T13298" s="221"/>
      <c r="U13298" s="221"/>
      <c r="V13298" s="221"/>
      <c r="W13298" s="221"/>
      <c r="X13298" s="221"/>
    </row>
    <row r="13299" spans="20:24">
      <c r="T13299" s="221"/>
      <c r="U13299" s="221"/>
      <c r="V13299" s="221"/>
      <c r="W13299" s="221"/>
      <c r="X13299" s="221"/>
    </row>
    <row r="13300" spans="20:24">
      <c r="T13300" s="221"/>
      <c r="U13300" s="221"/>
      <c r="V13300" s="221"/>
      <c r="W13300" s="221"/>
      <c r="X13300" s="221"/>
    </row>
    <row r="13301" spans="20:24">
      <c r="T13301" s="221"/>
      <c r="U13301" s="221"/>
      <c r="V13301" s="221"/>
      <c r="W13301" s="221"/>
      <c r="X13301" s="221"/>
    </row>
    <row r="13302" spans="20:24">
      <c r="T13302" s="221"/>
      <c r="U13302" s="221"/>
      <c r="V13302" s="221"/>
      <c r="W13302" s="221"/>
      <c r="X13302" s="221"/>
    </row>
    <row r="13303" spans="20:24">
      <c r="T13303" s="221"/>
      <c r="U13303" s="221"/>
      <c r="V13303" s="221"/>
      <c r="W13303" s="221"/>
      <c r="X13303" s="221"/>
    </row>
    <row r="13304" spans="20:24">
      <c r="T13304" s="221"/>
      <c r="U13304" s="221"/>
      <c r="V13304" s="221"/>
      <c r="W13304" s="221"/>
      <c r="X13304" s="221"/>
    </row>
    <row r="13305" spans="20:24">
      <c r="T13305" s="221"/>
      <c r="U13305" s="221"/>
      <c r="V13305" s="221"/>
      <c r="W13305" s="221"/>
      <c r="X13305" s="221"/>
    </row>
    <row r="13306" spans="20:24">
      <c r="T13306" s="221"/>
      <c r="U13306" s="221"/>
      <c r="V13306" s="221"/>
      <c r="W13306" s="221"/>
      <c r="X13306" s="221"/>
    </row>
    <row r="13307" spans="20:24">
      <c r="T13307" s="221"/>
      <c r="U13307" s="221"/>
      <c r="V13307" s="221"/>
      <c r="W13307" s="221"/>
      <c r="X13307" s="221"/>
    </row>
    <row r="13308" spans="20:24">
      <c r="T13308" s="221"/>
      <c r="U13308" s="221"/>
      <c r="V13308" s="221"/>
      <c r="W13308" s="221"/>
      <c r="X13308" s="221"/>
    </row>
    <row r="13309" spans="20:24">
      <c r="T13309" s="221"/>
      <c r="U13309" s="221"/>
      <c r="V13309" s="221"/>
      <c r="W13309" s="221"/>
      <c r="X13309" s="221"/>
    </row>
    <row r="13310" spans="20:24">
      <c r="T13310" s="221"/>
      <c r="U13310" s="221"/>
      <c r="V13310" s="221"/>
      <c r="W13310" s="221"/>
      <c r="X13310" s="221"/>
    </row>
    <row r="13311" spans="20:24">
      <c r="T13311" s="221"/>
      <c r="U13311" s="221"/>
      <c r="V13311" s="221"/>
      <c r="W13311" s="221"/>
      <c r="X13311" s="221"/>
    </row>
    <row r="13312" spans="20:24">
      <c r="T13312" s="221"/>
      <c r="U13312" s="221"/>
      <c r="V13312" s="221"/>
      <c r="W13312" s="221"/>
      <c r="X13312" s="221"/>
    </row>
    <row r="13313" spans="20:24">
      <c r="T13313" s="221"/>
      <c r="U13313" s="221"/>
      <c r="V13313" s="221"/>
      <c r="W13313" s="221"/>
      <c r="X13313" s="221"/>
    </row>
    <row r="13314" spans="20:24">
      <c r="T13314" s="221"/>
      <c r="U13314" s="221"/>
      <c r="V13314" s="221"/>
      <c r="W13314" s="221"/>
      <c r="X13314" s="221"/>
    </row>
    <row r="13315" spans="20:24">
      <c r="T13315" s="221"/>
      <c r="U13315" s="221"/>
      <c r="V13315" s="221"/>
      <c r="W13315" s="221"/>
      <c r="X13315" s="221"/>
    </row>
    <row r="13316" spans="20:24">
      <c r="T13316" s="221"/>
      <c r="U13316" s="221"/>
      <c r="V13316" s="221"/>
      <c r="W13316" s="221"/>
      <c r="X13316" s="221"/>
    </row>
    <row r="13317" spans="20:24">
      <c r="T13317" s="221"/>
      <c r="U13317" s="221"/>
      <c r="V13317" s="221"/>
      <c r="W13317" s="221"/>
      <c r="X13317" s="221"/>
    </row>
    <row r="13318" spans="20:24">
      <c r="T13318" s="221"/>
      <c r="U13318" s="221"/>
      <c r="V13318" s="221"/>
      <c r="W13318" s="221"/>
      <c r="X13318" s="221"/>
    </row>
    <row r="13319" spans="20:24">
      <c r="T13319" s="221"/>
      <c r="U13319" s="221"/>
      <c r="V13319" s="221"/>
      <c r="W13319" s="221"/>
      <c r="X13319" s="221"/>
    </row>
    <row r="13320" spans="20:24">
      <c r="T13320" s="221"/>
      <c r="U13320" s="221"/>
      <c r="V13320" s="221"/>
      <c r="W13320" s="221"/>
      <c r="X13320" s="221"/>
    </row>
    <row r="13321" spans="20:24">
      <c r="T13321" s="221"/>
      <c r="U13321" s="221"/>
      <c r="V13321" s="221"/>
      <c r="W13321" s="221"/>
      <c r="X13321" s="221"/>
    </row>
    <row r="13322" spans="20:24">
      <c r="T13322" s="221"/>
      <c r="U13322" s="221"/>
      <c r="V13322" s="221"/>
      <c r="W13322" s="221"/>
      <c r="X13322" s="221"/>
    </row>
    <row r="13323" spans="20:24">
      <c r="T13323" s="221"/>
      <c r="U13323" s="221"/>
      <c r="V13323" s="221"/>
      <c r="W13323" s="221"/>
      <c r="X13323" s="221"/>
    </row>
    <row r="13324" spans="20:24">
      <c r="T13324" s="221"/>
      <c r="U13324" s="221"/>
      <c r="V13324" s="221"/>
      <c r="W13324" s="221"/>
      <c r="X13324" s="221"/>
    </row>
    <row r="13325" spans="20:24">
      <c r="T13325" s="221"/>
      <c r="U13325" s="221"/>
      <c r="V13325" s="221"/>
      <c r="W13325" s="221"/>
      <c r="X13325" s="221"/>
    </row>
    <row r="13326" spans="20:24">
      <c r="T13326" s="221"/>
      <c r="U13326" s="221"/>
      <c r="V13326" s="221"/>
      <c r="W13326" s="221"/>
      <c r="X13326" s="221"/>
    </row>
    <row r="13327" spans="20:24">
      <c r="T13327" s="221"/>
      <c r="U13327" s="221"/>
      <c r="V13327" s="221"/>
      <c r="W13327" s="221"/>
      <c r="X13327" s="221"/>
    </row>
    <row r="13328" spans="20:24">
      <c r="T13328" s="221"/>
      <c r="U13328" s="221"/>
      <c r="V13328" s="221"/>
      <c r="W13328" s="221"/>
      <c r="X13328" s="221"/>
    </row>
    <row r="13329" spans="20:24">
      <c r="T13329" s="221"/>
      <c r="U13329" s="221"/>
      <c r="V13329" s="221"/>
      <c r="W13329" s="221"/>
      <c r="X13329" s="221"/>
    </row>
    <row r="13330" spans="20:24">
      <c r="T13330" s="221"/>
      <c r="U13330" s="221"/>
      <c r="V13330" s="221"/>
      <c r="W13330" s="221"/>
      <c r="X13330" s="221"/>
    </row>
    <row r="13331" spans="20:24">
      <c r="T13331" s="221"/>
      <c r="U13331" s="221"/>
      <c r="V13331" s="221"/>
      <c r="W13331" s="221"/>
      <c r="X13331" s="221"/>
    </row>
    <row r="13332" spans="20:24">
      <c r="T13332" s="221"/>
      <c r="U13332" s="221"/>
      <c r="V13332" s="221"/>
      <c r="W13332" s="221"/>
      <c r="X13332" s="221"/>
    </row>
    <row r="13333" spans="20:24">
      <c r="T13333" s="221"/>
      <c r="U13333" s="221"/>
      <c r="V13333" s="221"/>
      <c r="W13333" s="221"/>
      <c r="X13333" s="221"/>
    </row>
    <row r="13334" spans="20:24">
      <c r="T13334" s="221"/>
      <c r="U13334" s="221"/>
      <c r="V13334" s="221"/>
      <c r="W13334" s="221"/>
      <c r="X13334" s="221"/>
    </row>
    <row r="13335" spans="20:24">
      <c r="T13335" s="221"/>
      <c r="U13335" s="221"/>
      <c r="V13335" s="221"/>
      <c r="W13335" s="221"/>
      <c r="X13335" s="221"/>
    </row>
    <row r="13336" spans="20:24">
      <c r="T13336" s="221"/>
      <c r="U13336" s="221"/>
      <c r="V13336" s="221"/>
      <c r="W13336" s="221"/>
      <c r="X13336" s="221"/>
    </row>
    <row r="13337" spans="20:24">
      <c r="T13337" s="221"/>
      <c r="U13337" s="221"/>
      <c r="V13337" s="221"/>
      <c r="W13337" s="221"/>
      <c r="X13337" s="221"/>
    </row>
    <row r="13338" spans="20:24">
      <c r="T13338" s="221"/>
      <c r="U13338" s="221"/>
      <c r="V13338" s="221"/>
      <c r="W13338" s="221"/>
      <c r="X13338" s="221"/>
    </row>
    <row r="13339" spans="20:24">
      <c r="T13339" s="221"/>
      <c r="U13339" s="221"/>
      <c r="V13339" s="221"/>
      <c r="W13339" s="221"/>
      <c r="X13339" s="221"/>
    </row>
    <row r="13340" spans="20:24">
      <c r="T13340" s="221"/>
      <c r="U13340" s="221"/>
      <c r="V13340" s="221"/>
      <c r="W13340" s="221"/>
      <c r="X13340" s="221"/>
    </row>
    <row r="13341" spans="20:24">
      <c r="T13341" s="221"/>
      <c r="U13341" s="221"/>
      <c r="V13341" s="221"/>
      <c r="W13341" s="221"/>
      <c r="X13341" s="221"/>
    </row>
    <row r="13342" spans="20:24">
      <c r="T13342" s="221"/>
      <c r="U13342" s="221"/>
      <c r="V13342" s="221"/>
      <c r="W13342" s="221"/>
      <c r="X13342" s="221"/>
    </row>
    <row r="13343" spans="20:24">
      <c r="T13343" s="221"/>
      <c r="U13343" s="221"/>
      <c r="V13343" s="221"/>
      <c r="W13343" s="221"/>
      <c r="X13343" s="221"/>
    </row>
    <row r="13344" spans="20:24">
      <c r="T13344" s="221"/>
      <c r="U13344" s="221"/>
      <c r="V13344" s="221"/>
      <c r="W13344" s="221"/>
      <c r="X13344" s="221"/>
    </row>
    <row r="13345" spans="20:24">
      <c r="T13345" s="221"/>
      <c r="U13345" s="221"/>
      <c r="V13345" s="221"/>
      <c r="W13345" s="221"/>
      <c r="X13345" s="221"/>
    </row>
    <row r="13346" spans="20:24">
      <c r="T13346" s="221"/>
      <c r="U13346" s="221"/>
      <c r="V13346" s="221"/>
      <c r="W13346" s="221"/>
      <c r="X13346" s="221"/>
    </row>
    <row r="13347" spans="20:24">
      <c r="T13347" s="221"/>
      <c r="U13347" s="221"/>
      <c r="V13347" s="221"/>
      <c r="W13347" s="221"/>
      <c r="X13347" s="221"/>
    </row>
    <row r="13348" spans="20:24">
      <c r="T13348" s="221"/>
      <c r="U13348" s="221"/>
      <c r="V13348" s="221"/>
      <c r="W13348" s="221"/>
      <c r="X13348" s="221"/>
    </row>
    <row r="13349" spans="20:24">
      <c r="T13349" s="221"/>
      <c r="U13349" s="221"/>
      <c r="V13349" s="221"/>
      <c r="W13349" s="221"/>
      <c r="X13349" s="221"/>
    </row>
    <row r="13350" spans="20:24">
      <c r="T13350" s="221"/>
      <c r="U13350" s="221"/>
      <c r="V13350" s="221"/>
      <c r="W13350" s="221"/>
      <c r="X13350" s="221"/>
    </row>
    <row r="13351" spans="20:24">
      <c r="T13351" s="221"/>
      <c r="U13351" s="221"/>
      <c r="V13351" s="221"/>
      <c r="W13351" s="221"/>
      <c r="X13351" s="221"/>
    </row>
    <row r="13352" spans="20:24">
      <c r="T13352" s="221"/>
      <c r="U13352" s="221"/>
      <c r="V13352" s="221"/>
      <c r="W13352" s="221"/>
      <c r="X13352" s="221"/>
    </row>
    <row r="13353" spans="20:24">
      <c r="T13353" s="221"/>
      <c r="U13353" s="221"/>
      <c r="V13353" s="221"/>
      <c r="W13353" s="221"/>
      <c r="X13353" s="221"/>
    </row>
    <row r="13354" spans="20:24">
      <c r="T13354" s="221"/>
      <c r="U13354" s="221"/>
      <c r="V13354" s="221"/>
      <c r="W13354" s="221"/>
      <c r="X13354" s="221"/>
    </row>
    <row r="13355" spans="20:24">
      <c r="T13355" s="221"/>
      <c r="U13355" s="221"/>
      <c r="V13355" s="221"/>
      <c r="W13355" s="221"/>
      <c r="X13355" s="221"/>
    </row>
    <row r="13356" spans="20:24">
      <c r="T13356" s="221"/>
      <c r="U13356" s="221"/>
      <c r="V13356" s="221"/>
      <c r="W13356" s="221"/>
      <c r="X13356" s="221"/>
    </row>
    <row r="13357" spans="20:24">
      <c r="T13357" s="221"/>
      <c r="U13357" s="221"/>
      <c r="V13357" s="221"/>
      <c r="W13357" s="221"/>
      <c r="X13357" s="221"/>
    </row>
    <row r="13358" spans="20:24">
      <c r="T13358" s="221"/>
      <c r="U13358" s="221"/>
      <c r="V13358" s="221"/>
      <c r="W13358" s="221"/>
      <c r="X13358" s="221"/>
    </row>
    <row r="13359" spans="20:24">
      <c r="T13359" s="221"/>
      <c r="U13359" s="221"/>
      <c r="V13359" s="221"/>
      <c r="W13359" s="221"/>
      <c r="X13359" s="221"/>
    </row>
    <row r="13360" spans="20:24">
      <c r="T13360" s="221"/>
      <c r="U13360" s="221"/>
      <c r="V13360" s="221"/>
      <c r="W13360" s="221"/>
      <c r="X13360" s="221"/>
    </row>
    <row r="13361" spans="20:24">
      <c r="T13361" s="221"/>
      <c r="U13361" s="221"/>
      <c r="V13361" s="221"/>
      <c r="W13361" s="221"/>
      <c r="X13361" s="221"/>
    </row>
    <row r="13362" spans="20:24">
      <c r="T13362" s="221"/>
      <c r="U13362" s="221"/>
      <c r="V13362" s="221"/>
      <c r="W13362" s="221"/>
      <c r="X13362" s="221"/>
    </row>
    <row r="13363" spans="20:24">
      <c r="T13363" s="221"/>
      <c r="U13363" s="221"/>
      <c r="V13363" s="221"/>
      <c r="W13363" s="221"/>
      <c r="X13363" s="221"/>
    </row>
    <row r="13364" spans="20:24">
      <c r="T13364" s="221"/>
      <c r="U13364" s="221"/>
      <c r="V13364" s="221"/>
      <c r="W13364" s="221"/>
      <c r="X13364" s="221"/>
    </row>
    <row r="13365" spans="20:24">
      <c r="T13365" s="221"/>
      <c r="U13365" s="221"/>
      <c r="V13365" s="221"/>
      <c r="W13365" s="221"/>
      <c r="X13365" s="221"/>
    </row>
    <row r="13366" spans="20:24">
      <c r="T13366" s="221"/>
      <c r="U13366" s="221"/>
      <c r="V13366" s="221"/>
      <c r="W13366" s="221"/>
      <c r="X13366" s="221"/>
    </row>
    <row r="13367" spans="20:24">
      <c r="T13367" s="221"/>
      <c r="U13367" s="221"/>
      <c r="V13367" s="221"/>
      <c r="W13367" s="221"/>
      <c r="X13367" s="221"/>
    </row>
    <row r="13368" spans="20:24">
      <c r="T13368" s="221"/>
      <c r="U13368" s="221"/>
      <c r="V13368" s="221"/>
      <c r="W13368" s="221"/>
      <c r="X13368" s="221"/>
    </row>
    <row r="13369" spans="20:24">
      <c r="T13369" s="221"/>
      <c r="U13369" s="221"/>
      <c r="V13369" s="221"/>
      <c r="W13369" s="221"/>
      <c r="X13369" s="221"/>
    </row>
    <row r="13370" spans="20:24">
      <c r="T13370" s="221"/>
      <c r="U13370" s="221"/>
      <c r="V13370" s="221"/>
      <c r="W13370" s="221"/>
      <c r="X13370" s="221"/>
    </row>
    <row r="13371" spans="20:24">
      <c r="T13371" s="221"/>
      <c r="U13371" s="221"/>
      <c r="V13371" s="221"/>
      <c r="W13371" s="221"/>
      <c r="X13371" s="221"/>
    </row>
    <row r="13372" spans="20:24">
      <c r="T13372" s="221"/>
      <c r="U13372" s="221"/>
      <c r="V13372" s="221"/>
      <c r="W13372" s="221"/>
      <c r="X13372" s="221"/>
    </row>
    <row r="13373" spans="20:24">
      <c r="T13373" s="221"/>
      <c r="U13373" s="221"/>
      <c r="V13373" s="221"/>
      <c r="W13373" s="221"/>
      <c r="X13373" s="221"/>
    </row>
    <row r="13374" spans="20:24">
      <c r="T13374" s="221"/>
      <c r="U13374" s="221"/>
      <c r="V13374" s="221"/>
      <c r="W13374" s="221"/>
      <c r="X13374" s="221"/>
    </row>
    <row r="13375" spans="20:24">
      <c r="T13375" s="221"/>
      <c r="U13375" s="221"/>
      <c r="V13375" s="221"/>
      <c r="W13375" s="221"/>
      <c r="X13375" s="221"/>
    </row>
    <row r="13376" spans="20:24">
      <c r="T13376" s="221"/>
      <c r="U13376" s="221"/>
      <c r="V13376" s="221"/>
      <c r="W13376" s="221"/>
      <c r="X13376" s="221"/>
    </row>
    <row r="13377" spans="20:24">
      <c r="T13377" s="221"/>
      <c r="U13377" s="221"/>
      <c r="V13377" s="221"/>
      <c r="W13377" s="221"/>
      <c r="X13377" s="221"/>
    </row>
    <row r="13378" spans="20:24">
      <c r="T13378" s="221"/>
      <c r="U13378" s="221"/>
      <c r="V13378" s="221"/>
      <c r="W13378" s="221"/>
      <c r="X13378" s="221"/>
    </row>
    <row r="13379" spans="20:24">
      <c r="T13379" s="221"/>
      <c r="U13379" s="221"/>
      <c r="V13379" s="221"/>
      <c r="W13379" s="221"/>
      <c r="X13379" s="221"/>
    </row>
    <row r="13380" spans="20:24">
      <c r="T13380" s="221"/>
      <c r="U13380" s="221"/>
      <c r="V13380" s="221"/>
      <c r="W13380" s="221"/>
      <c r="X13380" s="221"/>
    </row>
    <row r="13381" spans="20:24">
      <c r="T13381" s="221"/>
      <c r="U13381" s="221"/>
      <c r="V13381" s="221"/>
      <c r="W13381" s="221"/>
      <c r="X13381" s="221"/>
    </row>
    <row r="13382" spans="20:24">
      <c r="T13382" s="221"/>
      <c r="U13382" s="221"/>
      <c r="V13382" s="221"/>
      <c r="W13382" s="221"/>
      <c r="X13382" s="221"/>
    </row>
    <row r="13383" spans="20:24">
      <c r="T13383" s="221"/>
      <c r="U13383" s="221"/>
      <c r="V13383" s="221"/>
      <c r="W13383" s="221"/>
      <c r="X13383" s="221"/>
    </row>
    <row r="13384" spans="20:24">
      <c r="T13384" s="221"/>
      <c r="U13384" s="221"/>
      <c r="V13384" s="221"/>
      <c r="W13384" s="221"/>
      <c r="X13384" s="221"/>
    </row>
    <row r="13385" spans="20:24">
      <c r="T13385" s="221"/>
      <c r="U13385" s="221"/>
      <c r="V13385" s="221"/>
      <c r="W13385" s="221"/>
      <c r="X13385" s="221"/>
    </row>
    <row r="13386" spans="20:24">
      <c r="T13386" s="221"/>
      <c r="U13386" s="221"/>
      <c r="V13386" s="221"/>
      <c r="W13386" s="221"/>
      <c r="X13386" s="221"/>
    </row>
    <row r="13387" spans="20:24">
      <c r="T13387" s="221"/>
      <c r="U13387" s="221"/>
      <c r="V13387" s="221"/>
      <c r="W13387" s="221"/>
      <c r="X13387" s="221"/>
    </row>
    <row r="13388" spans="20:24">
      <c r="T13388" s="221"/>
      <c r="U13388" s="221"/>
      <c r="V13388" s="221"/>
      <c r="W13388" s="221"/>
      <c r="X13388" s="221"/>
    </row>
    <row r="13389" spans="20:24">
      <c r="T13389" s="221"/>
      <c r="U13389" s="221"/>
      <c r="V13389" s="221"/>
      <c r="W13389" s="221"/>
      <c r="X13389" s="221"/>
    </row>
    <row r="13390" spans="20:24">
      <c r="T13390" s="221"/>
      <c r="U13390" s="221"/>
      <c r="V13390" s="221"/>
      <c r="W13390" s="221"/>
      <c r="X13390" s="221"/>
    </row>
    <row r="13391" spans="20:24">
      <c r="T13391" s="221"/>
      <c r="U13391" s="221"/>
      <c r="V13391" s="221"/>
      <c r="W13391" s="221"/>
      <c r="X13391" s="221"/>
    </row>
    <row r="13392" spans="20:24">
      <c r="T13392" s="221"/>
      <c r="U13392" s="221"/>
      <c r="V13392" s="221"/>
      <c r="W13392" s="221"/>
      <c r="X13392" s="221"/>
    </row>
    <row r="13393" spans="20:24">
      <c r="T13393" s="221"/>
      <c r="U13393" s="221"/>
      <c r="V13393" s="221"/>
      <c r="W13393" s="221"/>
      <c r="X13393" s="221"/>
    </row>
    <row r="13394" spans="20:24">
      <c r="T13394" s="221"/>
      <c r="U13394" s="221"/>
      <c r="V13394" s="221"/>
      <c r="W13394" s="221"/>
      <c r="X13394" s="221"/>
    </row>
    <row r="13395" spans="20:24">
      <c r="T13395" s="221"/>
      <c r="U13395" s="221"/>
      <c r="V13395" s="221"/>
      <c r="W13395" s="221"/>
      <c r="X13395" s="221"/>
    </row>
    <row r="13396" spans="20:24">
      <c r="T13396" s="221"/>
      <c r="U13396" s="221"/>
      <c r="V13396" s="221"/>
      <c r="W13396" s="221"/>
      <c r="X13396" s="221"/>
    </row>
    <row r="13397" spans="20:24">
      <c r="T13397" s="221"/>
      <c r="U13397" s="221"/>
      <c r="V13397" s="221"/>
      <c r="W13397" s="221"/>
      <c r="X13397" s="221"/>
    </row>
    <row r="13398" spans="20:24">
      <c r="T13398" s="221"/>
      <c r="U13398" s="221"/>
      <c r="V13398" s="221"/>
      <c r="W13398" s="221"/>
      <c r="X13398" s="221"/>
    </row>
    <row r="13399" spans="20:24">
      <c r="T13399" s="221"/>
      <c r="U13399" s="221"/>
      <c r="V13399" s="221"/>
      <c r="W13399" s="221"/>
      <c r="X13399" s="221"/>
    </row>
    <row r="13400" spans="20:24">
      <c r="T13400" s="221"/>
      <c r="U13400" s="221"/>
      <c r="V13400" s="221"/>
      <c r="W13400" s="221"/>
      <c r="X13400" s="221"/>
    </row>
    <row r="13401" spans="20:24">
      <c r="T13401" s="221"/>
      <c r="U13401" s="221"/>
      <c r="V13401" s="221"/>
      <c r="W13401" s="221"/>
      <c r="X13401" s="221"/>
    </row>
    <row r="13402" spans="20:24">
      <c r="T13402" s="221"/>
      <c r="U13402" s="221"/>
      <c r="V13402" s="221"/>
      <c r="W13402" s="221"/>
      <c r="X13402" s="221"/>
    </row>
    <row r="13403" spans="20:24">
      <c r="T13403" s="221"/>
      <c r="U13403" s="221"/>
      <c r="V13403" s="221"/>
      <c r="W13403" s="221"/>
      <c r="X13403" s="221"/>
    </row>
    <row r="13404" spans="20:24">
      <c r="T13404" s="221"/>
      <c r="U13404" s="221"/>
      <c r="V13404" s="221"/>
      <c r="W13404" s="221"/>
      <c r="X13404" s="221"/>
    </row>
    <row r="13405" spans="20:24">
      <c r="T13405" s="221"/>
      <c r="U13405" s="221"/>
      <c r="V13405" s="221"/>
      <c r="W13405" s="221"/>
      <c r="X13405" s="221"/>
    </row>
    <row r="13406" spans="20:24">
      <c r="T13406" s="221"/>
      <c r="U13406" s="221"/>
      <c r="V13406" s="221"/>
      <c r="W13406" s="221"/>
      <c r="X13406" s="221"/>
    </row>
    <row r="13407" spans="20:24">
      <c r="T13407" s="221"/>
      <c r="U13407" s="221"/>
      <c r="V13407" s="221"/>
      <c r="W13407" s="221"/>
      <c r="X13407" s="221"/>
    </row>
    <row r="13408" spans="20:24">
      <c r="T13408" s="221"/>
      <c r="U13408" s="221"/>
      <c r="V13408" s="221"/>
      <c r="W13408" s="221"/>
      <c r="X13408" s="221"/>
    </row>
    <row r="13409" spans="20:24">
      <c r="T13409" s="221"/>
      <c r="U13409" s="221"/>
      <c r="V13409" s="221"/>
      <c r="W13409" s="221"/>
      <c r="X13409" s="221"/>
    </row>
    <row r="13410" spans="20:24">
      <c r="T13410" s="221"/>
      <c r="U13410" s="221"/>
      <c r="V13410" s="221"/>
      <c r="W13410" s="221"/>
      <c r="X13410" s="221"/>
    </row>
    <row r="13411" spans="20:24">
      <c r="T13411" s="221"/>
      <c r="U13411" s="221"/>
      <c r="V13411" s="221"/>
      <c r="W13411" s="221"/>
      <c r="X13411" s="221"/>
    </row>
    <row r="13412" spans="20:24">
      <c r="T13412" s="221"/>
      <c r="U13412" s="221"/>
      <c r="V13412" s="221"/>
      <c r="W13412" s="221"/>
      <c r="X13412" s="221"/>
    </row>
    <row r="13413" spans="20:24">
      <c r="T13413" s="221"/>
      <c r="U13413" s="221"/>
      <c r="V13413" s="221"/>
      <c r="W13413" s="221"/>
      <c r="X13413" s="221"/>
    </row>
    <row r="13414" spans="20:24">
      <c r="T13414" s="221"/>
      <c r="U13414" s="221"/>
      <c r="V13414" s="221"/>
      <c r="W13414" s="221"/>
      <c r="X13414" s="221"/>
    </row>
    <row r="13415" spans="20:24">
      <c r="T13415" s="221"/>
      <c r="U13415" s="221"/>
      <c r="V13415" s="221"/>
      <c r="W13415" s="221"/>
      <c r="X13415" s="221"/>
    </row>
    <row r="13416" spans="20:24">
      <c r="T13416" s="221"/>
      <c r="U13416" s="221"/>
      <c r="V13416" s="221"/>
      <c r="W13416" s="221"/>
      <c r="X13416" s="221"/>
    </row>
    <row r="13417" spans="20:24">
      <c r="T13417" s="221"/>
      <c r="U13417" s="221"/>
      <c r="V13417" s="221"/>
      <c r="W13417" s="221"/>
      <c r="X13417" s="221"/>
    </row>
    <row r="13418" spans="20:24">
      <c r="T13418" s="221"/>
      <c r="U13418" s="221"/>
      <c r="V13418" s="221"/>
      <c r="W13418" s="221"/>
      <c r="X13418" s="221"/>
    </row>
    <row r="13419" spans="20:24">
      <c r="T13419" s="221"/>
      <c r="U13419" s="221"/>
      <c r="V13419" s="221"/>
      <c r="W13419" s="221"/>
      <c r="X13419" s="221"/>
    </row>
    <row r="13420" spans="20:24">
      <c r="T13420" s="221"/>
      <c r="U13420" s="221"/>
      <c r="V13420" s="221"/>
      <c r="W13420" s="221"/>
      <c r="X13420" s="221"/>
    </row>
    <row r="13421" spans="20:24">
      <c r="T13421" s="221"/>
      <c r="U13421" s="221"/>
      <c r="V13421" s="221"/>
      <c r="W13421" s="221"/>
      <c r="X13421" s="221"/>
    </row>
    <row r="13422" spans="20:24">
      <c r="T13422" s="221"/>
      <c r="U13422" s="221"/>
      <c r="V13422" s="221"/>
      <c r="W13422" s="221"/>
      <c r="X13422" s="221"/>
    </row>
    <row r="13423" spans="20:24">
      <c r="T13423" s="221"/>
      <c r="U13423" s="221"/>
      <c r="V13423" s="221"/>
      <c r="W13423" s="221"/>
      <c r="X13423" s="221"/>
    </row>
    <row r="13424" spans="20:24">
      <c r="T13424" s="221"/>
      <c r="U13424" s="221"/>
      <c r="V13424" s="221"/>
      <c r="W13424" s="221"/>
      <c r="X13424" s="221"/>
    </row>
    <row r="13425" spans="20:24">
      <c r="T13425" s="221"/>
      <c r="U13425" s="221"/>
      <c r="V13425" s="221"/>
      <c r="W13425" s="221"/>
      <c r="X13425" s="221"/>
    </row>
    <row r="13426" spans="20:24">
      <c r="T13426" s="221"/>
      <c r="U13426" s="221"/>
      <c r="V13426" s="221"/>
      <c r="W13426" s="221"/>
      <c r="X13426" s="221"/>
    </row>
    <row r="13427" spans="20:24">
      <c r="T13427" s="221"/>
      <c r="U13427" s="221"/>
      <c r="V13427" s="221"/>
      <c r="W13427" s="221"/>
      <c r="X13427" s="221"/>
    </row>
    <row r="13428" spans="20:24">
      <c r="T13428" s="221"/>
      <c r="U13428" s="221"/>
      <c r="V13428" s="221"/>
      <c r="W13428" s="221"/>
      <c r="X13428" s="221"/>
    </row>
    <row r="13429" spans="20:24">
      <c r="T13429" s="221"/>
      <c r="U13429" s="221"/>
      <c r="V13429" s="221"/>
      <c r="W13429" s="221"/>
      <c r="X13429" s="221"/>
    </row>
    <row r="13430" spans="20:24">
      <c r="T13430" s="221"/>
      <c r="U13430" s="221"/>
      <c r="V13430" s="221"/>
      <c r="W13430" s="221"/>
      <c r="X13430" s="221"/>
    </row>
    <row r="13431" spans="20:24">
      <c r="T13431" s="221"/>
      <c r="U13431" s="221"/>
      <c r="V13431" s="221"/>
      <c r="W13431" s="221"/>
      <c r="X13431" s="221"/>
    </row>
    <row r="13432" spans="20:24">
      <c r="T13432" s="221"/>
      <c r="U13432" s="221"/>
      <c r="V13432" s="221"/>
      <c r="W13432" s="221"/>
      <c r="X13432" s="221"/>
    </row>
    <row r="13433" spans="20:24">
      <c r="T13433" s="221"/>
      <c r="U13433" s="221"/>
      <c r="V13433" s="221"/>
      <c r="W13433" s="221"/>
      <c r="X13433" s="221"/>
    </row>
    <row r="13434" spans="20:24">
      <c r="T13434" s="221"/>
      <c r="U13434" s="221"/>
      <c r="V13434" s="221"/>
      <c r="W13434" s="221"/>
      <c r="X13434" s="221"/>
    </row>
    <row r="13435" spans="20:24">
      <c r="T13435" s="221"/>
      <c r="U13435" s="221"/>
      <c r="V13435" s="221"/>
      <c r="W13435" s="221"/>
      <c r="X13435" s="221"/>
    </row>
    <row r="13436" spans="20:24">
      <c r="T13436" s="221"/>
      <c r="U13436" s="221"/>
      <c r="V13436" s="221"/>
      <c r="W13436" s="221"/>
      <c r="X13436" s="221"/>
    </row>
    <row r="13437" spans="20:24">
      <c r="T13437" s="221"/>
      <c r="U13437" s="221"/>
      <c r="V13437" s="221"/>
      <c r="W13437" s="221"/>
      <c r="X13437" s="221"/>
    </row>
    <row r="13438" spans="20:24">
      <c r="T13438" s="221"/>
      <c r="U13438" s="221"/>
      <c r="V13438" s="221"/>
      <c r="W13438" s="221"/>
      <c r="X13438" s="221"/>
    </row>
    <row r="13439" spans="20:24">
      <c r="T13439" s="221"/>
      <c r="U13439" s="221"/>
      <c r="V13439" s="221"/>
      <c r="W13439" s="221"/>
      <c r="X13439" s="221"/>
    </row>
    <row r="13440" spans="20:24">
      <c r="T13440" s="221"/>
      <c r="U13440" s="221"/>
      <c r="V13440" s="221"/>
      <c r="W13440" s="221"/>
      <c r="X13440" s="221"/>
    </row>
    <row r="13441" spans="20:24">
      <c r="T13441" s="221"/>
      <c r="U13441" s="221"/>
      <c r="V13441" s="221"/>
      <c r="W13441" s="221"/>
      <c r="X13441" s="221"/>
    </row>
    <row r="13442" spans="20:24">
      <c r="T13442" s="221"/>
      <c r="U13442" s="221"/>
      <c r="V13442" s="221"/>
      <c r="W13442" s="221"/>
      <c r="X13442" s="221"/>
    </row>
    <row r="13443" spans="20:24">
      <c r="T13443" s="221"/>
      <c r="U13443" s="221"/>
      <c r="V13443" s="221"/>
      <c r="W13443" s="221"/>
      <c r="X13443" s="221"/>
    </row>
    <row r="13444" spans="20:24">
      <c r="T13444" s="221"/>
      <c r="U13444" s="221"/>
      <c r="V13444" s="221"/>
      <c r="W13444" s="221"/>
      <c r="X13444" s="221"/>
    </row>
    <row r="13445" spans="20:24">
      <c r="T13445" s="221"/>
      <c r="U13445" s="221"/>
      <c r="V13445" s="221"/>
      <c r="W13445" s="221"/>
      <c r="X13445" s="221"/>
    </row>
    <row r="13446" spans="20:24">
      <c r="T13446" s="221"/>
      <c r="U13446" s="221"/>
      <c r="V13446" s="221"/>
      <c r="W13446" s="221"/>
      <c r="X13446" s="221"/>
    </row>
    <row r="13447" spans="20:24">
      <c r="T13447" s="221"/>
      <c r="U13447" s="221"/>
      <c r="V13447" s="221"/>
      <c r="W13447" s="221"/>
      <c r="X13447" s="221"/>
    </row>
    <row r="13448" spans="20:24">
      <c r="T13448" s="221"/>
      <c r="U13448" s="221"/>
      <c r="V13448" s="221"/>
      <c r="W13448" s="221"/>
      <c r="X13448" s="221"/>
    </row>
    <row r="13449" spans="20:24">
      <c r="T13449" s="221"/>
      <c r="U13449" s="221"/>
      <c r="V13449" s="221"/>
      <c r="W13449" s="221"/>
      <c r="X13449" s="221"/>
    </row>
    <row r="13450" spans="20:24">
      <c r="T13450" s="221"/>
      <c r="U13450" s="221"/>
      <c r="V13450" s="221"/>
      <c r="W13450" s="221"/>
      <c r="X13450" s="221"/>
    </row>
    <row r="13451" spans="20:24">
      <c r="T13451" s="221"/>
      <c r="U13451" s="221"/>
      <c r="V13451" s="221"/>
      <c r="W13451" s="221"/>
      <c r="X13451" s="221"/>
    </row>
    <row r="13452" spans="20:24">
      <c r="T13452" s="221"/>
      <c r="U13452" s="221"/>
      <c r="V13452" s="221"/>
      <c r="W13452" s="221"/>
      <c r="X13452" s="221"/>
    </row>
    <row r="13453" spans="20:24">
      <c r="T13453" s="221"/>
      <c r="U13453" s="221"/>
      <c r="V13453" s="221"/>
      <c r="W13453" s="221"/>
      <c r="X13453" s="221"/>
    </row>
    <row r="13454" spans="20:24">
      <c r="T13454" s="221"/>
      <c r="U13454" s="221"/>
      <c r="V13454" s="221"/>
      <c r="W13454" s="221"/>
      <c r="X13454" s="221"/>
    </row>
    <row r="13455" spans="20:24">
      <c r="T13455" s="221"/>
      <c r="U13455" s="221"/>
      <c r="V13455" s="221"/>
      <c r="W13455" s="221"/>
      <c r="X13455" s="221"/>
    </row>
    <row r="13456" spans="20:24">
      <c r="T13456" s="221"/>
      <c r="U13456" s="221"/>
      <c r="V13456" s="221"/>
      <c r="W13456" s="221"/>
      <c r="X13456" s="221"/>
    </row>
    <row r="13457" spans="20:24">
      <c r="T13457" s="221"/>
      <c r="U13457" s="221"/>
      <c r="V13457" s="221"/>
      <c r="W13457" s="221"/>
      <c r="X13457" s="221"/>
    </row>
    <row r="13458" spans="20:24">
      <c r="T13458" s="221"/>
      <c r="U13458" s="221"/>
      <c r="V13458" s="221"/>
      <c r="W13458" s="221"/>
      <c r="X13458" s="221"/>
    </row>
    <row r="13459" spans="20:24">
      <c r="T13459" s="221"/>
      <c r="U13459" s="221"/>
      <c r="V13459" s="221"/>
      <c r="W13459" s="221"/>
      <c r="X13459" s="221"/>
    </row>
    <row r="13460" spans="20:24">
      <c r="T13460" s="221"/>
      <c r="U13460" s="221"/>
      <c r="V13460" s="221"/>
      <c r="W13460" s="221"/>
      <c r="X13460" s="221"/>
    </row>
    <row r="13461" spans="20:24">
      <c r="T13461" s="221"/>
      <c r="U13461" s="221"/>
      <c r="V13461" s="221"/>
      <c r="W13461" s="221"/>
      <c r="X13461" s="221"/>
    </row>
    <row r="13462" spans="20:24">
      <c r="T13462" s="221"/>
      <c r="U13462" s="221"/>
      <c r="V13462" s="221"/>
      <c r="W13462" s="221"/>
      <c r="X13462" s="221"/>
    </row>
    <row r="13463" spans="20:24">
      <c r="T13463" s="221"/>
      <c r="U13463" s="221"/>
      <c r="V13463" s="221"/>
      <c r="W13463" s="221"/>
      <c r="X13463" s="221"/>
    </row>
    <row r="13464" spans="20:24">
      <c r="T13464" s="221"/>
      <c r="U13464" s="221"/>
      <c r="V13464" s="221"/>
      <c r="W13464" s="221"/>
      <c r="X13464" s="221"/>
    </row>
    <row r="13465" spans="20:24">
      <c r="T13465" s="221"/>
      <c r="U13465" s="221"/>
      <c r="V13465" s="221"/>
      <c r="W13465" s="221"/>
      <c r="X13465" s="221"/>
    </row>
    <row r="13466" spans="20:24">
      <c r="T13466" s="221"/>
      <c r="U13466" s="221"/>
      <c r="V13466" s="221"/>
      <c r="W13466" s="221"/>
      <c r="X13466" s="221"/>
    </row>
    <row r="13467" spans="20:24">
      <c r="T13467" s="221"/>
      <c r="U13467" s="221"/>
      <c r="V13467" s="221"/>
      <c r="W13467" s="221"/>
      <c r="X13467" s="221"/>
    </row>
    <row r="13468" spans="20:24">
      <c r="T13468" s="221"/>
      <c r="U13468" s="221"/>
      <c r="V13468" s="221"/>
      <c r="W13468" s="221"/>
      <c r="X13468" s="221"/>
    </row>
    <row r="13469" spans="20:24">
      <c r="T13469" s="221"/>
      <c r="U13469" s="221"/>
      <c r="V13469" s="221"/>
      <c r="W13469" s="221"/>
      <c r="X13469" s="221"/>
    </row>
    <row r="13470" spans="20:24">
      <c r="T13470" s="221"/>
      <c r="U13470" s="221"/>
      <c r="V13470" s="221"/>
      <c r="W13470" s="221"/>
      <c r="X13470" s="221"/>
    </row>
    <row r="13471" spans="20:24">
      <c r="T13471" s="221"/>
      <c r="U13471" s="221"/>
      <c r="V13471" s="221"/>
      <c r="W13471" s="221"/>
      <c r="X13471" s="221"/>
    </row>
    <row r="13472" spans="20:24">
      <c r="T13472" s="221"/>
      <c r="U13472" s="221"/>
      <c r="V13472" s="221"/>
      <c r="W13472" s="221"/>
      <c r="X13472" s="221"/>
    </row>
    <row r="13473" spans="20:24">
      <c r="T13473" s="221"/>
      <c r="U13473" s="221"/>
      <c r="V13473" s="221"/>
      <c r="W13473" s="221"/>
      <c r="X13473" s="221"/>
    </row>
    <row r="13474" spans="20:24">
      <c r="T13474" s="221"/>
      <c r="U13474" s="221"/>
      <c r="V13474" s="221"/>
      <c r="W13474" s="221"/>
      <c r="X13474" s="221"/>
    </row>
    <row r="13475" spans="20:24">
      <c r="T13475" s="221"/>
      <c r="U13475" s="221"/>
      <c r="V13475" s="221"/>
      <c r="W13475" s="221"/>
      <c r="X13475" s="221"/>
    </row>
    <row r="13476" spans="20:24">
      <c r="T13476" s="221"/>
      <c r="U13476" s="221"/>
      <c r="V13476" s="221"/>
      <c r="W13476" s="221"/>
      <c r="X13476" s="221"/>
    </row>
    <row r="13477" spans="20:24">
      <c r="T13477" s="221"/>
      <c r="U13477" s="221"/>
      <c r="V13477" s="221"/>
      <c r="W13477" s="221"/>
      <c r="X13477" s="221"/>
    </row>
    <row r="13478" spans="20:24">
      <c r="T13478" s="221"/>
      <c r="U13478" s="221"/>
      <c r="V13478" s="221"/>
      <c r="W13478" s="221"/>
      <c r="X13478" s="221"/>
    </row>
    <row r="13479" spans="20:24">
      <c r="T13479" s="221"/>
      <c r="U13479" s="221"/>
      <c r="V13479" s="221"/>
      <c r="W13479" s="221"/>
      <c r="X13479" s="221"/>
    </row>
    <row r="13480" spans="20:24">
      <c r="T13480" s="221"/>
      <c r="U13480" s="221"/>
      <c r="V13480" s="221"/>
      <c r="W13480" s="221"/>
      <c r="X13480" s="221"/>
    </row>
    <row r="13481" spans="20:24">
      <c r="T13481" s="221"/>
      <c r="U13481" s="221"/>
      <c r="V13481" s="221"/>
      <c r="W13481" s="221"/>
      <c r="X13481" s="221"/>
    </row>
    <row r="13482" spans="20:24">
      <c r="T13482" s="221"/>
      <c r="U13482" s="221"/>
      <c r="V13482" s="221"/>
      <c r="W13482" s="221"/>
      <c r="X13482" s="221"/>
    </row>
    <row r="13483" spans="20:24">
      <c r="T13483" s="221"/>
      <c r="U13483" s="221"/>
      <c r="V13483" s="221"/>
      <c r="W13483" s="221"/>
      <c r="X13483" s="221"/>
    </row>
    <row r="13484" spans="20:24">
      <c r="T13484" s="221"/>
      <c r="U13484" s="221"/>
      <c r="V13484" s="221"/>
      <c r="W13484" s="221"/>
      <c r="X13484" s="221"/>
    </row>
    <row r="13485" spans="20:24">
      <c r="T13485" s="221"/>
      <c r="U13485" s="221"/>
      <c r="V13485" s="221"/>
      <c r="W13485" s="221"/>
      <c r="X13485" s="221"/>
    </row>
    <row r="13486" spans="20:24">
      <c r="T13486" s="221"/>
      <c r="U13486" s="221"/>
      <c r="V13486" s="221"/>
      <c r="W13486" s="221"/>
      <c r="X13486" s="221"/>
    </row>
    <row r="13487" spans="20:24">
      <c r="T13487" s="221"/>
      <c r="U13487" s="221"/>
      <c r="V13487" s="221"/>
      <c r="W13487" s="221"/>
      <c r="X13487" s="221"/>
    </row>
    <row r="13488" spans="20:24">
      <c r="T13488" s="221"/>
      <c r="U13488" s="221"/>
      <c r="V13488" s="221"/>
      <c r="W13488" s="221"/>
      <c r="X13488" s="221"/>
    </row>
    <row r="13489" spans="20:24">
      <c r="T13489" s="221"/>
      <c r="U13489" s="221"/>
      <c r="V13489" s="221"/>
      <c r="W13489" s="221"/>
      <c r="X13489" s="221"/>
    </row>
    <row r="13490" spans="20:24">
      <c r="T13490" s="221"/>
      <c r="U13490" s="221"/>
      <c r="V13490" s="221"/>
      <c r="W13490" s="221"/>
      <c r="X13490" s="221"/>
    </row>
    <row r="13491" spans="20:24">
      <c r="T13491" s="221"/>
      <c r="U13491" s="221"/>
      <c r="V13491" s="221"/>
      <c r="W13491" s="221"/>
      <c r="X13491" s="221"/>
    </row>
    <row r="13492" spans="20:24">
      <c r="T13492" s="221"/>
      <c r="U13492" s="221"/>
      <c r="V13492" s="221"/>
      <c r="W13492" s="221"/>
      <c r="X13492" s="221"/>
    </row>
    <row r="13493" spans="20:24">
      <c r="T13493" s="221"/>
      <c r="U13493" s="221"/>
      <c r="V13493" s="221"/>
      <c r="W13493" s="221"/>
      <c r="X13493" s="221"/>
    </row>
    <row r="13494" spans="20:24">
      <c r="T13494" s="221"/>
      <c r="U13494" s="221"/>
      <c r="V13494" s="221"/>
      <c r="W13494" s="221"/>
      <c r="X13494" s="221"/>
    </row>
    <row r="13495" spans="20:24">
      <c r="T13495" s="221"/>
      <c r="U13495" s="221"/>
      <c r="V13495" s="221"/>
      <c r="W13495" s="221"/>
      <c r="X13495" s="221"/>
    </row>
    <row r="13496" spans="20:24">
      <c r="T13496" s="221"/>
      <c r="U13496" s="221"/>
      <c r="V13496" s="221"/>
      <c r="W13496" s="221"/>
      <c r="X13496" s="221"/>
    </row>
    <row r="13497" spans="20:24">
      <c r="T13497" s="221"/>
      <c r="U13497" s="221"/>
      <c r="V13497" s="221"/>
      <c r="W13497" s="221"/>
      <c r="X13497" s="221"/>
    </row>
    <row r="13498" spans="20:24">
      <c r="T13498" s="221"/>
      <c r="U13498" s="221"/>
      <c r="V13498" s="221"/>
      <c r="W13498" s="221"/>
      <c r="X13498" s="221"/>
    </row>
    <row r="13499" spans="20:24">
      <c r="T13499" s="221"/>
      <c r="U13499" s="221"/>
      <c r="V13499" s="221"/>
      <c r="W13499" s="221"/>
      <c r="X13499" s="221"/>
    </row>
    <row r="13500" spans="20:24">
      <c r="T13500" s="221"/>
      <c r="U13500" s="221"/>
      <c r="V13500" s="221"/>
      <c r="W13500" s="221"/>
      <c r="X13500" s="221"/>
    </row>
    <row r="13501" spans="20:24">
      <c r="T13501" s="221"/>
      <c r="U13501" s="221"/>
      <c r="V13501" s="221"/>
      <c r="W13501" s="221"/>
      <c r="X13501" s="221"/>
    </row>
    <row r="13502" spans="20:24">
      <c r="T13502" s="221"/>
      <c r="U13502" s="221"/>
      <c r="V13502" s="221"/>
      <c r="W13502" s="221"/>
      <c r="X13502" s="221"/>
    </row>
    <row r="13503" spans="20:24">
      <c r="T13503" s="221"/>
      <c r="U13503" s="221"/>
      <c r="V13503" s="221"/>
      <c r="W13503" s="221"/>
      <c r="X13503" s="221"/>
    </row>
    <row r="13504" spans="20:24">
      <c r="T13504" s="221"/>
      <c r="U13504" s="221"/>
      <c r="V13504" s="221"/>
      <c r="W13504" s="221"/>
      <c r="X13504" s="221"/>
    </row>
    <row r="13505" spans="20:24">
      <c r="T13505" s="221"/>
      <c r="U13505" s="221"/>
      <c r="V13505" s="221"/>
      <c r="W13505" s="221"/>
      <c r="X13505" s="221"/>
    </row>
    <row r="13506" spans="20:24">
      <c r="T13506" s="221"/>
      <c r="U13506" s="221"/>
      <c r="V13506" s="221"/>
      <c r="W13506" s="221"/>
      <c r="X13506" s="221"/>
    </row>
    <row r="13507" spans="20:24">
      <c r="T13507" s="221"/>
      <c r="U13507" s="221"/>
      <c r="V13507" s="221"/>
      <c r="W13507" s="221"/>
      <c r="X13507" s="221"/>
    </row>
    <row r="13508" spans="20:24">
      <c r="T13508" s="221"/>
      <c r="U13508" s="221"/>
      <c r="V13508" s="221"/>
      <c r="W13508" s="221"/>
      <c r="X13508" s="221"/>
    </row>
    <row r="13509" spans="20:24">
      <c r="T13509" s="221"/>
      <c r="U13509" s="221"/>
      <c r="V13509" s="221"/>
      <c r="W13509" s="221"/>
      <c r="X13509" s="221"/>
    </row>
    <row r="13510" spans="20:24">
      <c r="T13510" s="221"/>
      <c r="U13510" s="221"/>
      <c r="V13510" s="221"/>
      <c r="W13510" s="221"/>
      <c r="X13510" s="221"/>
    </row>
    <row r="13511" spans="20:24">
      <c r="T13511" s="221"/>
      <c r="U13511" s="221"/>
      <c r="V13511" s="221"/>
      <c r="W13511" s="221"/>
      <c r="X13511" s="221"/>
    </row>
    <row r="13512" spans="20:24">
      <c r="T13512" s="221"/>
      <c r="U13512" s="221"/>
      <c r="V13512" s="221"/>
      <c r="W13512" s="221"/>
      <c r="X13512" s="221"/>
    </row>
    <row r="13513" spans="20:24">
      <c r="T13513" s="221"/>
      <c r="U13513" s="221"/>
      <c r="V13513" s="221"/>
      <c r="W13513" s="221"/>
      <c r="X13513" s="221"/>
    </row>
    <row r="13514" spans="20:24">
      <c r="T13514" s="221"/>
      <c r="U13514" s="221"/>
      <c r="V13514" s="221"/>
      <c r="W13514" s="221"/>
      <c r="X13514" s="221"/>
    </row>
    <row r="13515" spans="20:24">
      <c r="T13515" s="221"/>
      <c r="U13515" s="221"/>
      <c r="V13515" s="221"/>
      <c r="W13515" s="221"/>
      <c r="X13515" s="221"/>
    </row>
    <row r="13516" spans="20:24">
      <c r="T13516" s="221"/>
      <c r="U13516" s="221"/>
      <c r="V13516" s="221"/>
      <c r="W13516" s="221"/>
      <c r="X13516" s="221"/>
    </row>
    <row r="13517" spans="20:24">
      <c r="T13517" s="221"/>
      <c r="U13517" s="221"/>
      <c r="V13517" s="221"/>
      <c r="W13517" s="221"/>
      <c r="X13517" s="221"/>
    </row>
    <row r="13518" spans="20:24">
      <c r="T13518" s="221"/>
      <c r="U13518" s="221"/>
      <c r="V13518" s="221"/>
      <c r="W13518" s="221"/>
      <c r="X13518" s="221"/>
    </row>
    <row r="13519" spans="20:24">
      <c r="T13519" s="221"/>
      <c r="U13519" s="221"/>
      <c r="V13519" s="221"/>
      <c r="W13519" s="221"/>
      <c r="X13519" s="221"/>
    </row>
    <row r="13520" spans="20:24">
      <c r="T13520" s="221"/>
      <c r="U13520" s="221"/>
      <c r="V13520" s="221"/>
      <c r="W13520" s="221"/>
      <c r="X13520" s="221"/>
    </row>
    <row r="13521" spans="20:24">
      <c r="T13521" s="221"/>
      <c r="U13521" s="221"/>
      <c r="V13521" s="221"/>
      <c r="W13521" s="221"/>
      <c r="X13521" s="221"/>
    </row>
    <row r="13522" spans="20:24">
      <c r="T13522" s="221"/>
      <c r="U13522" s="221"/>
      <c r="V13522" s="221"/>
      <c r="W13522" s="221"/>
      <c r="X13522" s="221"/>
    </row>
    <row r="13523" spans="20:24">
      <c r="T13523" s="221"/>
      <c r="U13523" s="221"/>
      <c r="V13523" s="221"/>
      <c r="W13523" s="221"/>
      <c r="X13523" s="221"/>
    </row>
    <row r="13524" spans="20:24">
      <c r="T13524" s="221"/>
      <c r="U13524" s="221"/>
      <c r="V13524" s="221"/>
      <c r="W13524" s="221"/>
      <c r="X13524" s="221"/>
    </row>
    <row r="13525" spans="20:24">
      <c r="T13525" s="221"/>
      <c r="U13525" s="221"/>
      <c r="V13525" s="221"/>
      <c r="W13525" s="221"/>
      <c r="X13525" s="221"/>
    </row>
    <row r="13526" spans="20:24">
      <c r="T13526" s="221"/>
      <c r="U13526" s="221"/>
      <c r="V13526" s="221"/>
      <c r="W13526" s="221"/>
      <c r="X13526" s="221"/>
    </row>
    <row r="13527" spans="20:24">
      <c r="T13527" s="221"/>
      <c r="U13527" s="221"/>
      <c r="V13527" s="221"/>
      <c r="W13527" s="221"/>
      <c r="X13527" s="221"/>
    </row>
    <row r="13528" spans="20:24">
      <c r="T13528" s="221"/>
      <c r="U13528" s="221"/>
      <c r="V13528" s="221"/>
      <c r="W13528" s="221"/>
      <c r="X13528" s="221"/>
    </row>
    <row r="13529" spans="20:24">
      <c r="T13529" s="221"/>
      <c r="U13529" s="221"/>
      <c r="V13529" s="221"/>
      <c r="W13529" s="221"/>
      <c r="X13529" s="221"/>
    </row>
    <row r="13530" spans="20:24">
      <c r="T13530" s="221"/>
      <c r="U13530" s="221"/>
      <c r="V13530" s="221"/>
      <c r="W13530" s="221"/>
      <c r="X13530" s="221"/>
    </row>
    <row r="13531" spans="20:24">
      <c r="T13531" s="221"/>
      <c r="U13531" s="221"/>
      <c r="V13531" s="221"/>
      <c r="W13531" s="221"/>
      <c r="X13531" s="221"/>
    </row>
    <row r="13532" spans="20:24">
      <c r="T13532" s="221"/>
      <c r="U13532" s="221"/>
      <c r="V13532" s="221"/>
      <c r="W13532" s="221"/>
      <c r="X13532" s="221"/>
    </row>
    <row r="13533" spans="20:24">
      <c r="T13533" s="221"/>
      <c r="U13533" s="221"/>
      <c r="V13533" s="221"/>
      <c r="W13533" s="221"/>
      <c r="X13533" s="221"/>
    </row>
    <row r="13534" spans="20:24">
      <c r="T13534" s="221"/>
      <c r="U13534" s="221"/>
      <c r="V13534" s="221"/>
      <c r="W13534" s="221"/>
      <c r="X13534" s="221"/>
    </row>
    <row r="13535" spans="20:24">
      <c r="T13535" s="221"/>
      <c r="U13535" s="221"/>
      <c r="V13535" s="221"/>
      <c r="W13535" s="221"/>
      <c r="X13535" s="221"/>
    </row>
    <row r="13536" spans="20:24">
      <c r="T13536" s="221"/>
      <c r="U13536" s="221"/>
      <c r="V13536" s="221"/>
      <c r="W13536" s="221"/>
      <c r="X13536" s="221"/>
    </row>
    <row r="13537" spans="20:24">
      <c r="T13537" s="221"/>
      <c r="U13537" s="221"/>
      <c r="V13537" s="221"/>
      <c r="W13537" s="221"/>
      <c r="X13537" s="221"/>
    </row>
    <row r="13538" spans="20:24">
      <c r="T13538" s="221"/>
      <c r="U13538" s="221"/>
      <c r="V13538" s="221"/>
      <c r="W13538" s="221"/>
      <c r="X13538" s="221"/>
    </row>
    <row r="13539" spans="20:24">
      <c r="T13539" s="221"/>
      <c r="U13539" s="221"/>
      <c r="V13539" s="221"/>
      <c r="W13539" s="221"/>
      <c r="X13539" s="221"/>
    </row>
    <row r="13540" spans="20:24">
      <c r="T13540" s="221"/>
      <c r="U13540" s="221"/>
      <c r="V13540" s="221"/>
      <c r="W13540" s="221"/>
      <c r="X13540" s="221"/>
    </row>
    <row r="13541" spans="20:24">
      <c r="T13541" s="221"/>
      <c r="U13541" s="221"/>
      <c r="V13541" s="221"/>
      <c r="W13541" s="221"/>
      <c r="X13541" s="221"/>
    </row>
    <row r="13542" spans="20:24">
      <c r="T13542" s="221"/>
      <c r="U13542" s="221"/>
      <c r="V13542" s="221"/>
      <c r="W13542" s="221"/>
      <c r="X13542" s="221"/>
    </row>
    <row r="13543" spans="20:24">
      <c r="T13543" s="221"/>
      <c r="U13543" s="221"/>
      <c r="V13543" s="221"/>
      <c r="W13543" s="221"/>
      <c r="X13543" s="221"/>
    </row>
    <row r="13544" spans="20:24">
      <c r="T13544" s="221"/>
      <c r="U13544" s="221"/>
      <c r="V13544" s="221"/>
      <c r="W13544" s="221"/>
      <c r="X13544" s="221"/>
    </row>
    <row r="13545" spans="20:24">
      <c r="T13545" s="221"/>
      <c r="U13545" s="221"/>
      <c r="V13545" s="221"/>
      <c r="W13545" s="221"/>
      <c r="X13545" s="221"/>
    </row>
    <row r="13546" spans="20:24">
      <c r="T13546" s="221"/>
      <c r="U13546" s="221"/>
      <c r="V13546" s="221"/>
      <c r="W13546" s="221"/>
      <c r="X13546" s="221"/>
    </row>
    <row r="13547" spans="20:24">
      <c r="T13547" s="221"/>
      <c r="U13547" s="221"/>
      <c r="V13547" s="221"/>
      <c r="W13547" s="221"/>
      <c r="X13547" s="221"/>
    </row>
    <row r="13548" spans="20:24">
      <c r="T13548" s="221"/>
      <c r="U13548" s="221"/>
      <c r="V13548" s="221"/>
      <c r="W13548" s="221"/>
      <c r="X13548" s="221"/>
    </row>
    <row r="13549" spans="20:24">
      <c r="T13549" s="221"/>
      <c r="U13549" s="221"/>
      <c r="V13549" s="221"/>
      <c r="W13549" s="221"/>
      <c r="X13549" s="221"/>
    </row>
    <row r="13550" spans="20:24">
      <c r="T13550" s="221"/>
      <c r="U13550" s="221"/>
      <c r="V13550" s="221"/>
      <c r="W13550" s="221"/>
      <c r="X13550" s="221"/>
    </row>
    <row r="13551" spans="20:24">
      <c r="T13551" s="221"/>
      <c r="U13551" s="221"/>
      <c r="V13551" s="221"/>
      <c r="W13551" s="221"/>
      <c r="X13551" s="221"/>
    </row>
    <row r="13552" spans="20:24">
      <c r="T13552" s="221"/>
      <c r="U13552" s="221"/>
      <c r="V13552" s="221"/>
      <c r="W13552" s="221"/>
      <c r="X13552" s="221"/>
    </row>
    <row r="13553" spans="20:24">
      <c r="T13553" s="221"/>
      <c r="U13553" s="221"/>
      <c r="V13553" s="221"/>
      <c r="W13553" s="221"/>
      <c r="X13553" s="221"/>
    </row>
    <row r="13554" spans="20:24">
      <c r="T13554" s="221"/>
      <c r="U13554" s="221"/>
      <c r="V13554" s="221"/>
      <c r="W13554" s="221"/>
      <c r="X13554" s="221"/>
    </row>
    <row r="13555" spans="20:24">
      <c r="T13555" s="221"/>
      <c r="U13555" s="221"/>
      <c r="V13555" s="221"/>
      <c r="W13555" s="221"/>
      <c r="X13555" s="221"/>
    </row>
    <row r="13556" spans="20:24">
      <c r="T13556" s="221"/>
      <c r="U13556" s="221"/>
      <c r="V13556" s="221"/>
      <c r="W13556" s="221"/>
      <c r="X13556" s="221"/>
    </row>
    <row r="13557" spans="20:24">
      <c r="T13557" s="221"/>
      <c r="U13557" s="221"/>
      <c r="V13557" s="221"/>
      <c r="W13557" s="221"/>
      <c r="X13557" s="221"/>
    </row>
    <row r="13558" spans="20:24">
      <c r="T13558" s="221"/>
      <c r="U13558" s="221"/>
      <c r="V13558" s="221"/>
      <c r="W13558" s="221"/>
      <c r="X13558" s="221"/>
    </row>
    <row r="13559" spans="20:24">
      <c r="T13559" s="221"/>
      <c r="U13559" s="221"/>
      <c r="V13559" s="221"/>
      <c r="W13559" s="221"/>
      <c r="X13559" s="221"/>
    </row>
    <row r="13560" spans="20:24">
      <c r="T13560" s="221"/>
      <c r="U13560" s="221"/>
      <c r="V13560" s="221"/>
      <c r="W13560" s="221"/>
      <c r="X13560" s="221"/>
    </row>
    <row r="13561" spans="20:24">
      <c r="T13561" s="221"/>
      <c r="U13561" s="221"/>
      <c r="V13561" s="221"/>
      <c r="W13561" s="221"/>
      <c r="X13561" s="221"/>
    </row>
    <row r="13562" spans="20:24">
      <c r="T13562" s="221"/>
      <c r="U13562" s="221"/>
      <c r="V13562" s="221"/>
      <c r="W13562" s="221"/>
      <c r="X13562" s="221"/>
    </row>
    <row r="13563" spans="20:24">
      <c r="T13563" s="221"/>
      <c r="U13563" s="221"/>
      <c r="V13563" s="221"/>
      <c r="W13563" s="221"/>
      <c r="X13563" s="221"/>
    </row>
    <row r="13564" spans="20:24">
      <c r="T13564" s="221"/>
      <c r="U13564" s="221"/>
      <c r="V13564" s="221"/>
      <c r="W13564" s="221"/>
      <c r="X13564" s="221"/>
    </row>
    <row r="13565" spans="20:24">
      <c r="T13565" s="221"/>
      <c r="U13565" s="221"/>
      <c r="V13565" s="221"/>
      <c r="W13565" s="221"/>
      <c r="X13565" s="221"/>
    </row>
    <row r="13566" spans="20:24">
      <c r="T13566" s="221"/>
      <c r="U13566" s="221"/>
      <c r="V13566" s="221"/>
      <c r="W13566" s="221"/>
      <c r="X13566" s="221"/>
    </row>
    <row r="13567" spans="20:24">
      <c r="T13567" s="221"/>
      <c r="U13567" s="221"/>
      <c r="V13567" s="221"/>
      <c r="W13567" s="221"/>
      <c r="X13567" s="221"/>
    </row>
    <row r="13568" spans="20:24">
      <c r="T13568" s="221"/>
      <c r="U13568" s="221"/>
      <c r="V13568" s="221"/>
      <c r="W13568" s="221"/>
      <c r="X13568" s="221"/>
    </row>
    <row r="13569" spans="20:24">
      <c r="T13569" s="221"/>
      <c r="U13569" s="221"/>
      <c r="V13569" s="221"/>
      <c r="W13569" s="221"/>
      <c r="X13569" s="221"/>
    </row>
    <row r="13570" spans="20:24">
      <c r="T13570" s="221"/>
      <c r="U13570" s="221"/>
      <c r="V13570" s="221"/>
      <c r="W13570" s="221"/>
      <c r="X13570" s="221"/>
    </row>
    <row r="13571" spans="20:24">
      <c r="T13571" s="221"/>
      <c r="U13571" s="221"/>
      <c r="V13571" s="221"/>
      <c r="W13571" s="221"/>
      <c r="X13571" s="221"/>
    </row>
    <row r="13572" spans="20:24">
      <c r="T13572" s="221"/>
      <c r="U13572" s="221"/>
      <c r="V13572" s="221"/>
      <c r="W13572" s="221"/>
      <c r="X13572" s="221"/>
    </row>
    <row r="13573" spans="20:24">
      <c r="T13573" s="221"/>
      <c r="U13573" s="221"/>
      <c r="V13573" s="221"/>
      <c r="W13573" s="221"/>
      <c r="X13573" s="221"/>
    </row>
    <row r="13574" spans="20:24">
      <c r="T13574" s="221"/>
      <c r="U13574" s="221"/>
      <c r="V13574" s="221"/>
      <c r="W13574" s="221"/>
      <c r="X13574" s="221"/>
    </row>
    <row r="13575" spans="20:24">
      <c r="T13575" s="221"/>
      <c r="U13575" s="221"/>
      <c r="V13575" s="221"/>
      <c r="W13575" s="221"/>
      <c r="X13575" s="221"/>
    </row>
    <row r="13576" spans="20:24">
      <c r="T13576" s="221"/>
      <c r="U13576" s="221"/>
      <c r="V13576" s="221"/>
      <c r="W13576" s="221"/>
      <c r="X13576" s="221"/>
    </row>
    <row r="13577" spans="20:24">
      <c r="T13577" s="221"/>
      <c r="U13577" s="221"/>
      <c r="V13577" s="221"/>
      <c r="W13577" s="221"/>
      <c r="X13577" s="221"/>
    </row>
    <row r="13578" spans="20:24">
      <c r="T13578" s="221"/>
      <c r="U13578" s="221"/>
      <c r="V13578" s="221"/>
      <c r="W13578" s="221"/>
      <c r="X13578" s="221"/>
    </row>
    <row r="13579" spans="20:24">
      <c r="T13579" s="221"/>
      <c r="U13579" s="221"/>
      <c r="V13579" s="221"/>
      <c r="W13579" s="221"/>
      <c r="X13579" s="221"/>
    </row>
    <row r="13580" spans="20:24">
      <c r="T13580" s="221"/>
      <c r="U13580" s="221"/>
      <c r="V13580" s="221"/>
      <c r="W13580" s="221"/>
      <c r="X13580" s="221"/>
    </row>
    <row r="13581" spans="20:24">
      <c r="T13581" s="221"/>
      <c r="U13581" s="221"/>
      <c r="V13581" s="221"/>
      <c r="W13581" s="221"/>
      <c r="X13581" s="221"/>
    </row>
    <row r="13582" spans="20:24">
      <c r="T13582" s="221"/>
      <c r="U13582" s="221"/>
      <c r="V13582" s="221"/>
      <c r="W13582" s="221"/>
      <c r="X13582" s="221"/>
    </row>
    <row r="13583" spans="20:24">
      <c r="T13583" s="221"/>
      <c r="U13583" s="221"/>
      <c r="V13583" s="221"/>
      <c r="W13583" s="221"/>
      <c r="X13583" s="221"/>
    </row>
    <row r="13584" spans="20:24">
      <c r="T13584" s="221"/>
      <c r="U13584" s="221"/>
      <c r="V13584" s="221"/>
      <c r="W13584" s="221"/>
      <c r="X13584" s="221"/>
    </row>
    <row r="13585" spans="20:24">
      <c r="T13585" s="221"/>
      <c r="U13585" s="221"/>
      <c r="V13585" s="221"/>
      <c r="W13585" s="221"/>
      <c r="X13585" s="221"/>
    </row>
    <row r="13586" spans="20:24">
      <c r="T13586" s="221"/>
      <c r="U13586" s="221"/>
      <c r="V13586" s="221"/>
      <c r="W13586" s="221"/>
      <c r="X13586" s="221"/>
    </row>
    <row r="13587" spans="20:24">
      <c r="T13587" s="221"/>
      <c r="U13587" s="221"/>
      <c r="V13587" s="221"/>
      <c r="W13587" s="221"/>
      <c r="X13587" s="221"/>
    </row>
    <row r="13588" spans="20:24">
      <c r="T13588" s="221"/>
      <c r="U13588" s="221"/>
      <c r="V13588" s="221"/>
      <c r="W13588" s="221"/>
      <c r="X13588" s="221"/>
    </row>
    <row r="13589" spans="20:24">
      <c r="T13589" s="221"/>
      <c r="U13589" s="221"/>
      <c r="V13589" s="221"/>
      <c r="W13589" s="221"/>
      <c r="X13589" s="221"/>
    </row>
    <row r="13590" spans="20:24">
      <c r="T13590" s="221"/>
      <c r="U13590" s="221"/>
      <c r="V13590" s="221"/>
      <c r="W13590" s="221"/>
      <c r="X13590" s="221"/>
    </row>
    <row r="13591" spans="20:24">
      <c r="T13591" s="221"/>
      <c r="U13591" s="221"/>
      <c r="V13591" s="221"/>
      <c r="W13591" s="221"/>
      <c r="X13591" s="221"/>
    </row>
    <row r="13592" spans="20:24">
      <c r="T13592" s="221"/>
      <c r="U13592" s="221"/>
      <c r="V13592" s="221"/>
      <c r="W13592" s="221"/>
      <c r="X13592" s="221"/>
    </row>
    <row r="13593" spans="20:24">
      <c r="T13593" s="221"/>
      <c r="U13593" s="221"/>
      <c r="V13593" s="221"/>
      <c r="W13593" s="221"/>
      <c r="X13593" s="221"/>
    </row>
    <row r="13594" spans="20:24">
      <c r="T13594" s="221"/>
      <c r="U13594" s="221"/>
      <c r="V13594" s="221"/>
      <c r="W13594" s="221"/>
      <c r="X13594" s="221"/>
    </row>
    <row r="13595" spans="20:24">
      <c r="T13595" s="221"/>
      <c r="U13595" s="221"/>
      <c r="V13595" s="221"/>
      <c r="W13595" s="221"/>
      <c r="X13595" s="221"/>
    </row>
    <row r="13596" spans="20:24">
      <c r="T13596" s="221"/>
      <c r="U13596" s="221"/>
      <c r="V13596" s="221"/>
      <c r="W13596" s="221"/>
      <c r="X13596" s="221"/>
    </row>
    <row r="13597" spans="20:24">
      <c r="T13597" s="221"/>
      <c r="U13597" s="221"/>
      <c r="V13597" s="221"/>
      <c r="W13597" s="221"/>
      <c r="X13597" s="221"/>
    </row>
    <row r="13598" spans="20:24">
      <c r="T13598" s="221"/>
      <c r="U13598" s="221"/>
      <c r="V13598" s="221"/>
      <c r="W13598" s="221"/>
      <c r="X13598" s="221"/>
    </row>
    <row r="13599" spans="20:24">
      <c r="T13599" s="221"/>
      <c r="U13599" s="221"/>
      <c r="V13599" s="221"/>
      <c r="W13599" s="221"/>
      <c r="X13599" s="221"/>
    </row>
    <row r="13600" spans="20:24">
      <c r="T13600" s="221"/>
      <c r="U13600" s="221"/>
      <c r="V13600" s="221"/>
      <c r="W13600" s="221"/>
      <c r="X13600" s="221"/>
    </row>
    <row r="13601" spans="20:24">
      <c r="T13601" s="221"/>
      <c r="U13601" s="221"/>
      <c r="V13601" s="221"/>
      <c r="W13601" s="221"/>
      <c r="X13601" s="221"/>
    </row>
    <row r="13602" spans="20:24">
      <c r="T13602" s="221"/>
      <c r="U13602" s="221"/>
      <c r="V13602" s="221"/>
      <c r="W13602" s="221"/>
      <c r="X13602" s="221"/>
    </row>
    <row r="13603" spans="20:24">
      <c r="T13603" s="221"/>
      <c r="U13603" s="221"/>
      <c r="V13603" s="221"/>
      <c r="W13603" s="221"/>
      <c r="X13603" s="221"/>
    </row>
    <row r="13604" spans="20:24">
      <c r="T13604" s="221"/>
      <c r="U13604" s="221"/>
      <c r="V13604" s="221"/>
      <c r="W13604" s="221"/>
      <c r="X13604" s="221"/>
    </row>
    <row r="13605" spans="20:24">
      <c r="T13605" s="221"/>
      <c r="U13605" s="221"/>
      <c r="V13605" s="221"/>
      <c r="W13605" s="221"/>
      <c r="X13605" s="221"/>
    </row>
    <row r="13606" spans="20:24">
      <c r="T13606" s="221"/>
      <c r="U13606" s="221"/>
      <c r="V13606" s="221"/>
      <c r="W13606" s="221"/>
      <c r="X13606" s="221"/>
    </row>
    <row r="13607" spans="20:24">
      <c r="T13607" s="221"/>
      <c r="U13607" s="221"/>
      <c r="V13607" s="221"/>
      <c r="W13607" s="221"/>
      <c r="X13607" s="221"/>
    </row>
    <row r="13608" spans="20:24">
      <c r="T13608" s="221"/>
      <c r="U13608" s="221"/>
      <c r="V13608" s="221"/>
      <c r="W13608" s="221"/>
      <c r="X13608" s="221"/>
    </row>
    <row r="13609" spans="20:24">
      <c r="T13609" s="221"/>
      <c r="U13609" s="221"/>
      <c r="V13609" s="221"/>
      <c r="W13609" s="221"/>
      <c r="X13609" s="221"/>
    </row>
    <row r="13610" spans="20:24">
      <c r="T13610" s="221"/>
      <c r="U13610" s="221"/>
      <c r="V13610" s="221"/>
      <c r="W13610" s="221"/>
      <c r="X13610" s="221"/>
    </row>
    <row r="13611" spans="20:24">
      <c r="T13611" s="221"/>
      <c r="U13611" s="221"/>
      <c r="V13611" s="221"/>
      <c r="W13611" s="221"/>
      <c r="X13611" s="221"/>
    </row>
    <row r="13612" spans="20:24">
      <c r="T13612" s="221"/>
      <c r="U13612" s="221"/>
      <c r="V13612" s="221"/>
      <c r="W13612" s="221"/>
      <c r="X13612" s="221"/>
    </row>
    <row r="13613" spans="20:24">
      <c r="T13613" s="221"/>
      <c r="U13613" s="221"/>
      <c r="V13613" s="221"/>
      <c r="W13613" s="221"/>
      <c r="X13613" s="221"/>
    </row>
    <row r="13614" spans="20:24">
      <c r="T13614" s="221"/>
      <c r="U13614" s="221"/>
      <c r="V13614" s="221"/>
      <c r="W13614" s="221"/>
      <c r="X13614" s="221"/>
    </row>
    <row r="13615" spans="20:24">
      <c r="T13615" s="221"/>
      <c r="U13615" s="221"/>
      <c r="V13615" s="221"/>
      <c r="W13615" s="221"/>
      <c r="X13615" s="221"/>
    </row>
    <row r="13616" spans="20:24">
      <c r="T13616" s="221"/>
      <c r="U13616" s="221"/>
      <c r="V13616" s="221"/>
      <c r="W13616" s="221"/>
      <c r="X13616" s="221"/>
    </row>
    <row r="13617" spans="20:24">
      <c r="T13617" s="221"/>
      <c r="U13617" s="221"/>
      <c r="V13617" s="221"/>
      <c r="W13617" s="221"/>
      <c r="X13617" s="221"/>
    </row>
    <row r="13618" spans="20:24">
      <c r="T13618" s="221"/>
      <c r="U13618" s="221"/>
      <c r="V13618" s="221"/>
      <c r="W13618" s="221"/>
      <c r="X13618" s="221"/>
    </row>
    <row r="13619" spans="20:24">
      <c r="T13619" s="221"/>
      <c r="U13619" s="221"/>
      <c r="V13619" s="221"/>
      <c r="W13619" s="221"/>
      <c r="X13619" s="221"/>
    </row>
    <row r="13620" spans="20:24">
      <c r="T13620" s="221"/>
      <c r="U13620" s="221"/>
      <c r="V13620" s="221"/>
      <c r="W13620" s="221"/>
      <c r="X13620" s="221"/>
    </row>
    <row r="13621" spans="20:24">
      <c r="T13621" s="221"/>
      <c r="U13621" s="221"/>
      <c r="V13621" s="221"/>
      <c r="W13621" s="221"/>
      <c r="X13621" s="221"/>
    </row>
    <row r="13622" spans="20:24">
      <c r="T13622" s="221"/>
      <c r="U13622" s="221"/>
      <c r="V13622" s="221"/>
      <c r="W13622" s="221"/>
      <c r="X13622" s="221"/>
    </row>
    <row r="13623" spans="20:24">
      <c r="T13623" s="221"/>
      <c r="U13623" s="221"/>
      <c r="V13623" s="221"/>
      <c r="W13623" s="221"/>
      <c r="X13623" s="221"/>
    </row>
    <row r="13624" spans="20:24">
      <c r="T13624" s="221"/>
      <c r="U13624" s="221"/>
      <c r="V13624" s="221"/>
      <c r="W13624" s="221"/>
      <c r="X13624" s="221"/>
    </row>
    <row r="13625" spans="20:24">
      <c r="T13625" s="221"/>
      <c r="U13625" s="221"/>
      <c r="V13625" s="221"/>
      <c r="W13625" s="221"/>
      <c r="X13625" s="221"/>
    </row>
    <row r="13626" spans="20:24">
      <c r="T13626" s="221"/>
      <c r="U13626" s="221"/>
      <c r="V13626" s="221"/>
      <c r="W13626" s="221"/>
      <c r="X13626" s="221"/>
    </row>
    <row r="13627" spans="20:24">
      <c r="T13627" s="221"/>
      <c r="U13627" s="221"/>
      <c r="V13627" s="221"/>
      <c r="W13627" s="221"/>
      <c r="X13627" s="221"/>
    </row>
    <row r="13628" spans="20:24">
      <c r="T13628" s="221"/>
      <c r="U13628" s="221"/>
      <c r="V13628" s="221"/>
      <c r="W13628" s="221"/>
      <c r="X13628" s="221"/>
    </row>
    <row r="13629" spans="20:24">
      <c r="T13629" s="221"/>
      <c r="U13629" s="221"/>
      <c r="V13629" s="221"/>
      <c r="W13629" s="221"/>
      <c r="X13629" s="221"/>
    </row>
    <row r="13630" spans="20:24">
      <c r="T13630" s="221"/>
      <c r="U13630" s="221"/>
      <c r="V13630" s="221"/>
      <c r="W13630" s="221"/>
      <c r="X13630" s="221"/>
    </row>
    <row r="13631" spans="20:24">
      <c r="T13631" s="221"/>
      <c r="U13631" s="221"/>
      <c r="V13631" s="221"/>
      <c r="W13631" s="221"/>
      <c r="X13631" s="221"/>
    </row>
    <row r="13632" spans="20:24">
      <c r="T13632" s="221"/>
      <c r="U13632" s="221"/>
      <c r="V13632" s="221"/>
      <c r="W13632" s="221"/>
      <c r="X13632" s="221"/>
    </row>
    <row r="13633" spans="20:24">
      <c r="T13633" s="221"/>
      <c r="U13633" s="221"/>
      <c r="V13633" s="221"/>
      <c r="W13633" s="221"/>
      <c r="X13633" s="221"/>
    </row>
    <row r="13634" spans="20:24">
      <c r="T13634" s="221"/>
      <c r="U13634" s="221"/>
      <c r="V13634" s="221"/>
      <c r="W13634" s="221"/>
      <c r="X13634" s="221"/>
    </row>
    <row r="13635" spans="20:24">
      <c r="T13635" s="221"/>
      <c r="U13635" s="221"/>
      <c r="V13635" s="221"/>
      <c r="W13635" s="221"/>
      <c r="X13635" s="221"/>
    </row>
    <row r="13636" spans="20:24">
      <c r="T13636" s="221"/>
      <c r="U13636" s="221"/>
      <c r="V13636" s="221"/>
      <c r="W13636" s="221"/>
      <c r="X13636" s="221"/>
    </row>
    <row r="13637" spans="20:24">
      <c r="T13637" s="221"/>
      <c r="U13637" s="221"/>
      <c r="V13637" s="221"/>
      <c r="W13637" s="221"/>
      <c r="X13637" s="221"/>
    </row>
    <row r="13638" spans="20:24">
      <c r="T13638" s="221"/>
      <c r="U13638" s="221"/>
      <c r="V13638" s="221"/>
      <c r="W13638" s="221"/>
      <c r="X13638" s="221"/>
    </row>
    <row r="13639" spans="20:24">
      <c r="T13639" s="221"/>
      <c r="U13639" s="221"/>
      <c r="V13639" s="221"/>
      <c r="W13639" s="221"/>
      <c r="X13639" s="221"/>
    </row>
    <row r="13640" spans="20:24">
      <c r="T13640" s="221"/>
      <c r="U13640" s="221"/>
      <c r="V13640" s="221"/>
      <c r="W13640" s="221"/>
      <c r="X13640" s="221"/>
    </row>
    <row r="13641" spans="20:24">
      <c r="T13641" s="221"/>
      <c r="U13641" s="221"/>
      <c r="V13641" s="221"/>
      <c r="W13641" s="221"/>
      <c r="X13641" s="221"/>
    </row>
    <row r="13642" spans="20:24">
      <c r="T13642" s="221"/>
      <c r="U13642" s="221"/>
      <c r="V13642" s="221"/>
      <c r="W13642" s="221"/>
      <c r="X13642" s="221"/>
    </row>
    <row r="13643" spans="20:24">
      <c r="T13643" s="221"/>
      <c r="U13643" s="221"/>
      <c r="V13643" s="221"/>
      <c r="W13643" s="221"/>
      <c r="X13643" s="221"/>
    </row>
    <row r="13644" spans="20:24">
      <c r="T13644" s="221"/>
      <c r="U13644" s="221"/>
      <c r="V13644" s="221"/>
      <c r="W13644" s="221"/>
      <c r="X13644" s="221"/>
    </row>
    <row r="13645" spans="20:24">
      <c r="T13645" s="221"/>
      <c r="U13645" s="221"/>
      <c r="V13645" s="221"/>
      <c r="W13645" s="221"/>
      <c r="X13645" s="221"/>
    </row>
    <row r="13646" spans="20:24">
      <c r="T13646" s="221"/>
      <c r="U13646" s="221"/>
      <c r="V13646" s="221"/>
      <c r="W13646" s="221"/>
      <c r="X13646" s="221"/>
    </row>
    <row r="13647" spans="20:24">
      <c r="T13647" s="221"/>
      <c r="U13647" s="221"/>
      <c r="V13647" s="221"/>
      <c r="W13647" s="221"/>
      <c r="X13647" s="221"/>
    </row>
    <row r="13648" spans="20:24">
      <c r="T13648" s="221"/>
      <c r="U13648" s="221"/>
      <c r="V13648" s="221"/>
      <c r="W13648" s="221"/>
      <c r="X13648" s="221"/>
    </row>
    <row r="13649" spans="20:24">
      <c r="T13649" s="221"/>
      <c r="U13649" s="221"/>
      <c r="V13649" s="221"/>
      <c r="W13649" s="221"/>
      <c r="X13649" s="221"/>
    </row>
    <row r="13650" spans="20:24">
      <c r="T13650" s="221"/>
      <c r="U13650" s="221"/>
      <c r="V13650" s="221"/>
      <c r="W13650" s="221"/>
      <c r="X13650" s="221"/>
    </row>
    <row r="13651" spans="20:24">
      <c r="T13651" s="221"/>
      <c r="U13651" s="221"/>
      <c r="V13651" s="221"/>
      <c r="W13651" s="221"/>
      <c r="X13651" s="221"/>
    </row>
    <row r="13652" spans="20:24">
      <c r="T13652" s="221"/>
      <c r="U13652" s="221"/>
      <c r="V13652" s="221"/>
      <c r="W13652" s="221"/>
      <c r="X13652" s="221"/>
    </row>
    <row r="13653" spans="20:24">
      <c r="T13653" s="221"/>
      <c r="U13653" s="221"/>
      <c r="V13653" s="221"/>
      <c r="W13653" s="221"/>
      <c r="X13653" s="221"/>
    </row>
    <row r="13654" spans="20:24">
      <c r="T13654" s="221"/>
      <c r="U13654" s="221"/>
      <c r="V13654" s="221"/>
      <c r="W13654" s="221"/>
      <c r="X13654" s="221"/>
    </row>
    <row r="13655" spans="20:24">
      <c r="T13655" s="221"/>
      <c r="U13655" s="221"/>
      <c r="V13655" s="221"/>
      <c r="W13655" s="221"/>
      <c r="X13655" s="221"/>
    </row>
    <row r="13656" spans="20:24">
      <c r="T13656" s="221"/>
      <c r="U13656" s="221"/>
      <c r="V13656" s="221"/>
      <c r="W13656" s="221"/>
      <c r="X13656" s="221"/>
    </row>
    <row r="13657" spans="20:24">
      <c r="T13657" s="221"/>
      <c r="U13657" s="221"/>
      <c r="V13657" s="221"/>
      <c r="W13657" s="221"/>
      <c r="X13657" s="221"/>
    </row>
    <row r="13658" spans="20:24">
      <c r="T13658" s="221"/>
      <c r="U13658" s="221"/>
      <c r="V13658" s="221"/>
      <c r="W13658" s="221"/>
      <c r="X13658" s="221"/>
    </row>
    <row r="13659" spans="20:24">
      <c r="T13659" s="221"/>
      <c r="U13659" s="221"/>
      <c r="V13659" s="221"/>
      <c r="W13659" s="221"/>
      <c r="X13659" s="221"/>
    </row>
    <row r="13660" spans="20:24">
      <c r="T13660" s="221"/>
      <c r="U13660" s="221"/>
      <c r="V13660" s="221"/>
      <c r="W13660" s="221"/>
      <c r="X13660" s="221"/>
    </row>
    <row r="13661" spans="20:24">
      <c r="T13661" s="221"/>
      <c r="U13661" s="221"/>
      <c r="V13661" s="221"/>
      <c r="W13661" s="221"/>
      <c r="X13661" s="221"/>
    </row>
    <row r="13662" spans="20:24">
      <c r="T13662" s="221"/>
      <c r="U13662" s="221"/>
      <c r="V13662" s="221"/>
      <c r="W13662" s="221"/>
      <c r="X13662" s="221"/>
    </row>
    <row r="13663" spans="20:24">
      <c r="T13663" s="221"/>
      <c r="U13663" s="221"/>
      <c r="V13663" s="221"/>
      <c r="W13663" s="221"/>
      <c r="X13663" s="221"/>
    </row>
    <row r="13664" spans="20:24">
      <c r="T13664" s="221"/>
      <c r="U13664" s="221"/>
      <c r="V13664" s="221"/>
      <c r="W13664" s="221"/>
      <c r="X13664" s="221"/>
    </row>
    <row r="13665" spans="20:24">
      <c r="T13665" s="221"/>
      <c r="U13665" s="221"/>
      <c r="V13665" s="221"/>
      <c r="W13665" s="221"/>
      <c r="X13665" s="221"/>
    </row>
    <row r="13666" spans="20:24">
      <c r="T13666" s="221"/>
      <c r="U13666" s="221"/>
      <c r="V13666" s="221"/>
      <c r="W13666" s="221"/>
      <c r="X13666" s="221"/>
    </row>
    <row r="13667" spans="20:24">
      <c r="T13667" s="221"/>
      <c r="U13667" s="221"/>
      <c r="V13667" s="221"/>
      <c r="W13667" s="221"/>
      <c r="X13667" s="221"/>
    </row>
    <row r="13668" spans="20:24">
      <c r="T13668" s="221"/>
      <c r="U13668" s="221"/>
      <c r="V13668" s="221"/>
      <c r="W13668" s="221"/>
      <c r="X13668" s="221"/>
    </row>
    <row r="13669" spans="20:24">
      <c r="T13669" s="221"/>
      <c r="U13669" s="221"/>
      <c r="V13669" s="221"/>
      <c r="W13669" s="221"/>
      <c r="X13669" s="221"/>
    </row>
    <row r="13670" spans="20:24">
      <c r="T13670" s="221"/>
      <c r="U13670" s="221"/>
      <c r="V13670" s="221"/>
      <c r="W13670" s="221"/>
      <c r="X13670" s="221"/>
    </row>
    <row r="13671" spans="20:24">
      <c r="T13671" s="221"/>
      <c r="U13671" s="221"/>
      <c r="V13671" s="221"/>
      <c r="W13671" s="221"/>
      <c r="X13671" s="221"/>
    </row>
    <row r="13672" spans="20:24">
      <c r="T13672" s="221"/>
      <c r="U13672" s="221"/>
      <c r="V13672" s="221"/>
      <c r="W13672" s="221"/>
      <c r="X13672" s="221"/>
    </row>
    <row r="13673" spans="20:24">
      <c r="T13673" s="221"/>
      <c r="U13673" s="221"/>
      <c r="V13673" s="221"/>
      <c r="W13673" s="221"/>
      <c r="X13673" s="221"/>
    </row>
    <row r="13674" spans="20:24">
      <c r="T13674" s="221"/>
      <c r="U13674" s="221"/>
      <c r="V13674" s="221"/>
      <c r="W13674" s="221"/>
      <c r="X13674" s="221"/>
    </row>
    <row r="13675" spans="20:24">
      <c r="T13675" s="221"/>
      <c r="U13675" s="221"/>
      <c r="V13675" s="221"/>
      <c r="W13675" s="221"/>
      <c r="X13675" s="221"/>
    </row>
    <row r="13676" spans="20:24">
      <c r="T13676" s="221"/>
      <c r="U13676" s="221"/>
      <c r="V13676" s="221"/>
      <c r="W13676" s="221"/>
      <c r="X13676" s="221"/>
    </row>
    <row r="13677" spans="20:24">
      <c r="T13677" s="221"/>
      <c r="U13677" s="221"/>
      <c r="V13677" s="221"/>
      <c r="W13677" s="221"/>
      <c r="X13677" s="221"/>
    </row>
    <row r="13678" spans="20:24">
      <c r="T13678" s="221"/>
      <c r="U13678" s="221"/>
      <c r="V13678" s="221"/>
      <c r="W13678" s="221"/>
      <c r="X13678" s="221"/>
    </row>
    <row r="13679" spans="20:24">
      <c r="T13679" s="221"/>
      <c r="U13679" s="221"/>
      <c r="V13679" s="221"/>
      <c r="W13679" s="221"/>
      <c r="X13679" s="221"/>
    </row>
    <row r="13680" spans="20:24">
      <c r="T13680" s="221"/>
      <c r="U13680" s="221"/>
      <c r="V13680" s="221"/>
      <c r="W13680" s="221"/>
      <c r="X13680" s="221"/>
    </row>
    <row r="13681" spans="20:24">
      <c r="T13681" s="221"/>
      <c r="U13681" s="221"/>
      <c r="V13681" s="221"/>
      <c r="W13681" s="221"/>
      <c r="X13681" s="221"/>
    </row>
    <row r="13682" spans="20:24">
      <c r="T13682" s="221"/>
      <c r="U13682" s="221"/>
      <c r="V13682" s="221"/>
      <c r="W13682" s="221"/>
      <c r="X13682" s="221"/>
    </row>
    <row r="13683" spans="20:24">
      <c r="T13683" s="221"/>
      <c r="U13683" s="221"/>
      <c r="V13683" s="221"/>
      <c r="W13683" s="221"/>
      <c r="X13683" s="221"/>
    </row>
    <row r="13684" spans="20:24">
      <c r="T13684" s="221"/>
      <c r="U13684" s="221"/>
      <c r="V13684" s="221"/>
      <c r="W13684" s="221"/>
      <c r="X13684" s="221"/>
    </row>
    <row r="13685" spans="20:24">
      <c r="T13685" s="221"/>
      <c r="U13685" s="221"/>
      <c r="V13685" s="221"/>
      <c r="W13685" s="221"/>
      <c r="X13685" s="221"/>
    </row>
    <row r="13686" spans="20:24">
      <c r="T13686" s="221"/>
      <c r="U13686" s="221"/>
      <c r="V13686" s="221"/>
      <c r="W13686" s="221"/>
      <c r="X13686" s="221"/>
    </row>
    <row r="13687" spans="20:24">
      <c r="T13687" s="221"/>
      <c r="U13687" s="221"/>
      <c r="V13687" s="221"/>
      <c r="W13687" s="221"/>
      <c r="X13687" s="221"/>
    </row>
    <row r="13688" spans="20:24">
      <c r="T13688" s="221"/>
      <c r="U13688" s="221"/>
      <c r="V13688" s="221"/>
      <c r="W13688" s="221"/>
      <c r="X13688" s="221"/>
    </row>
    <row r="13689" spans="20:24">
      <c r="T13689" s="221"/>
      <c r="U13689" s="221"/>
      <c r="V13689" s="221"/>
      <c r="W13689" s="221"/>
      <c r="X13689" s="221"/>
    </row>
    <row r="13690" spans="20:24">
      <c r="T13690" s="221"/>
      <c r="U13690" s="221"/>
      <c r="V13690" s="221"/>
      <c r="W13690" s="221"/>
      <c r="X13690" s="221"/>
    </row>
    <row r="13691" spans="20:24">
      <c r="T13691" s="221"/>
      <c r="U13691" s="221"/>
      <c r="V13691" s="221"/>
      <c r="W13691" s="221"/>
      <c r="X13691" s="221"/>
    </row>
    <row r="13692" spans="20:24">
      <c r="T13692" s="221"/>
      <c r="U13692" s="221"/>
      <c r="V13692" s="221"/>
      <c r="W13692" s="221"/>
      <c r="X13692" s="221"/>
    </row>
    <row r="13693" spans="20:24">
      <c r="T13693" s="221"/>
      <c r="U13693" s="221"/>
      <c r="V13693" s="221"/>
      <c r="W13693" s="221"/>
      <c r="X13693" s="221"/>
    </row>
    <row r="13694" spans="20:24">
      <c r="T13694" s="221"/>
      <c r="U13694" s="221"/>
      <c r="V13694" s="221"/>
      <c r="W13694" s="221"/>
      <c r="X13694" s="221"/>
    </row>
    <row r="13695" spans="20:24">
      <c r="T13695" s="221"/>
      <c r="U13695" s="221"/>
      <c r="V13695" s="221"/>
      <c r="W13695" s="221"/>
      <c r="X13695" s="221"/>
    </row>
    <row r="13696" spans="20:24">
      <c r="T13696" s="221"/>
      <c r="U13696" s="221"/>
      <c r="V13696" s="221"/>
      <c r="W13696" s="221"/>
      <c r="X13696" s="221"/>
    </row>
    <row r="13697" spans="20:24">
      <c r="T13697" s="221"/>
      <c r="U13697" s="221"/>
      <c r="V13697" s="221"/>
      <c r="W13697" s="221"/>
      <c r="X13697" s="221"/>
    </row>
    <row r="13698" spans="20:24">
      <c r="T13698" s="221"/>
      <c r="U13698" s="221"/>
      <c r="V13698" s="221"/>
      <c r="W13698" s="221"/>
      <c r="X13698" s="221"/>
    </row>
    <row r="13699" spans="20:24">
      <c r="T13699" s="221"/>
      <c r="U13699" s="221"/>
      <c r="V13699" s="221"/>
      <c r="W13699" s="221"/>
      <c r="X13699" s="221"/>
    </row>
    <row r="13700" spans="20:24">
      <c r="T13700" s="221"/>
      <c r="U13700" s="221"/>
      <c r="V13700" s="221"/>
      <c r="W13700" s="221"/>
      <c r="X13700" s="221"/>
    </row>
    <row r="13701" spans="20:24">
      <c r="T13701" s="221"/>
      <c r="U13701" s="221"/>
      <c r="V13701" s="221"/>
      <c r="W13701" s="221"/>
      <c r="X13701" s="221"/>
    </row>
    <row r="13702" spans="20:24">
      <c r="T13702" s="221"/>
      <c r="U13702" s="221"/>
      <c r="V13702" s="221"/>
      <c r="W13702" s="221"/>
      <c r="X13702" s="221"/>
    </row>
    <row r="13703" spans="20:24">
      <c r="T13703" s="221"/>
      <c r="U13703" s="221"/>
      <c r="V13703" s="221"/>
      <c r="W13703" s="221"/>
      <c r="X13703" s="221"/>
    </row>
    <row r="13704" spans="20:24">
      <c r="T13704" s="221"/>
      <c r="U13704" s="221"/>
      <c r="V13704" s="221"/>
      <c r="W13704" s="221"/>
      <c r="X13704" s="221"/>
    </row>
    <row r="13705" spans="20:24">
      <c r="T13705" s="221"/>
      <c r="U13705" s="221"/>
      <c r="V13705" s="221"/>
      <c r="W13705" s="221"/>
      <c r="X13705" s="221"/>
    </row>
    <row r="13706" spans="20:24">
      <c r="T13706" s="221"/>
      <c r="U13706" s="221"/>
      <c r="V13706" s="221"/>
      <c r="W13706" s="221"/>
      <c r="X13706" s="221"/>
    </row>
    <row r="13707" spans="20:24">
      <c r="T13707" s="221"/>
      <c r="U13707" s="221"/>
      <c r="V13707" s="221"/>
      <c r="W13707" s="221"/>
      <c r="X13707" s="221"/>
    </row>
    <row r="13708" spans="20:24">
      <c r="T13708" s="221"/>
      <c r="U13708" s="221"/>
      <c r="V13708" s="221"/>
      <c r="W13708" s="221"/>
      <c r="X13708" s="221"/>
    </row>
    <row r="13709" spans="20:24">
      <c r="T13709" s="221"/>
      <c r="U13709" s="221"/>
      <c r="V13709" s="221"/>
      <c r="W13709" s="221"/>
      <c r="X13709" s="221"/>
    </row>
    <row r="13710" spans="20:24">
      <c r="T13710" s="221"/>
      <c r="U13710" s="221"/>
      <c r="V13710" s="221"/>
      <c r="W13710" s="221"/>
      <c r="X13710" s="221"/>
    </row>
    <row r="13711" spans="20:24">
      <c r="T13711" s="221"/>
      <c r="U13711" s="221"/>
      <c r="V13711" s="221"/>
      <c r="W13711" s="221"/>
      <c r="X13711" s="221"/>
    </row>
    <row r="13712" spans="20:24">
      <c r="T13712" s="221"/>
      <c r="U13712" s="221"/>
      <c r="V13712" s="221"/>
      <c r="W13712" s="221"/>
      <c r="X13712" s="221"/>
    </row>
    <row r="13713" spans="20:24">
      <c r="T13713" s="221"/>
      <c r="U13713" s="221"/>
      <c r="V13713" s="221"/>
      <c r="W13713" s="221"/>
      <c r="X13713" s="221"/>
    </row>
    <row r="13714" spans="20:24">
      <c r="T13714" s="221"/>
      <c r="U13714" s="221"/>
      <c r="V13714" s="221"/>
      <c r="W13714" s="221"/>
      <c r="X13714" s="221"/>
    </row>
    <row r="13715" spans="20:24">
      <c r="T13715" s="221"/>
      <c r="U13715" s="221"/>
      <c r="V13715" s="221"/>
      <c r="W13715" s="221"/>
      <c r="X13715" s="221"/>
    </row>
    <row r="13716" spans="20:24">
      <c r="T13716" s="221"/>
      <c r="U13716" s="221"/>
      <c r="V13716" s="221"/>
      <c r="W13716" s="221"/>
      <c r="X13716" s="221"/>
    </row>
    <row r="13717" spans="20:24">
      <c r="T13717" s="221"/>
      <c r="U13717" s="221"/>
      <c r="V13717" s="221"/>
      <c r="W13717" s="221"/>
      <c r="X13717" s="221"/>
    </row>
    <row r="13718" spans="20:24">
      <c r="T13718" s="221"/>
      <c r="U13718" s="221"/>
      <c r="V13718" s="221"/>
      <c r="W13718" s="221"/>
      <c r="X13718" s="221"/>
    </row>
    <row r="13719" spans="20:24">
      <c r="T13719" s="221"/>
      <c r="U13719" s="221"/>
      <c r="V13719" s="221"/>
      <c r="W13719" s="221"/>
      <c r="X13719" s="221"/>
    </row>
    <row r="13720" spans="20:24">
      <c r="T13720" s="221"/>
      <c r="U13720" s="221"/>
      <c r="V13720" s="221"/>
      <c r="W13720" s="221"/>
      <c r="X13720" s="221"/>
    </row>
    <row r="13721" spans="20:24">
      <c r="T13721" s="221"/>
      <c r="U13721" s="221"/>
      <c r="V13721" s="221"/>
      <c r="W13721" s="221"/>
      <c r="X13721" s="221"/>
    </row>
    <row r="13722" spans="20:24">
      <c r="T13722" s="221"/>
      <c r="U13722" s="221"/>
      <c r="V13722" s="221"/>
      <c r="W13722" s="221"/>
      <c r="X13722" s="221"/>
    </row>
    <row r="13723" spans="20:24">
      <c r="T13723" s="221"/>
      <c r="U13723" s="221"/>
      <c r="V13723" s="221"/>
      <c r="W13723" s="221"/>
      <c r="X13723" s="221"/>
    </row>
    <row r="13724" spans="20:24">
      <c r="T13724" s="221"/>
      <c r="U13724" s="221"/>
      <c r="V13724" s="221"/>
      <c r="W13724" s="221"/>
      <c r="X13724" s="221"/>
    </row>
    <row r="13725" spans="20:24">
      <c r="T13725" s="221"/>
      <c r="U13725" s="221"/>
      <c r="V13725" s="221"/>
      <c r="W13725" s="221"/>
      <c r="X13725" s="221"/>
    </row>
    <row r="13726" spans="20:24">
      <c r="T13726" s="221"/>
      <c r="U13726" s="221"/>
      <c r="V13726" s="221"/>
      <c r="W13726" s="221"/>
      <c r="X13726" s="221"/>
    </row>
    <row r="13727" spans="20:24">
      <c r="T13727" s="221"/>
      <c r="U13727" s="221"/>
      <c r="V13727" s="221"/>
      <c r="W13727" s="221"/>
      <c r="X13727" s="221"/>
    </row>
    <row r="13728" spans="20:24">
      <c r="T13728" s="221"/>
      <c r="U13728" s="221"/>
      <c r="V13728" s="221"/>
      <c r="W13728" s="221"/>
      <c r="X13728" s="221"/>
    </row>
    <row r="13729" spans="20:24">
      <c r="T13729" s="221"/>
      <c r="U13729" s="221"/>
      <c r="V13729" s="221"/>
      <c r="W13729" s="221"/>
      <c r="X13729" s="221"/>
    </row>
    <row r="13730" spans="20:24">
      <c r="T13730" s="221"/>
      <c r="U13730" s="221"/>
      <c r="V13730" s="221"/>
      <c r="W13730" s="221"/>
      <c r="X13730" s="221"/>
    </row>
    <row r="13731" spans="20:24">
      <c r="T13731" s="221"/>
      <c r="U13731" s="221"/>
      <c r="V13731" s="221"/>
      <c r="W13731" s="221"/>
      <c r="X13731" s="221"/>
    </row>
    <row r="13732" spans="20:24">
      <c r="T13732" s="221"/>
      <c r="U13732" s="221"/>
      <c r="V13732" s="221"/>
      <c r="W13732" s="221"/>
      <c r="X13732" s="221"/>
    </row>
    <row r="13733" spans="20:24">
      <c r="T13733" s="221"/>
      <c r="U13733" s="221"/>
      <c r="V13733" s="221"/>
      <c r="W13733" s="221"/>
      <c r="X13733" s="221"/>
    </row>
    <row r="13734" spans="20:24">
      <c r="T13734" s="221"/>
      <c r="U13734" s="221"/>
      <c r="V13734" s="221"/>
      <c r="W13734" s="221"/>
      <c r="X13734" s="221"/>
    </row>
    <row r="13735" spans="20:24">
      <c r="T13735" s="221"/>
      <c r="U13735" s="221"/>
      <c r="V13735" s="221"/>
      <c r="W13735" s="221"/>
      <c r="X13735" s="221"/>
    </row>
    <row r="13736" spans="20:24">
      <c r="T13736" s="221"/>
      <c r="U13736" s="221"/>
      <c r="V13736" s="221"/>
      <c r="W13736" s="221"/>
      <c r="X13736" s="221"/>
    </row>
    <row r="13737" spans="20:24">
      <c r="T13737" s="221"/>
      <c r="U13737" s="221"/>
      <c r="V13737" s="221"/>
      <c r="W13737" s="221"/>
      <c r="X13737" s="221"/>
    </row>
    <row r="13738" spans="20:24">
      <c r="T13738" s="221"/>
      <c r="U13738" s="221"/>
      <c r="V13738" s="221"/>
      <c r="W13738" s="221"/>
      <c r="X13738" s="221"/>
    </row>
    <row r="13739" spans="20:24">
      <c r="T13739" s="221"/>
      <c r="U13739" s="221"/>
      <c r="V13739" s="221"/>
      <c r="W13739" s="221"/>
      <c r="X13739" s="221"/>
    </row>
    <row r="13740" spans="20:24">
      <c r="T13740" s="221"/>
      <c r="U13740" s="221"/>
      <c r="V13740" s="221"/>
      <c r="W13740" s="221"/>
      <c r="X13740" s="221"/>
    </row>
    <row r="13741" spans="20:24">
      <c r="T13741" s="221"/>
      <c r="U13741" s="221"/>
      <c r="V13741" s="221"/>
      <c r="W13741" s="221"/>
      <c r="X13741" s="221"/>
    </row>
    <row r="13742" spans="20:24">
      <c r="T13742" s="221"/>
      <c r="U13742" s="221"/>
      <c r="V13742" s="221"/>
      <c r="W13742" s="221"/>
      <c r="X13742" s="221"/>
    </row>
    <row r="13743" spans="20:24">
      <c r="T13743" s="221"/>
      <c r="U13743" s="221"/>
      <c r="V13743" s="221"/>
      <c r="W13743" s="221"/>
      <c r="X13743" s="221"/>
    </row>
    <row r="13744" spans="20:24">
      <c r="T13744" s="221"/>
      <c r="U13744" s="221"/>
      <c r="V13744" s="221"/>
      <c r="W13744" s="221"/>
      <c r="X13744" s="221"/>
    </row>
    <row r="13745" spans="20:24">
      <c r="T13745" s="221"/>
      <c r="U13745" s="221"/>
      <c r="V13745" s="221"/>
      <c r="W13745" s="221"/>
      <c r="X13745" s="221"/>
    </row>
    <row r="13746" spans="20:24">
      <c r="T13746" s="221"/>
      <c r="U13746" s="221"/>
      <c r="V13746" s="221"/>
      <c r="W13746" s="221"/>
      <c r="X13746" s="221"/>
    </row>
    <row r="13747" spans="20:24">
      <c r="T13747" s="221"/>
      <c r="U13747" s="221"/>
      <c r="V13747" s="221"/>
      <c r="W13747" s="221"/>
      <c r="X13747" s="221"/>
    </row>
    <row r="13748" spans="20:24">
      <c r="T13748" s="221"/>
      <c r="U13748" s="221"/>
      <c r="V13748" s="221"/>
      <c r="W13748" s="221"/>
      <c r="X13748" s="221"/>
    </row>
    <row r="13749" spans="20:24">
      <c r="T13749" s="221"/>
      <c r="U13749" s="221"/>
      <c r="V13749" s="221"/>
      <c r="W13749" s="221"/>
      <c r="X13749" s="221"/>
    </row>
    <row r="13750" spans="20:24">
      <c r="T13750" s="221"/>
      <c r="U13750" s="221"/>
      <c r="V13750" s="221"/>
      <c r="W13750" s="221"/>
      <c r="X13750" s="221"/>
    </row>
    <row r="13751" spans="20:24">
      <c r="T13751" s="221"/>
      <c r="U13751" s="221"/>
      <c r="V13751" s="221"/>
      <c r="W13751" s="221"/>
      <c r="X13751" s="221"/>
    </row>
    <row r="13752" spans="20:24">
      <c r="T13752" s="221"/>
      <c r="U13752" s="221"/>
      <c r="V13752" s="221"/>
      <c r="W13752" s="221"/>
      <c r="X13752" s="221"/>
    </row>
    <row r="13753" spans="20:24">
      <c r="T13753" s="221"/>
      <c r="U13753" s="221"/>
      <c r="V13753" s="221"/>
      <c r="W13753" s="221"/>
      <c r="X13753" s="221"/>
    </row>
    <row r="13754" spans="20:24">
      <c r="T13754" s="221"/>
      <c r="U13754" s="221"/>
      <c r="V13754" s="221"/>
      <c r="W13754" s="221"/>
      <c r="X13754" s="221"/>
    </row>
    <row r="13755" spans="20:24">
      <c r="T13755" s="221"/>
      <c r="U13755" s="221"/>
      <c r="V13755" s="221"/>
      <c r="W13755" s="221"/>
      <c r="X13755" s="221"/>
    </row>
    <row r="13756" spans="20:24">
      <c r="T13756" s="221"/>
      <c r="U13756" s="221"/>
      <c r="V13756" s="221"/>
      <c r="W13756" s="221"/>
      <c r="X13756" s="221"/>
    </row>
    <row r="13757" spans="20:24">
      <c r="T13757" s="221"/>
      <c r="U13757" s="221"/>
      <c r="V13757" s="221"/>
      <c r="W13757" s="221"/>
      <c r="X13757" s="221"/>
    </row>
    <row r="13758" spans="20:24">
      <c r="T13758" s="221"/>
      <c r="U13758" s="221"/>
      <c r="V13758" s="221"/>
      <c r="W13758" s="221"/>
      <c r="X13758" s="221"/>
    </row>
    <row r="13759" spans="20:24">
      <c r="T13759" s="221"/>
      <c r="U13759" s="221"/>
      <c r="V13759" s="221"/>
      <c r="W13759" s="221"/>
      <c r="X13759" s="221"/>
    </row>
    <row r="13760" spans="20:24">
      <c r="T13760" s="221"/>
      <c r="U13760" s="221"/>
      <c r="V13760" s="221"/>
      <c r="W13760" s="221"/>
      <c r="X13760" s="221"/>
    </row>
    <row r="13761" spans="20:24">
      <c r="T13761" s="221"/>
      <c r="U13761" s="221"/>
      <c r="V13761" s="221"/>
      <c r="W13761" s="221"/>
      <c r="X13761" s="221"/>
    </row>
    <row r="13762" spans="20:24">
      <c r="T13762" s="221"/>
      <c r="U13762" s="221"/>
      <c r="V13762" s="221"/>
      <c r="W13762" s="221"/>
      <c r="X13762" s="221"/>
    </row>
    <row r="13763" spans="20:24">
      <c r="T13763" s="221"/>
      <c r="U13763" s="221"/>
      <c r="V13763" s="221"/>
      <c r="W13763" s="221"/>
      <c r="X13763" s="221"/>
    </row>
    <row r="13764" spans="20:24">
      <c r="T13764" s="221"/>
      <c r="U13764" s="221"/>
      <c r="V13764" s="221"/>
      <c r="W13764" s="221"/>
      <c r="X13764" s="221"/>
    </row>
    <row r="13765" spans="20:24">
      <c r="T13765" s="221"/>
      <c r="U13765" s="221"/>
      <c r="V13765" s="221"/>
      <c r="W13765" s="221"/>
      <c r="X13765" s="221"/>
    </row>
    <row r="13766" spans="20:24">
      <c r="T13766" s="221"/>
      <c r="U13766" s="221"/>
      <c r="V13766" s="221"/>
      <c r="W13766" s="221"/>
      <c r="X13766" s="221"/>
    </row>
    <row r="13767" spans="20:24">
      <c r="T13767" s="221"/>
      <c r="U13767" s="221"/>
      <c r="V13767" s="221"/>
      <c r="W13767" s="221"/>
      <c r="X13767" s="221"/>
    </row>
    <row r="13768" spans="20:24">
      <c r="T13768" s="221"/>
      <c r="U13768" s="221"/>
      <c r="V13768" s="221"/>
      <c r="W13768" s="221"/>
      <c r="X13768" s="221"/>
    </row>
    <row r="13769" spans="20:24">
      <c r="T13769" s="221"/>
      <c r="U13769" s="221"/>
      <c r="V13769" s="221"/>
      <c r="W13769" s="221"/>
      <c r="X13769" s="221"/>
    </row>
    <row r="13770" spans="20:24">
      <c r="T13770" s="221"/>
      <c r="U13770" s="221"/>
      <c r="V13770" s="221"/>
      <c r="W13770" s="221"/>
      <c r="X13770" s="221"/>
    </row>
    <row r="13771" spans="20:24">
      <c r="T13771" s="221"/>
      <c r="U13771" s="221"/>
      <c r="V13771" s="221"/>
      <c r="W13771" s="221"/>
      <c r="X13771" s="221"/>
    </row>
    <row r="13772" spans="20:24">
      <c r="T13772" s="221"/>
      <c r="U13772" s="221"/>
      <c r="V13772" s="221"/>
      <c r="W13772" s="221"/>
      <c r="X13772" s="221"/>
    </row>
    <row r="13773" spans="20:24">
      <c r="T13773" s="221"/>
      <c r="U13773" s="221"/>
      <c r="V13773" s="221"/>
      <c r="W13773" s="221"/>
      <c r="X13773" s="221"/>
    </row>
    <row r="13774" spans="20:24">
      <c r="T13774" s="221"/>
      <c r="U13774" s="221"/>
      <c r="V13774" s="221"/>
      <c r="W13774" s="221"/>
      <c r="X13774" s="221"/>
    </row>
    <row r="13775" spans="20:24">
      <c r="T13775" s="221"/>
      <c r="U13775" s="221"/>
      <c r="V13775" s="221"/>
      <c r="W13775" s="221"/>
      <c r="X13775" s="221"/>
    </row>
    <row r="13776" spans="20:24">
      <c r="T13776" s="221"/>
      <c r="U13776" s="221"/>
      <c r="V13776" s="221"/>
      <c r="W13776" s="221"/>
      <c r="X13776" s="221"/>
    </row>
    <row r="13777" spans="20:24">
      <c r="T13777" s="221"/>
      <c r="U13777" s="221"/>
      <c r="V13777" s="221"/>
      <c r="W13777" s="221"/>
      <c r="X13777" s="221"/>
    </row>
    <row r="13778" spans="20:24">
      <c r="T13778" s="221"/>
      <c r="U13778" s="221"/>
      <c r="V13778" s="221"/>
      <c r="W13778" s="221"/>
      <c r="X13778" s="221"/>
    </row>
    <row r="13779" spans="20:24">
      <c r="T13779" s="221"/>
      <c r="U13779" s="221"/>
      <c r="V13779" s="221"/>
      <c r="W13779" s="221"/>
      <c r="X13779" s="221"/>
    </row>
    <row r="13780" spans="20:24">
      <c r="T13780" s="221"/>
      <c r="U13780" s="221"/>
      <c r="V13780" s="221"/>
      <c r="W13780" s="221"/>
      <c r="X13780" s="221"/>
    </row>
    <row r="13781" spans="20:24">
      <c r="T13781" s="221"/>
      <c r="U13781" s="221"/>
      <c r="V13781" s="221"/>
      <c r="W13781" s="221"/>
      <c r="X13781" s="221"/>
    </row>
    <row r="13782" spans="20:24">
      <c r="T13782" s="221"/>
      <c r="U13782" s="221"/>
      <c r="V13782" s="221"/>
      <c r="W13782" s="221"/>
      <c r="X13782" s="221"/>
    </row>
    <row r="13783" spans="20:24">
      <c r="T13783" s="221"/>
      <c r="U13783" s="221"/>
      <c r="V13783" s="221"/>
      <c r="W13783" s="221"/>
      <c r="X13783" s="221"/>
    </row>
    <row r="13784" spans="20:24">
      <c r="T13784" s="221"/>
      <c r="U13784" s="221"/>
      <c r="V13784" s="221"/>
      <c r="W13784" s="221"/>
      <c r="X13784" s="221"/>
    </row>
    <row r="13785" spans="20:24">
      <c r="T13785" s="221"/>
      <c r="U13785" s="221"/>
      <c r="V13785" s="221"/>
      <c r="W13785" s="221"/>
      <c r="X13785" s="221"/>
    </row>
    <row r="13786" spans="20:24">
      <c r="T13786" s="221"/>
      <c r="U13786" s="221"/>
      <c r="V13786" s="221"/>
      <c r="W13786" s="221"/>
      <c r="X13786" s="221"/>
    </row>
    <row r="13787" spans="20:24">
      <c r="T13787" s="221"/>
      <c r="U13787" s="221"/>
      <c r="V13787" s="221"/>
      <c r="W13787" s="221"/>
      <c r="X13787" s="221"/>
    </row>
    <row r="13788" spans="20:24">
      <c r="T13788" s="221"/>
      <c r="U13788" s="221"/>
      <c r="V13788" s="221"/>
      <c r="W13788" s="221"/>
      <c r="X13788" s="221"/>
    </row>
    <row r="13789" spans="20:24">
      <c r="T13789" s="221"/>
      <c r="U13789" s="221"/>
      <c r="V13789" s="221"/>
      <c r="W13789" s="221"/>
      <c r="X13789" s="221"/>
    </row>
    <row r="13790" spans="20:24">
      <c r="T13790" s="221"/>
      <c r="U13790" s="221"/>
      <c r="V13790" s="221"/>
      <c r="W13790" s="221"/>
      <c r="X13790" s="221"/>
    </row>
    <row r="13791" spans="20:24">
      <c r="T13791" s="221"/>
      <c r="U13791" s="221"/>
      <c r="V13791" s="221"/>
      <c r="W13791" s="221"/>
      <c r="X13791" s="221"/>
    </row>
    <row r="13792" spans="20:24">
      <c r="T13792" s="221"/>
      <c r="U13792" s="221"/>
      <c r="V13792" s="221"/>
      <c r="W13792" s="221"/>
      <c r="X13792" s="221"/>
    </row>
    <row r="13793" spans="20:24">
      <c r="T13793" s="221"/>
      <c r="U13793" s="221"/>
      <c r="V13793" s="221"/>
      <c r="W13793" s="221"/>
      <c r="X13793" s="221"/>
    </row>
    <row r="13794" spans="20:24">
      <c r="T13794" s="221"/>
      <c r="U13794" s="221"/>
      <c r="V13794" s="221"/>
      <c r="W13794" s="221"/>
      <c r="X13794" s="221"/>
    </row>
    <row r="13795" spans="20:24">
      <c r="T13795" s="221"/>
      <c r="U13795" s="221"/>
      <c r="V13795" s="221"/>
      <c r="W13795" s="221"/>
      <c r="X13795" s="221"/>
    </row>
    <row r="13796" spans="20:24">
      <c r="T13796" s="221"/>
      <c r="U13796" s="221"/>
      <c r="V13796" s="221"/>
      <c r="W13796" s="221"/>
      <c r="X13796" s="221"/>
    </row>
    <row r="13797" spans="20:24">
      <c r="T13797" s="221"/>
      <c r="U13797" s="221"/>
      <c r="V13797" s="221"/>
      <c r="W13797" s="221"/>
      <c r="X13797" s="221"/>
    </row>
    <row r="13798" spans="20:24">
      <c r="T13798" s="221"/>
      <c r="U13798" s="221"/>
      <c r="V13798" s="221"/>
      <c r="W13798" s="221"/>
      <c r="X13798" s="221"/>
    </row>
    <row r="13799" spans="20:24">
      <c r="T13799" s="221"/>
      <c r="U13799" s="221"/>
      <c r="V13799" s="221"/>
      <c r="W13799" s="221"/>
      <c r="X13799" s="221"/>
    </row>
    <row r="13800" spans="20:24">
      <c r="T13800" s="221"/>
      <c r="U13800" s="221"/>
      <c r="V13800" s="221"/>
      <c r="W13800" s="221"/>
      <c r="X13800" s="221"/>
    </row>
    <row r="13801" spans="20:24">
      <c r="T13801" s="221"/>
      <c r="U13801" s="221"/>
      <c r="V13801" s="221"/>
      <c r="W13801" s="221"/>
      <c r="X13801" s="221"/>
    </row>
    <row r="13802" spans="20:24">
      <c r="T13802" s="221"/>
      <c r="U13802" s="221"/>
      <c r="V13802" s="221"/>
      <c r="W13802" s="221"/>
      <c r="X13802" s="221"/>
    </row>
    <row r="13803" spans="20:24">
      <c r="T13803" s="221"/>
      <c r="U13803" s="221"/>
      <c r="V13803" s="221"/>
      <c r="W13803" s="221"/>
      <c r="X13803" s="221"/>
    </row>
    <row r="13804" spans="20:24">
      <c r="T13804" s="221"/>
      <c r="U13804" s="221"/>
      <c r="V13804" s="221"/>
      <c r="W13804" s="221"/>
      <c r="X13804" s="221"/>
    </row>
    <row r="13805" spans="20:24">
      <c r="T13805" s="221"/>
      <c r="U13805" s="221"/>
      <c r="V13805" s="221"/>
      <c r="W13805" s="221"/>
      <c r="X13805" s="221"/>
    </row>
    <row r="13806" spans="20:24">
      <c r="T13806" s="221"/>
      <c r="U13806" s="221"/>
      <c r="V13806" s="221"/>
      <c r="W13806" s="221"/>
      <c r="X13806" s="221"/>
    </row>
    <row r="13807" spans="20:24">
      <c r="T13807" s="221"/>
      <c r="U13807" s="221"/>
      <c r="V13807" s="221"/>
      <c r="W13807" s="221"/>
      <c r="X13807" s="221"/>
    </row>
    <row r="13808" spans="20:24">
      <c r="T13808" s="221"/>
      <c r="U13808" s="221"/>
      <c r="V13808" s="221"/>
      <c r="W13808" s="221"/>
      <c r="X13808" s="221"/>
    </row>
    <row r="13809" spans="20:24">
      <c r="T13809" s="221"/>
      <c r="U13809" s="221"/>
      <c r="V13809" s="221"/>
      <c r="W13809" s="221"/>
      <c r="X13809" s="221"/>
    </row>
    <row r="13810" spans="20:24">
      <c r="T13810" s="221"/>
      <c r="U13810" s="221"/>
      <c r="V13810" s="221"/>
      <c r="W13810" s="221"/>
      <c r="X13810" s="221"/>
    </row>
    <row r="13811" spans="20:24">
      <c r="T13811" s="221"/>
      <c r="U13811" s="221"/>
      <c r="V13811" s="221"/>
      <c r="W13811" s="221"/>
      <c r="X13811" s="221"/>
    </row>
    <row r="13812" spans="20:24">
      <c r="T13812" s="221"/>
      <c r="U13812" s="221"/>
      <c r="V13812" s="221"/>
      <c r="W13812" s="221"/>
      <c r="X13812" s="221"/>
    </row>
    <row r="13813" spans="20:24">
      <c r="T13813" s="221"/>
      <c r="U13813" s="221"/>
      <c r="V13813" s="221"/>
      <c r="W13813" s="221"/>
      <c r="X13813" s="221"/>
    </row>
    <row r="13814" spans="20:24">
      <c r="T13814" s="221"/>
      <c r="U13814" s="221"/>
      <c r="V13814" s="221"/>
      <c r="W13814" s="221"/>
      <c r="X13814" s="221"/>
    </row>
    <row r="13815" spans="20:24">
      <c r="T13815" s="221"/>
      <c r="U13815" s="221"/>
      <c r="V13815" s="221"/>
      <c r="W13815" s="221"/>
      <c r="X13815" s="221"/>
    </row>
    <row r="13816" spans="20:24">
      <c r="T13816" s="221"/>
      <c r="U13816" s="221"/>
      <c r="V13816" s="221"/>
      <c r="W13816" s="221"/>
      <c r="X13816" s="221"/>
    </row>
    <row r="13817" spans="20:24">
      <c r="T13817" s="221"/>
      <c r="U13817" s="221"/>
      <c r="V13817" s="221"/>
      <c r="W13817" s="221"/>
      <c r="X13817" s="221"/>
    </row>
    <row r="13818" spans="20:24">
      <c r="T13818" s="221"/>
      <c r="U13818" s="221"/>
      <c r="V13818" s="221"/>
      <c r="W13818" s="221"/>
      <c r="X13818" s="221"/>
    </row>
    <row r="13819" spans="20:24">
      <c r="T13819" s="221"/>
      <c r="U13819" s="221"/>
      <c r="V13819" s="221"/>
      <c r="W13819" s="221"/>
      <c r="X13819" s="221"/>
    </row>
    <row r="13820" spans="20:24">
      <c r="T13820" s="221"/>
      <c r="U13820" s="221"/>
      <c r="V13820" s="221"/>
      <c r="W13820" s="221"/>
      <c r="X13820" s="221"/>
    </row>
    <row r="13821" spans="20:24">
      <c r="T13821" s="221"/>
      <c r="U13821" s="221"/>
      <c r="V13821" s="221"/>
      <c r="W13821" s="221"/>
      <c r="X13821" s="221"/>
    </row>
    <row r="13822" spans="20:24">
      <c r="T13822" s="221"/>
      <c r="U13822" s="221"/>
      <c r="V13822" s="221"/>
      <c r="W13822" s="221"/>
      <c r="X13822" s="221"/>
    </row>
    <row r="13823" spans="20:24">
      <c r="T13823" s="221"/>
      <c r="U13823" s="221"/>
      <c r="V13823" s="221"/>
      <c r="W13823" s="221"/>
      <c r="X13823" s="221"/>
    </row>
    <row r="13824" spans="20:24">
      <c r="T13824" s="221"/>
      <c r="U13824" s="221"/>
      <c r="V13824" s="221"/>
      <c r="W13824" s="221"/>
      <c r="X13824" s="221"/>
    </row>
    <row r="13825" spans="20:24">
      <c r="T13825" s="221"/>
      <c r="U13825" s="221"/>
      <c r="V13825" s="221"/>
      <c r="W13825" s="221"/>
      <c r="X13825" s="221"/>
    </row>
    <row r="13826" spans="20:24">
      <c r="T13826" s="221"/>
      <c r="U13826" s="221"/>
      <c r="V13826" s="221"/>
      <c r="W13826" s="221"/>
      <c r="X13826" s="221"/>
    </row>
    <row r="13827" spans="20:24">
      <c r="T13827" s="221"/>
      <c r="U13827" s="221"/>
      <c r="V13827" s="221"/>
      <c r="W13827" s="221"/>
      <c r="X13827" s="221"/>
    </row>
    <row r="13828" spans="20:24">
      <c r="T13828" s="221"/>
      <c r="U13828" s="221"/>
      <c r="V13828" s="221"/>
      <c r="W13828" s="221"/>
      <c r="X13828" s="221"/>
    </row>
    <row r="13829" spans="20:24">
      <c r="T13829" s="221"/>
      <c r="U13829" s="221"/>
      <c r="V13829" s="221"/>
      <c r="W13829" s="221"/>
      <c r="X13829" s="221"/>
    </row>
    <row r="13830" spans="20:24">
      <c r="T13830" s="221"/>
      <c r="U13830" s="221"/>
      <c r="V13830" s="221"/>
      <c r="W13830" s="221"/>
      <c r="X13830" s="221"/>
    </row>
    <row r="13831" spans="20:24">
      <c r="T13831" s="221"/>
      <c r="U13831" s="221"/>
      <c r="V13831" s="221"/>
      <c r="W13831" s="221"/>
      <c r="X13831" s="221"/>
    </row>
    <row r="13832" spans="20:24">
      <c r="T13832" s="221"/>
      <c r="U13832" s="221"/>
      <c r="V13832" s="221"/>
      <c r="W13832" s="221"/>
      <c r="X13832" s="221"/>
    </row>
    <row r="13833" spans="20:24">
      <c r="T13833" s="221"/>
      <c r="U13833" s="221"/>
      <c r="V13833" s="221"/>
      <c r="W13833" s="221"/>
      <c r="X13833" s="221"/>
    </row>
    <row r="13834" spans="20:24">
      <c r="T13834" s="221"/>
      <c r="U13834" s="221"/>
      <c r="V13834" s="221"/>
      <c r="W13834" s="221"/>
      <c r="X13834" s="221"/>
    </row>
    <row r="13835" spans="20:24">
      <c r="T13835" s="221"/>
      <c r="U13835" s="221"/>
      <c r="V13835" s="221"/>
      <c r="W13835" s="221"/>
      <c r="X13835" s="221"/>
    </row>
    <row r="13836" spans="20:24">
      <c r="T13836" s="221"/>
      <c r="U13836" s="221"/>
      <c r="V13836" s="221"/>
      <c r="W13836" s="221"/>
      <c r="X13836" s="221"/>
    </row>
    <row r="13837" spans="20:24">
      <c r="T13837" s="221"/>
      <c r="U13837" s="221"/>
      <c r="V13837" s="221"/>
      <c r="W13837" s="221"/>
      <c r="X13837" s="221"/>
    </row>
    <row r="13838" spans="20:24">
      <c r="T13838" s="221"/>
      <c r="U13838" s="221"/>
      <c r="V13838" s="221"/>
      <c r="W13838" s="221"/>
      <c r="X13838" s="221"/>
    </row>
    <row r="13839" spans="20:24">
      <c r="T13839" s="221"/>
      <c r="U13839" s="221"/>
      <c r="V13839" s="221"/>
      <c r="W13839" s="221"/>
      <c r="X13839" s="221"/>
    </row>
    <row r="13840" spans="20:24">
      <c r="T13840" s="221"/>
      <c r="U13840" s="221"/>
      <c r="V13840" s="221"/>
      <c r="W13840" s="221"/>
      <c r="X13840" s="221"/>
    </row>
    <row r="13841" spans="20:24">
      <c r="T13841" s="221"/>
      <c r="U13841" s="221"/>
      <c r="V13841" s="221"/>
      <c r="W13841" s="221"/>
      <c r="X13841" s="221"/>
    </row>
    <row r="13842" spans="20:24">
      <c r="T13842" s="221"/>
      <c r="U13842" s="221"/>
      <c r="V13842" s="221"/>
      <c r="W13842" s="221"/>
      <c r="X13842" s="221"/>
    </row>
    <row r="13843" spans="20:24">
      <c r="T13843" s="221"/>
      <c r="U13843" s="221"/>
      <c r="V13843" s="221"/>
      <c r="W13843" s="221"/>
      <c r="X13843" s="221"/>
    </row>
    <row r="13844" spans="20:24">
      <c r="T13844" s="221"/>
      <c r="U13844" s="221"/>
      <c r="V13844" s="221"/>
      <c r="W13844" s="221"/>
      <c r="X13844" s="221"/>
    </row>
    <row r="13845" spans="20:24">
      <c r="T13845" s="221"/>
      <c r="U13845" s="221"/>
      <c r="V13845" s="221"/>
      <c r="W13845" s="221"/>
      <c r="X13845" s="221"/>
    </row>
    <row r="13846" spans="20:24">
      <c r="T13846" s="221"/>
      <c r="U13846" s="221"/>
      <c r="V13846" s="221"/>
      <c r="W13846" s="221"/>
      <c r="X13846" s="221"/>
    </row>
    <row r="13847" spans="20:24">
      <c r="T13847" s="221"/>
      <c r="U13847" s="221"/>
      <c r="V13847" s="221"/>
      <c r="W13847" s="221"/>
      <c r="X13847" s="221"/>
    </row>
    <row r="13848" spans="20:24">
      <c r="T13848" s="221"/>
      <c r="U13848" s="221"/>
      <c r="V13848" s="221"/>
      <c r="W13848" s="221"/>
      <c r="X13848" s="221"/>
    </row>
    <row r="13849" spans="20:24">
      <c r="T13849" s="221"/>
      <c r="U13849" s="221"/>
      <c r="V13849" s="221"/>
      <c r="W13849" s="221"/>
      <c r="X13849" s="221"/>
    </row>
    <row r="13850" spans="20:24">
      <c r="T13850" s="221"/>
      <c r="U13850" s="221"/>
      <c r="V13850" s="221"/>
      <c r="W13850" s="221"/>
      <c r="X13850" s="221"/>
    </row>
    <row r="13851" spans="20:24">
      <c r="T13851" s="221"/>
      <c r="U13851" s="221"/>
      <c r="V13851" s="221"/>
      <c r="W13851" s="221"/>
      <c r="X13851" s="221"/>
    </row>
    <row r="13852" spans="20:24">
      <c r="T13852" s="221"/>
      <c r="U13852" s="221"/>
      <c r="V13852" s="221"/>
      <c r="W13852" s="221"/>
      <c r="X13852" s="221"/>
    </row>
    <row r="13853" spans="20:24">
      <c r="T13853" s="221"/>
      <c r="U13853" s="221"/>
      <c r="V13853" s="221"/>
      <c r="W13853" s="221"/>
      <c r="X13853" s="221"/>
    </row>
    <row r="13854" spans="20:24">
      <c r="T13854" s="221"/>
      <c r="U13854" s="221"/>
      <c r="V13854" s="221"/>
      <c r="W13854" s="221"/>
      <c r="X13854" s="221"/>
    </row>
    <row r="13855" spans="20:24">
      <c r="T13855" s="221"/>
      <c r="U13855" s="221"/>
      <c r="V13855" s="221"/>
      <c r="W13855" s="221"/>
      <c r="X13855" s="221"/>
    </row>
    <row r="13856" spans="20:24">
      <c r="T13856" s="221"/>
      <c r="U13856" s="221"/>
      <c r="V13856" s="221"/>
      <c r="W13856" s="221"/>
      <c r="X13856" s="221"/>
    </row>
    <row r="13857" spans="20:24">
      <c r="T13857" s="221"/>
      <c r="U13857" s="221"/>
      <c r="V13857" s="221"/>
      <c r="W13857" s="221"/>
      <c r="X13857" s="221"/>
    </row>
    <row r="13858" spans="20:24">
      <c r="T13858" s="221"/>
      <c r="U13858" s="221"/>
      <c r="V13858" s="221"/>
      <c r="W13858" s="221"/>
      <c r="X13858" s="221"/>
    </row>
    <row r="13859" spans="20:24">
      <c r="T13859" s="221"/>
      <c r="U13859" s="221"/>
      <c r="V13859" s="221"/>
      <c r="W13859" s="221"/>
      <c r="X13859" s="221"/>
    </row>
    <row r="13860" spans="20:24">
      <c r="T13860" s="221"/>
      <c r="U13860" s="221"/>
      <c r="V13860" s="221"/>
      <c r="W13860" s="221"/>
      <c r="X13860" s="221"/>
    </row>
    <row r="13861" spans="20:24">
      <c r="T13861" s="221"/>
      <c r="U13861" s="221"/>
      <c r="V13861" s="221"/>
      <c r="W13861" s="221"/>
      <c r="X13861" s="221"/>
    </row>
    <row r="13862" spans="20:24">
      <c r="T13862" s="221"/>
      <c r="U13862" s="221"/>
      <c r="V13862" s="221"/>
      <c r="W13862" s="221"/>
      <c r="X13862" s="221"/>
    </row>
    <row r="13863" spans="20:24">
      <c r="T13863" s="221"/>
      <c r="U13863" s="221"/>
      <c r="V13863" s="221"/>
      <c r="W13863" s="221"/>
      <c r="X13863" s="221"/>
    </row>
    <row r="13864" spans="20:24">
      <c r="T13864" s="221"/>
      <c r="U13864" s="221"/>
      <c r="V13864" s="221"/>
      <c r="W13864" s="221"/>
      <c r="X13864" s="221"/>
    </row>
    <row r="13865" spans="20:24">
      <c r="T13865" s="221"/>
      <c r="U13865" s="221"/>
      <c r="V13865" s="221"/>
      <c r="W13865" s="221"/>
      <c r="X13865" s="221"/>
    </row>
    <row r="13866" spans="20:24">
      <c r="T13866" s="221"/>
      <c r="U13866" s="221"/>
      <c r="V13866" s="221"/>
      <c r="W13866" s="221"/>
      <c r="X13866" s="221"/>
    </row>
    <row r="13867" spans="20:24">
      <c r="T13867" s="221"/>
      <c r="U13867" s="221"/>
      <c r="V13867" s="221"/>
      <c r="W13867" s="221"/>
      <c r="X13867" s="221"/>
    </row>
    <row r="13868" spans="20:24">
      <c r="T13868" s="221"/>
      <c r="U13868" s="221"/>
      <c r="V13868" s="221"/>
      <c r="W13868" s="221"/>
      <c r="X13868" s="221"/>
    </row>
    <row r="13869" spans="20:24">
      <c r="T13869" s="221"/>
      <c r="U13869" s="221"/>
      <c r="V13869" s="221"/>
      <c r="W13869" s="221"/>
      <c r="X13869" s="221"/>
    </row>
    <row r="13870" spans="20:24">
      <c r="T13870" s="221"/>
      <c r="U13870" s="221"/>
      <c r="V13870" s="221"/>
      <c r="W13870" s="221"/>
      <c r="X13870" s="221"/>
    </row>
    <row r="13871" spans="20:24">
      <c r="T13871" s="221"/>
      <c r="U13871" s="221"/>
      <c r="V13871" s="221"/>
      <c r="W13871" s="221"/>
      <c r="X13871" s="221"/>
    </row>
    <row r="13872" spans="20:24">
      <c r="T13872" s="221"/>
      <c r="U13872" s="221"/>
      <c r="V13872" s="221"/>
      <c r="W13872" s="221"/>
      <c r="X13872" s="221"/>
    </row>
    <row r="13873" spans="20:24">
      <c r="T13873" s="221"/>
      <c r="U13873" s="221"/>
      <c r="V13873" s="221"/>
      <c r="W13873" s="221"/>
      <c r="X13873" s="221"/>
    </row>
    <row r="13874" spans="20:24">
      <c r="T13874" s="221"/>
      <c r="U13874" s="221"/>
      <c r="V13874" s="221"/>
      <c r="W13874" s="221"/>
      <c r="X13874" s="221"/>
    </row>
    <row r="13875" spans="20:24">
      <c r="T13875" s="221"/>
      <c r="U13875" s="221"/>
      <c r="V13875" s="221"/>
      <c r="W13875" s="221"/>
      <c r="X13875" s="221"/>
    </row>
    <row r="13876" spans="20:24">
      <c r="T13876" s="221"/>
      <c r="U13876" s="221"/>
      <c r="V13876" s="221"/>
      <c r="W13876" s="221"/>
      <c r="X13876" s="221"/>
    </row>
    <row r="13877" spans="20:24">
      <c r="T13877" s="221"/>
      <c r="U13877" s="221"/>
      <c r="V13877" s="221"/>
      <c r="W13877" s="221"/>
      <c r="X13877" s="221"/>
    </row>
    <row r="13878" spans="20:24">
      <c r="T13878" s="221"/>
      <c r="U13878" s="221"/>
      <c r="V13878" s="221"/>
      <c r="W13878" s="221"/>
      <c r="X13878" s="221"/>
    </row>
    <row r="13879" spans="20:24">
      <c r="T13879" s="221"/>
      <c r="U13879" s="221"/>
      <c r="V13879" s="221"/>
      <c r="W13879" s="221"/>
      <c r="X13879" s="221"/>
    </row>
    <row r="13880" spans="20:24">
      <c r="T13880" s="221"/>
      <c r="U13880" s="221"/>
      <c r="V13880" s="221"/>
      <c r="W13880" s="221"/>
      <c r="X13880" s="221"/>
    </row>
    <row r="13881" spans="20:24">
      <c r="T13881" s="221"/>
      <c r="U13881" s="221"/>
      <c r="V13881" s="221"/>
      <c r="W13881" s="221"/>
      <c r="X13881" s="221"/>
    </row>
    <row r="13882" spans="20:24">
      <c r="T13882" s="221"/>
      <c r="U13882" s="221"/>
      <c r="V13882" s="221"/>
      <c r="W13882" s="221"/>
      <c r="X13882" s="221"/>
    </row>
    <row r="13883" spans="20:24">
      <c r="T13883" s="221"/>
      <c r="U13883" s="221"/>
      <c r="V13883" s="221"/>
      <c r="W13883" s="221"/>
      <c r="X13883" s="221"/>
    </row>
    <row r="13884" spans="20:24">
      <c r="T13884" s="221"/>
      <c r="U13884" s="221"/>
      <c r="V13884" s="221"/>
      <c r="W13884" s="221"/>
      <c r="X13884" s="221"/>
    </row>
    <row r="13885" spans="20:24">
      <c r="T13885" s="221"/>
      <c r="U13885" s="221"/>
      <c r="V13885" s="221"/>
      <c r="W13885" s="221"/>
      <c r="X13885" s="221"/>
    </row>
    <row r="13886" spans="20:24">
      <c r="T13886" s="221"/>
      <c r="U13886" s="221"/>
      <c r="V13886" s="221"/>
      <c r="W13886" s="221"/>
      <c r="X13886" s="221"/>
    </row>
    <row r="13887" spans="20:24">
      <c r="T13887" s="221"/>
      <c r="U13887" s="221"/>
      <c r="V13887" s="221"/>
      <c r="W13887" s="221"/>
      <c r="X13887" s="221"/>
    </row>
    <row r="13888" spans="20:24">
      <c r="T13888" s="221"/>
      <c r="U13888" s="221"/>
      <c r="V13888" s="221"/>
      <c r="W13888" s="221"/>
      <c r="X13888" s="221"/>
    </row>
    <row r="13889" spans="20:24">
      <c r="T13889" s="221"/>
      <c r="U13889" s="221"/>
      <c r="V13889" s="221"/>
      <c r="W13889" s="221"/>
      <c r="X13889" s="221"/>
    </row>
    <row r="13890" spans="20:24">
      <c r="T13890" s="221"/>
      <c r="U13890" s="221"/>
      <c r="V13890" s="221"/>
      <c r="W13890" s="221"/>
      <c r="X13890" s="221"/>
    </row>
    <row r="13891" spans="20:24">
      <c r="T13891" s="221"/>
      <c r="U13891" s="221"/>
      <c r="V13891" s="221"/>
      <c r="W13891" s="221"/>
      <c r="X13891" s="221"/>
    </row>
    <row r="13892" spans="20:24">
      <c r="T13892" s="221"/>
      <c r="U13892" s="221"/>
      <c r="V13892" s="221"/>
      <c r="W13892" s="221"/>
      <c r="X13892" s="221"/>
    </row>
    <row r="13893" spans="20:24">
      <c r="T13893" s="221"/>
      <c r="U13893" s="221"/>
      <c r="V13893" s="221"/>
      <c r="W13893" s="221"/>
      <c r="X13893" s="221"/>
    </row>
    <row r="13894" spans="20:24">
      <c r="T13894" s="221"/>
      <c r="U13894" s="221"/>
      <c r="V13894" s="221"/>
      <c r="W13894" s="221"/>
      <c r="X13894" s="221"/>
    </row>
    <row r="13895" spans="20:24">
      <c r="T13895" s="221"/>
      <c r="U13895" s="221"/>
      <c r="V13895" s="221"/>
      <c r="W13895" s="221"/>
      <c r="X13895" s="221"/>
    </row>
    <row r="13896" spans="20:24">
      <c r="T13896" s="221"/>
      <c r="U13896" s="221"/>
      <c r="V13896" s="221"/>
      <c r="W13896" s="221"/>
      <c r="X13896" s="221"/>
    </row>
    <row r="13897" spans="20:24">
      <c r="T13897" s="221"/>
      <c r="U13897" s="221"/>
      <c r="V13897" s="221"/>
      <c r="W13897" s="221"/>
      <c r="X13897" s="221"/>
    </row>
    <row r="13898" spans="20:24">
      <c r="T13898" s="221"/>
      <c r="U13898" s="221"/>
      <c r="V13898" s="221"/>
      <c r="W13898" s="221"/>
      <c r="X13898" s="221"/>
    </row>
    <row r="13899" spans="20:24">
      <c r="T13899" s="221"/>
      <c r="U13899" s="221"/>
      <c r="V13899" s="221"/>
      <c r="W13899" s="221"/>
      <c r="X13899" s="221"/>
    </row>
    <row r="13900" spans="20:24">
      <c r="T13900" s="221"/>
      <c r="U13900" s="221"/>
      <c r="V13900" s="221"/>
      <c r="W13900" s="221"/>
      <c r="X13900" s="221"/>
    </row>
    <row r="13901" spans="20:24">
      <c r="T13901" s="221"/>
      <c r="U13901" s="221"/>
      <c r="V13901" s="221"/>
      <c r="W13901" s="221"/>
      <c r="X13901" s="221"/>
    </row>
    <row r="13902" spans="20:24">
      <c r="T13902" s="221"/>
      <c r="U13902" s="221"/>
      <c r="V13902" s="221"/>
      <c r="W13902" s="221"/>
      <c r="X13902" s="221"/>
    </row>
    <row r="13903" spans="20:24">
      <c r="T13903" s="221"/>
      <c r="U13903" s="221"/>
      <c r="V13903" s="221"/>
      <c r="W13903" s="221"/>
      <c r="X13903" s="221"/>
    </row>
    <row r="13904" spans="20:24">
      <c r="T13904" s="221"/>
      <c r="U13904" s="221"/>
      <c r="V13904" s="221"/>
      <c r="W13904" s="221"/>
      <c r="X13904" s="221"/>
    </row>
    <row r="13905" spans="20:24">
      <c r="T13905" s="221"/>
      <c r="U13905" s="221"/>
      <c r="V13905" s="221"/>
      <c r="W13905" s="221"/>
      <c r="X13905" s="221"/>
    </row>
    <row r="13906" spans="20:24">
      <c r="T13906" s="221"/>
      <c r="U13906" s="221"/>
      <c r="V13906" s="221"/>
      <c r="W13906" s="221"/>
      <c r="X13906" s="221"/>
    </row>
    <row r="13907" spans="20:24">
      <c r="T13907" s="221"/>
      <c r="U13907" s="221"/>
      <c r="V13907" s="221"/>
      <c r="W13907" s="221"/>
      <c r="X13907" s="221"/>
    </row>
    <row r="13908" spans="20:24">
      <c r="T13908" s="221"/>
      <c r="U13908" s="221"/>
      <c r="V13908" s="221"/>
      <c r="W13908" s="221"/>
      <c r="X13908" s="221"/>
    </row>
    <row r="13909" spans="20:24">
      <c r="T13909" s="221"/>
      <c r="U13909" s="221"/>
      <c r="V13909" s="221"/>
      <c r="W13909" s="221"/>
      <c r="X13909" s="221"/>
    </row>
    <row r="13910" spans="20:24">
      <c r="T13910" s="221"/>
      <c r="U13910" s="221"/>
      <c r="V13910" s="221"/>
      <c r="W13910" s="221"/>
      <c r="X13910" s="221"/>
    </row>
    <row r="13911" spans="20:24">
      <c r="T13911" s="221"/>
      <c r="U13911" s="221"/>
      <c r="V13911" s="221"/>
      <c r="W13911" s="221"/>
      <c r="X13911" s="221"/>
    </row>
    <row r="13912" spans="20:24">
      <c r="T13912" s="221"/>
      <c r="U13912" s="221"/>
      <c r="V13912" s="221"/>
      <c r="W13912" s="221"/>
      <c r="X13912" s="221"/>
    </row>
    <row r="13913" spans="20:24">
      <c r="T13913" s="221"/>
      <c r="U13913" s="221"/>
      <c r="V13913" s="221"/>
      <c r="W13913" s="221"/>
      <c r="X13913" s="221"/>
    </row>
    <row r="13914" spans="20:24">
      <c r="T13914" s="221"/>
      <c r="U13914" s="221"/>
      <c r="V13914" s="221"/>
      <c r="W13914" s="221"/>
      <c r="X13914" s="221"/>
    </row>
    <row r="13915" spans="20:24">
      <c r="T13915" s="221"/>
      <c r="U13915" s="221"/>
      <c r="V13915" s="221"/>
      <c r="W13915" s="221"/>
      <c r="X13915" s="221"/>
    </row>
    <row r="13916" spans="20:24">
      <c r="T13916" s="221"/>
      <c r="U13916" s="221"/>
      <c r="V13916" s="221"/>
      <c r="W13916" s="221"/>
      <c r="X13916" s="221"/>
    </row>
    <row r="13917" spans="20:24">
      <c r="T13917" s="221"/>
      <c r="U13917" s="221"/>
      <c r="V13917" s="221"/>
      <c r="W13917" s="221"/>
      <c r="X13917" s="221"/>
    </row>
    <row r="13918" spans="20:24">
      <c r="T13918" s="221"/>
      <c r="U13918" s="221"/>
      <c r="V13918" s="221"/>
      <c r="W13918" s="221"/>
      <c r="X13918" s="221"/>
    </row>
    <row r="13919" spans="20:24">
      <c r="T13919" s="221"/>
      <c r="U13919" s="221"/>
      <c r="V13919" s="221"/>
      <c r="W13919" s="221"/>
      <c r="X13919" s="221"/>
    </row>
    <row r="13920" spans="20:24">
      <c r="T13920" s="221"/>
      <c r="U13920" s="221"/>
      <c r="V13920" s="221"/>
      <c r="W13920" s="221"/>
      <c r="X13920" s="221"/>
    </row>
    <row r="13921" spans="20:24">
      <c r="T13921" s="221"/>
      <c r="U13921" s="221"/>
      <c r="V13921" s="221"/>
      <c r="W13921" s="221"/>
      <c r="X13921" s="221"/>
    </row>
    <row r="13922" spans="20:24">
      <c r="T13922" s="221"/>
      <c r="U13922" s="221"/>
      <c r="V13922" s="221"/>
      <c r="W13922" s="221"/>
      <c r="X13922" s="221"/>
    </row>
    <row r="13923" spans="20:24">
      <c r="T13923" s="221"/>
      <c r="U13923" s="221"/>
      <c r="V13923" s="221"/>
      <c r="W13923" s="221"/>
      <c r="X13923" s="221"/>
    </row>
    <row r="13924" spans="20:24">
      <c r="T13924" s="221"/>
      <c r="U13924" s="221"/>
      <c r="V13924" s="221"/>
      <c r="W13924" s="221"/>
      <c r="X13924" s="221"/>
    </row>
    <row r="13925" spans="20:24">
      <c r="T13925" s="221"/>
      <c r="U13925" s="221"/>
      <c r="V13925" s="221"/>
      <c r="W13925" s="221"/>
      <c r="X13925" s="221"/>
    </row>
    <row r="13926" spans="20:24">
      <c r="T13926" s="221"/>
      <c r="U13926" s="221"/>
      <c r="V13926" s="221"/>
      <c r="W13926" s="221"/>
      <c r="X13926" s="221"/>
    </row>
    <row r="13927" spans="20:24">
      <c r="T13927" s="221"/>
      <c r="U13927" s="221"/>
      <c r="V13927" s="221"/>
      <c r="W13927" s="221"/>
      <c r="X13927" s="221"/>
    </row>
    <row r="13928" spans="20:24">
      <c r="T13928" s="221"/>
      <c r="U13928" s="221"/>
      <c r="V13928" s="221"/>
      <c r="W13928" s="221"/>
      <c r="X13928" s="221"/>
    </row>
    <row r="13929" spans="20:24">
      <c r="T13929" s="221"/>
      <c r="U13929" s="221"/>
      <c r="V13929" s="221"/>
      <c r="W13929" s="221"/>
      <c r="X13929" s="221"/>
    </row>
    <row r="13930" spans="20:24">
      <c r="T13930" s="221"/>
      <c r="U13930" s="221"/>
      <c r="V13930" s="221"/>
      <c r="W13930" s="221"/>
      <c r="X13930" s="221"/>
    </row>
    <row r="13931" spans="20:24">
      <c r="T13931" s="221"/>
      <c r="U13931" s="221"/>
      <c r="V13931" s="221"/>
      <c r="W13931" s="221"/>
      <c r="X13931" s="221"/>
    </row>
    <row r="13932" spans="20:24">
      <c r="T13932" s="221"/>
      <c r="U13932" s="221"/>
      <c r="V13932" s="221"/>
      <c r="W13932" s="221"/>
      <c r="X13932" s="221"/>
    </row>
    <row r="13933" spans="20:24">
      <c r="T13933" s="221"/>
      <c r="U13933" s="221"/>
      <c r="V13933" s="221"/>
      <c r="W13933" s="221"/>
      <c r="X13933" s="221"/>
    </row>
    <row r="13934" spans="20:24">
      <c r="T13934" s="221"/>
      <c r="U13934" s="221"/>
      <c r="V13934" s="221"/>
      <c r="W13934" s="221"/>
      <c r="X13934" s="221"/>
    </row>
    <row r="13935" spans="20:24">
      <c r="T13935" s="221"/>
      <c r="U13935" s="221"/>
      <c r="V13935" s="221"/>
      <c r="W13935" s="221"/>
      <c r="X13935" s="221"/>
    </row>
    <row r="13936" spans="20:24">
      <c r="T13936" s="221"/>
      <c r="U13936" s="221"/>
      <c r="V13936" s="221"/>
      <c r="W13936" s="221"/>
      <c r="X13936" s="221"/>
    </row>
    <row r="13937" spans="20:24">
      <c r="T13937" s="221"/>
      <c r="U13937" s="221"/>
      <c r="V13937" s="221"/>
      <c r="W13937" s="221"/>
      <c r="X13937" s="221"/>
    </row>
    <row r="13938" spans="20:24">
      <c r="T13938" s="221"/>
      <c r="U13938" s="221"/>
      <c r="V13938" s="221"/>
      <c r="W13938" s="221"/>
      <c r="X13938" s="221"/>
    </row>
    <row r="13939" spans="20:24">
      <c r="T13939" s="221"/>
      <c r="U13939" s="221"/>
      <c r="V13939" s="221"/>
      <c r="W13939" s="221"/>
      <c r="X13939" s="221"/>
    </row>
    <row r="13940" spans="20:24">
      <c r="T13940" s="221"/>
      <c r="U13940" s="221"/>
      <c r="V13940" s="221"/>
      <c r="W13940" s="221"/>
      <c r="X13940" s="221"/>
    </row>
    <row r="13941" spans="20:24">
      <c r="T13941" s="221"/>
      <c r="U13941" s="221"/>
      <c r="V13941" s="221"/>
      <c r="W13941" s="221"/>
      <c r="X13941" s="221"/>
    </row>
    <row r="13942" spans="20:24">
      <c r="T13942" s="221"/>
      <c r="U13942" s="221"/>
      <c r="V13942" s="221"/>
      <c r="W13942" s="221"/>
      <c r="X13942" s="221"/>
    </row>
    <row r="13943" spans="20:24">
      <c r="T13943" s="221"/>
      <c r="U13943" s="221"/>
      <c r="V13943" s="221"/>
      <c r="W13943" s="221"/>
      <c r="X13943" s="221"/>
    </row>
    <row r="13944" spans="20:24">
      <c r="T13944" s="221"/>
      <c r="U13944" s="221"/>
      <c r="V13944" s="221"/>
      <c r="W13944" s="221"/>
      <c r="X13944" s="221"/>
    </row>
    <row r="13945" spans="20:24">
      <c r="T13945" s="221"/>
      <c r="U13945" s="221"/>
      <c r="V13945" s="221"/>
      <c r="W13945" s="221"/>
      <c r="X13945" s="221"/>
    </row>
    <row r="13946" spans="20:24">
      <c r="T13946" s="221"/>
      <c r="U13946" s="221"/>
      <c r="V13946" s="221"/>
      <c r="W13946" s="221"/>
      <c r="X13946" s="221"/>
    </row>
    <row r="13947" spans="20:24">
      <c r="T13947" s="221"/>
      <c r="U13947" s="221"/>
      <c r="V13947" s="221"/>
      <c r="W13947" s="221"/>
      <c r="X13947" s="221"/>
    </row>
    <row r="13948" spans="20:24">
      <c r="T13948" s="221"/>
      <c r="U13948" s="221"/>
      <c r="V13948" s="221"/>
      <c r="W13948" s="221"/>
      <c r="X13948" s="221"/>
    </row>
    <row r="13949" spans="20:24">
      <c r="T13949" s="221"/>
      <c r="U13949" s="221"/>
      <c r="V13949" s="221"/>
      <c r="W13949" s="221"/>
      <c r="X13949" s="221"/>
    </row>
    <row r="13950" spans="20:24">
      <c r="T13950" s="221"/>
      <c r="U13950" s="221"/>
      <c r="V13950" s="221"/>
      <c r="W13950" s="221"/>
      <c r="X13950" s="221"/>
    </row>
    <row r="13951" spans="20:24">
      <c r="T13951" s="221"/>
      <c r="U13951" s="221"/>
      <c r="V13951" s="221"/>
      <c r="W13951" s="221"/>
      <c r="X13951" s="221"/>
    </row>
    <row r="13952" spans="20:24">
      <c r="T13952" s="221"/>
      <c r="U13952" s="221"/>
      <c r="V13952" s="221"/>
      <c r="W13952" s="221"/>
      <c r="X13952" s="221"/>
    </row>
    <row r="13953" spans="20:24">
      <c r="T13953" s="221"/>
      <c r="U13953" s="221"/>
      <c r="V13953" s="221"/>
      <c r="W13953" s="221"/>
      <c r="X13953" s="221"/>
    </row>
    <row r="13954" spans="20:24">
      <c r="T13954" s="221"/>
      <c r="U13954" s="221"/>
      <c r="V13954" s="221"/>
      <c r="W13954" s="221"/>
      <c r="X13954" s="221"/>
    </row>
    <row r="13955" spans="20:24">
      <c r="T13955" s="221"/>
      <c r="U13955" s="221"/>
      <c r="V13955" s="221"/>
      <c r="W13955" s="221"/>
      <c r="X13955" s="221"/>
    </row>
    <row r="13956" spans="20:24">
      <c r="T13956" s="221"/>
      <c r="U13956" s="221"/>
      <c r="V13956" s="221"/>
      <c r="W13956" s="221"/>
      <c r="X13956" s="221"/>
    </row>
    <row r="13957" spans="20:24">
      <c r="T13957" s="221"/>
      <c r="U13957" s="221"/>
      <c r="V13957" s="221"/>
      <c r="W13957" s="221"/>
      <c r="X13957" s="221"/>
    </row>
    <row r="13958" spans="20:24">
      <c r="T13958" s="221"/>
      <c r="U13958" s="221"/>
      <c r="V13958" s="221"/>
      <c r="W13958" s="221"/>
      <c r="X13958" s="221"/>
    </row>
    <row r="13959" spans="20:24">
      <c r="T13959" s="221"/>
      <c r="U13959" s="221"/>
      <c r="V13959" s="221"/>
      <c r="W13959" s="221"/>
      <c r="X13959" s="221"/>
    </row>
    <row r="13960" spans="20:24">
      <c r="T13960" s="221"/>
      <c r="U13960" s="221"/>
      <c r="V13960" s="221"/>
      <c r="W13960" s="221"/>
      <c r="X13960" s="221"/>
    </row>
    <row r="13961" spans="20:24">
      <c r="T13961" s="221"/>
      <c r="U13961" s="221"/>
      <c r="V13961" s="221"/>
      <c r="W13961" s="221"/>
      <c r="X13961" s="221"/>
    </row>
    <row r="13962" spans="20:24">
      <c r="T13962" s="221"/>
      <c r="U13962" s="221"/>
      <c r="V13962" s="221"/>
      <c r="W13962" s="221"/>
      <c r="X13962" s="221"/>
    </row>
    <row r="13963" spans="20:24">
      <c r="T13963" s="221"/>
      <c r="U13963" s="221"/>
      <c r="V13963" s="221"/>
      <c r="W13963" s="221"/>
      <c r="X13963" s="221"/>
    </row>
    <row r="13964" spans="20:24">
      <c r="T13964" s="221"/>
      <c r="U13964" s="221"/>
      <c r="V13964" s="221"/>
      <c r="W13964" s="221"/>
      <c r="X13964" s="221"/>
    </row>
    <row r="13965" spans="20:24">
      <c r="T13965" s="221"/>
      <c r="U13965" s="221"/>
      <c r="V13965" s="221"/>
      <c r="W13965" s="221"/>
      <c r="X13965" s="221"/>
    </row>
    <row r="13966" spans="20:24">
      <c r="T13966" s="221"/>
      <c r="U13966" s="221"/>
      <c r="V13966" s="221"/>
      <c r="W13966" s="221"/>
      <c r="X13966" s="221"/>
    </row>
    <row r="13967" spans="20:24">
      <c r="T13967" s="221"/>
      <c r="U13967" s="221"/>
      <c r="V13967" s="221"/>
      <c r="W13967" s="221"/>
      <c r="X13967" s="221"/>
    </row>
    <row r="13968" spans="20:24">
      <c r="T13968" s="221"/>
      <c r="U13968" s="221"/>
      <c r="V13968" s="221"/>
      <c r="W13968" s="221"/>
      <c r="X13968" s="221"/>
    </row>
    <row r="13969" spans="20:24">
      <c r="T13969" s="221"/>
      <c r="U13969" s="221"/>
      <c r="V13969" s="221"/>
      <c r="W13969" s="221"/>
      <c r="X13969" s="221"/>
    </row>
    <row r="13970" spans="20:24">
      <c r="T13970" s="221"/>
      <c r="U13970" s="221"/>
      <c r="V13970" s="221"/>
      <c r="W13970" s="221"/>
      <c r="X13970" s="221"/>
    </row>
    <row r="13971" spans="20:24">
      <c r="T13971" s="221"/>
      <c r="U13971" s="221"/>
      <c r="V13971" s="221"/>
      <c r="W13971" s="221"/>
      <c r="X13971" s="221"/>
    </row>
    <row r="13972" spans="20:24">
      <c r="T13972" s="221"/>
      <c r="U13972" s="221"/>
      <c r="V13972" s="221"/>
      <c r="W13972" s="221"/>
      <c r="X13972" s="221"/>
    </row>
    <row r="13973" spans="20:24">
      <c r="T13973" s="221"/>
      <c r="U13973" s="221"/>
      <c r="V13973" s="221"/>
      <c r="W13973" s="221"/>
      <c r="X13973" s="221"/>
    </row>
    <row r="13974" spans="20:24">
      <c r="T13974" s="221"/>
      <c r="U13974" s="221"/>
      <c r="V13974" s="221"/>
      <c r="W13974" s="221"/>
      <c r="X13974" s="221"/>
    </row>
    <row r="13975" spans="20:24">
      <c r="T13975" s="221"/>
      <c r="U13975" s="221"/>
      <c r="V13975" s="221"/>
      <c r="W13975" s="221"/>
      <c r="X13975" s="221"/>
    </row>
    <row r="13976" spans="20:24">
      <c r="T13976" s="221"/>
      <c r="U13976" s="221"/>
      <c r="V13976" s="221"/>
      <c r="W13976" s="221"/>
      <c r="X13976" s="221"/>
    </row>
    <row r="13977" spans="20:24">
      <c r="T13977" s="221"/>
      <c r="U13977" s="221"/>
      <c r="V13977" s="221"/>
      <c r="W13977" s="221"/>
      <c r="X13977" s="221"/>
    </row>
    <row r="13978" spans="20:24">
      <c r="T13978" s="221"/>
      <c r="U13978" s="221"/>
      <c r="V13978" s="221"/>
      <c r="W13978" s="221"/>
      <c r="X13978" s="221"/>
    </row>
    <row r="13979" spans="20:24">
      <c r="T13979" s="221"/>
      <c r="U13979" s="221"/>
      <c r="V13979" s="221"/>
      <c r="W13979" s="221"/>
      <c r="X13979" s="221"/>
    </row>
    <row r="13980" spans="20:24">
      <c r="T13980" s="221"/>
      <c r="U13980" s="221"/>
      <c r="V13980" s="221"/>
      <c r="W13980" s="221"/>
      <c r="X13980" s="221"/>
    </row>
    <row r="13981" spans="20:24">
      <c r="T13981" s="221"/>
      <c r="U13981" s="221"/>
      <c r="V13981" s="221"/>
      <c r="W13981" s="221"/>
      <c r="X13981" s="221"/>
    </row>
    <row r="13982" spans="20:24">
      <c r="T13982" s="221"/>
      <c r="U13982" s="221"/>
      <c r="V13982" s="221"/>
      <c r="W13982" s="221"/>
      <c r="X13982" s="221"/>
    </row>
    <row r="13983" spans="20:24">
      <c r="T13983" s="221"/>
      <c r="U13983" s="221"/>
      <c r="V13983" s="221"/>
      <c r="W13983" s="221"/>
      <c r="X13983" s="221"/>
    </row>
    <row r="13984" spans="20:24">
      <c r="T13984" s="221"/>
      <c r="U13984" s="221"/>
      <c r="V13984" s="221"/>
      <c r="W13984" s="221"/>
      <c r="X13984" s="221"/>
    </row>
    <row r="13985" spans="20:24">
      <c r="T13985" s="221"/>
      <c r="U13985" s="221"/>
      <c r="V13985" s="221"/>
      <c r="W13985" s="221"/>
      <c r="X13985" s="221"/>
    </row>
    <row r="13986" spans="20:24">
      <c r="T13986" s="221"/>
      <c r="U13986" s="221"/>
      <c r="V13986" s="221"/>
      <c r="W13986" s="221"/>
      <c r="X13986" s="221"/>
    </row>
    <row r="13987" spans="20:24">
      <c r="T13987" s="221"/>
      <c r="U13987" s="221"/>
      <c r="V13987" s="221"/>
      <c r="W13987" s="221"/>
      <c r="X13987" s="221"/>
    </row>
    <row r="13988" spans="20:24">
      <c r="T13988" s="221"/>
      <c r="U13988" s="221"/>
      <c r="V13988" s="221"/>
      <c r="W13988" s="221"/>
      <c r="X13988" s="221"/>
    </row>
    <row r="13989" spans="20:24">
      <c r="T13989" s="221"/>
      <c r="U13989" s="221"/>
      <c r="V13989" s="221"/>
      <c r="W13989" s="221"/>
      <c r="X13989" s="221"/>
    </row>
    <row r="13990" spans="20:24">
      <c r="T13990" s="221"/>
      <c r="U13990" s="221"/>
      <c r="V13990" s="221"/>
      <c r="W13990" s="221"/>
      <c r="X13990" s="221"/>
    </row>
    <row r="13991" spans="20:24">
      <c r="T13991" s="221"/>
      <c r="U13991" s="221"/>
      <c r="V13991" s="221"/>
      <c r="W13991" s="221"/>
      <c r="X13991" s="221"/>
    </row>
    <row r="13992" spans="20:24">
      <c r="T13992" s="221"/>
      <c r="U13992" s="221"/>
      <c r="V13992" s="221"/>
      <c r="W13992" s="221"/>
      <c r="X13992" s="221"/>
    </row>
    <row r="13993" spans="20:24">
      <c r="T13993" s="221"/>
      <c r="U13993" s="221"/>
      <c r="V13993" s="221"/>
      <c r="W13993" s="221"/>
      <c r="X13993" s="221"/>
    </row>
    <row r="13994" spans="20:24">
      <c r="T13994" s="221"/>
      <c r="U13994" s="221"/>
      <c r="V13994" s="221"/>
      <c r="W13994" s="221"/>
      <c r="X13994" s="221"/>
    </row>
    <row r="13995" spans="20:24">
      <c r="T13995" s="221"/>
      <c r="U13995" s="221"/>
      <c r="V13995" s="221"/>
      <c r="W13995" s="221"/>
      <c r="X13995" s="221"/>
    </row>
    <row r="13996" spans="20:24">
      <c r="T13996" s="221"/>
      <c r="U13996" s="221"/>
      <c r="V13996" s="221"/>
      <c r="W13996" s="221"/>
      <c r="X13996" s="221"/>
    </row>
    <row r="13997" spans="20:24">
      <c r="T13997" s="221"/>
      <c r="U13997" s="221"/>
      <c r="V13997" s="221"/>
      <c r="W13997" s="221"/>
      <c r="X13997" s="221"/>
    </row>
    <row r="13998" spans="20:24">
      <c r="T13998" s="221"/>
      <c r="U13998" s="221"/>
      <c r="V13998" s="221"/>
      <c r="W13998" s="221"/>
      <c r="X13998" s="221"/>
    </row>
    <row r="13999" spans="20:24">
      <c r="T13999" s="221"/>
      <c r="U13999" s="221"/>
      <c r="V13999" s="221"/>
      <c r="W13999" s="221"/>
      <c r="X13999" s="221"/>
    </row>
    <row r="14000" spans="20:24">
      <c r="T14000" s="221"/>
      <c r="U14000" s="221"/>
      <c r="V14000" s="221"/>
      <c r="W14000" s="221"/>
      <c r="X14000" s="221"/>
    </row>
    <row r="14001" spans="20:24">
      <c r="T14001" s="221"/>
      <c r="U14001" s="221"/>
      <c r="V14001" s="221"/>
      <c r="W14001" s="221"/>
      <c r="X14001" s="221"/>
    </row>
    <row r="14002" spans="20:24">
      <c r="T14002" s="221"/>
      <c r="U14002" s="221"/>
      <c r="V14002" s="221"/>
      <c r="W14002" s="221"/>
      <c r="X14002" s="221"/>
    </row>
    <row r="14003" spans="20:24">
      <c r="T14003" s="221"/>
      <c r="U14003" s="221"/>
      <c r="V14003" s="221"/>
      <c r="W14003" s="221"/>
      <c r="X14003" s="221"/>
    </row>
    <row r="14004" spans="20:24">
      <c r="T14004" s="221"/>
      <c r="U14004" s="221"/>
      <c r="V14004" s="221"/>
      <c r="W14004" s="221"/>
      <c r="X14004" s="221"/>
    </row>
    <row r="14005" spans="20:24">
      <c r="T14005" s="221"/>
      <c r="U14005" s="221"/>
      <c r="V14005" s="221"/>
      <c r="W14005" s="221"/>
      <c r="X14005" s="221"/>
    </row>
    <row r="14006" spans="20:24">
      <c r="T14006" s="221"/>
      <c r="U14006" s="221"/>
      <c r="V14006" s="221"/>
      <c r="W14006" s="221"/>
      <c r="X14006" s="221"/>
    </row>
    <row r="14007" spans="20:24">
      <c r="T14007" s="221"/>
      <c r="U14007" s="221"/>
      <c r="V14007" s="221"/>
      <c r="W14007" s="221"/>
      <c r="X14007" s="221"/>
    </row>
    <row r="14008" spans="20:24">
      <c r="T14008" s="221"/>
      <c r="U14008" s="221"/>
      <c r="V14008" s="221"/>
      <c r="W14008" s="221"/>
      <c r="X14008" s="221"/>
    </row>
    <row r="14009" spans="20:24">
      <c r="T14009" s="221"/>
      <c r="U14009" s="221"/>
      <c r="V14009" s="221"/>
      <c r="W14009" s="221"/>
      <c r="X14009" s="221"/>
    </row>
    <row r="14010" spans="20:24">
      <c r="T14010" s="221"/>
      <c r="U14010" s="221"/>
      <c r="V14010" s="221"/>
      <c r="W14010" s="221"/>
      <c r="X14010" s="221"/>
    </row>
    <row r="14011" spans="20:24">
      <c r="T14011" s="221"/>
      <c r="U14011" s="221"/>
      <c r="V14011" s="221"/>
      <c r="W14011" s="221"/>
      <c r="X14011" s="221"/>
    </row>
    <row r="14012" spans="20:24">
      <c r="T14012" s="221"/>
      <c r="U14012" s="221"/>
      <c r="V14012" s="221"/>
      <c r="W14012" s="221"/>
      <c r="X14012" s="221"/>
    </row>
    <row r="14013" spans="20:24">
      <c r="T14013" s="221"/>
      <c r="U14013" s="221"/>
      <c r="V14013" s="221"/>
      <c r="W14013" s="221"/>
      <c r="X14013" s="221"/>
    </row>
    <row r="14014" spans="20:24">
      <c r="T14014" s="221"/>
      <c r="U14014" s="221"/>
      <c r="V14014" s="221"/>
      <c r="W14014" s="221"/>
      <c r="X14014" s="221"/>
    </row>
    <row r="14015" spans="20:24">
      <c r="T14015" s="221"/>
      <c r="U14015" s="221"/>
      <c r="V14015" s="221"/>
      <c r="W14015" s="221"/>
      <c r="X14015" s="221"/>
    </row>
    <row r="14016" spans="20:24">
      <c r="T14016" s="221"/>
      <c r="U14016" s="221"/>
      <c r="V14016" s="221"/>
      <c r="W14016" s="221"/>
      <c r="X14016" s="221"/>
    </row>
    <row r="14017" spans="20:24">
      <c r="T14017" s="221"/>
      <c r="U14017" s="221"/>
      <c r="V14017" s="221"/>
      <c r="W14017" s="221"/>
      <c r="X14017" s="221"/>
    </row>
    <row r="14018" spans="20:24">
      <c r="T14018" s="221"/>
      <c r="U14018" s="221"/>
      <c r="V14018" s="221"/>
      <c r="W14018" s="221"/>
      <c r="X14018" s="221"/>
    </row>
    <row r="14019" spans="20:24">
      <c r="T14019" s="221"/>
      <c r="U14019" s="221"/>
      <c r="V14019" s="221"/>
      <c r="W14019" s="221"/>
      <c r="X14019" s="221"/>
    </row>
    <row r="14020" spans="20:24">
      <c r="T14020" s="221"/>
      <c r="U14020" s="221"/>
      <c r="V14020" s="221"/>
      <c r="W14020" s="221"/>
      <c r="X14020" s="221"/>
    </row>
    <row r="14021" spans="20:24">
      <c r="T14021" s="221"/>
      <c r="U14021" s="221"/>
      <c r="V14021" s="221"/>
      <c r="W14021" s="221"/>
      <c r="X14021" s="221"/>
    </row>
    <row r="14022" spans="20:24">
      <c r="T14022" s="221"/>
      <c r="U14022" s="221"/>
      <c r="V14022" s="221"/>
      <c r="W14022" s="221"/>
      <c r="X14022" s="221"/>
    </row>
    <row r="14023" spans="20:24">
      <c r="T14023" s="221"/>
      <c r="U14023" s="221"/>
      <c r="V14023" s="221"/>
      <c r="W14023" s="221"/>
      <c r="X14023" s="221"/>
    </row>
    <row r="14024" spans="20:24">
      <c r="T14024" s="221"/>
      <c r="U14024" s="221"/>
      <c r="V14024" s="221"/>
      <c r="W14024" s="221"/>
      <c r="X14024" s="221"/>
    </row>
    <row r="14025" spans="20:24">
      <c r="T14025" s="221"/>
      <c r="U14025" s="221"/>
      <c r="V14025" s="221"/>
      <c r="W14025" s="221"/>
      <c r="X14025" s="221"/>
    </row>
    <row r="14026" spans="20:24">
      <c r="T14026" s="221"/>
      <c r="U14026" s="221"/>
      <c r="V14026" s="221"/>
      <c r="W14026" s="221"/>
      <c r="X14026" s="221"/>
    </row>
    <row r="14027" spans="20:24">
      <c r="T14027" s="221"/>
      <c r="U14027" s="221"/>
      <c r="V14027" s="221"/>
      <c r="W14027" s="221"/>
      <c r="X14027" s="221"/>
    </row>
    <row r="14028" spans="20:24">
      <c r="T14028" s="221"/>
      <c r="U14028" s="221"/>
      <c r="V14028" s="221"/>
      <c r="W14028" s="221"/>
      <c r="X14028" s="221"/>
    </row>
    <row r="14029" spans="20:24">
      <c r="T14029" s="221"/>
      <c r="U14029" s="221"/>
      <c r="V14029" s="221"/>
      <c r="W14029" s="221"/>
      <c r="X14029" s="221"/>
    </row>
    <row r="14030" spans="20:24">
      <c r="T14030" s="221"/>
      <c r="U14030" s="221"/>
      <c r="V14030" s="221"/>
      <c r="W14030" s="221"/>
      <c r="X14030" s="221"/>
    </row>
    <row r="14031" spans="20:24">
      <c r="T14031" s="221"/>
      <c r="U14031" s="221"/>
      <c r="V14031" s="221"/>
      <c r="W14031" s="221"/>
      <c r="X14031" s="221"/>
    </row>
    <row r="14032" spans="20:24">
      <c r="T14032" s="221"/>
      <c r="U14032" s="221"/>
      <c r="V14032" s="221"/>
      <c r="W14032" s="221"/>
      <c r="X14032" s="221"/>
    </row>
    <row r="14033" spans="20:24">
      <c r="T14033" s="221"/>
      <c r="U14033" s="221"/>
      <c r="V14033" s="221"/>
      <c r="W14033" s="221"/>
      <c r="X14033" s="221"/>
    </row>
    <row r="14034" spans="20:24">
      <c r="T14034" s="221"/>
      <c r="U14034" s="221"/>
      <c r="V14034" s="221"/>
      <c r="W14034" s="221"/>
      <c r="X14034" s="221"/>
    </row>
    <row r="14035" spans="20:24">
      <c r="T14035" s="221"/>
      <c r="U14035" s="221"/>
      <c r="V14035" s="221"/>
      <c r="W14035" s="221"/>
      <c r="X14035" s="221"/>
    </row>
    <row r="14036" spans="20:24">
      <c r="T14036" s="221"/>
      <c r="U14036" s="221"/>
      <c r="V14036" s="221"/>
      <c r="W14036" s="221"/>
      <c r="X14036" s="221"/>
    </row>
    <row r="14037" spans="20:24">
      <c r="T14037" s="221"/>
      <c r="U14037" s="221"/>
      <c r="V14037" s="221"/>
      <c r="W14037" s="221"/>
      <c r="X14037" s="221"/>
    </row>
    <row r="14038" spans="20:24">
      <c r="T14038" s="221"/>
      <c r="U14038" s="221"/>
      <c r="V14038" s="221"/>
      <c r="W14038" s="221"/>
      <c r="X14038" s="221"/>
    </row>
    <row r="14039" spans="20:24">
      <c r="T14039" s="221"/>
      <c r="U14039" s="221"/>
      <c r="V14039" s="221"/>
      <c r="W14039" s="221"/>
      <c r="X14039" s="221"/>
    </row>
    <row r="14040" spans="20:24">
      <c r="T14040" s="221"/>
      <c r="U14040" s="221"/>
      <c r="V14040" s="221"/>
      <c r="W14040" s="221"/>
      <c r="X14040" s="221"/>
    </row>
    <row r="14041" spans="20:24">
      <c r="T14041" s="221"/>
      <c r="U14041" s="221"/>
      <c r="V14041" s="221"/>
      <c r="W14041" s="221"/>
      <c r="X14041" s="221"/>
    </row>
    <row r="14042" spans="20:24">
      <c r="T14042" s="221"/>
      <c r="U14042" s="221"/>
      <c r="V14042" s="221"/>
      <c r="W14042" s="221"/>
      <c r="X14042" s="221"/>
    </row>
    <row r="14043" spans="20:24">
      <c r="T14043" s="221"/>
      <c r="U14043" s="221"/>
      <c r="V14043" s="221"/>
      <c r="W14043" s="221"/>
      <c r="X14043" s="221"/>
    </row>
    <row r="14044" spans="20:24">
      <c r="T14044" s="221"/>
      <c r="U14044" s="221"/>
      <c r="V14044" s="221"/>
      <c r="W14044" s="221"/>
      <c r="X14044" s="221"/>
    </row>
    <row r="14045" spans="20:24">
      <c r="T14045" s="221"/>
      <c r="U14045" s="221"/>
      <c r="V14045" s="221"/>
      <c r="W14045" s="221"/>
      <c r="X14045" s="221"/>
    </row>
    <row r="14046" spans="20:24">
      <c r="T14046" s="221"/>
      <c r="U14046" s="221"/>
      <c r="V14046" s="221"/>
      <c r="W14046" s="221"/>
      <c r="X14046" s="221"/>
    </row>
    <row r="14047" spans="20:24">
      <c r="T14047" s="221"/>
      <c r="U14047" s="221"/>
      <c r="V14047" s="221"/>
      <c r="W14047" s="221"/>
      <c r="X14047" s="221"/>
    </row>
    <row r="14048" spans="20:24">
      <c r="T14048" s="221"/>
      <c r="U14048" s="221"/>
      <c r="V14048" s="221"/>
      <c r="W14048" s="221"/>
      <c r="X14048" s="221"/>
    </row>
    <row r="14049" spans="20:24">
      <c r="T14049" s="221"/>
      <c r="U14049" s="221"/>
      <c r="V14049" s="221"/>
      <c r="W14049" s="221"/>
      <c r="X14049" s="221"/>
    </row>
    <row r="14050" spans="20:24">
      <c r="T14050" s="221"/>
      <c r="U14050" s="221"/>
      <c r="V14050" s="221"/>
      <c r="W14050" s="221"/>
      <c r="X14050" s="221"/>
    </row>
    <row r="14051" spans="20:24">
      <c r="T14051" s="221"/>
      <c r="U14051" s="221"/>
      <c r="V14051" s="221"/>
      <c r="W14051" s="221"/>
      <c r="X14051" s="221"/>
    </row>
    <row r="14052" spans="20:24">
      <c r="T14052" s="221"/>
      <c r="U14052" s="221"/>
      <c r="V14052" s="221"/>
      <c r="W14052" s="221"/>
      <c r="X14052" s="221"/>
    </row>
    <row r="14053" spans="20:24">
      <c r="T14053" s="221"/>
      <c r="U14053" s="221"/>
      <c r="V14053" s="221"/>
      <c r="W14053" s="221"/>
      <c r="X14053" s="221"/>
    </row>
    <row r="14054" spans="20:24">
      <c r="T14054" s="221"/>
      <c r="U14054" s="221"/>
      <c r="V14054" s="221"/>
      <c r="W14054" s="221"/>
      <c r="X14054" s="221"/>
    </row>
    <row r="14055" spans="20:24">
      <c r="T14055" s="221"/>
      <c r="U14055" s="221"/>
      <c r="V14055" s="221"/>
      <c r="W14055" s="221"/>
      <c r="X14055" s="221"/>
    </row>
    <row r="14056" spans="20:24">
      <c r="T14056" s="221"/>
      <c r="U14056" s="221"/>
      <c r="V14056" s="221"/>
      <c r="W14056" s="221"/>
      <c r="X14056" s="221"/>
    </row>
    <row r="14057" spans="20:24">
      <c r="T14057" s="221"/>
      <c r="U14057" s="221"/>
      <c r="V14057" s="221"/>
      <c r="W14057" s="221"/>
      <c r="X14057" s="221"/>
    </row>
    <row r="14058" spans="20:24">
      <c r="T14058" s="221"/>
      <c r="U14058" s="221"/>
      <c r="V14058" s="221"/>
      <c r="W14058" s="221"/>
      <c r="X14058" s="221"/>
    </row>
    <row r="14059" spans="20:24">
      <c r="T14059" s="221"/>
      <c r="U14059" s="221"/>
      <c r="V14059" s="221"/>
      <c r="W14059" s="221"/>
      <c r="X14059" s="221"/>
    </row>
    <row r="14060" spans="20:24">
      <c r="T14060" s="221"/>
      <c r="U14060" s="221"/>
      <c r="V14060" s="221"/>
      <c r="W14060" s="221"/>
      <c r="X14060" s="221"/>
    </row>
    <row r="14061" spans="20:24">
      <c r="T14061" s="221"/>
      <c r="U14061" s="221"/>
      <c r="V14061" s="221"/>
      <c r="W14061" s="221"/>
      <c r="X14061" s="221"/>
    </row>
    <row r="14062" spans="20:24">
      <c r="T14062" s="221"/>
      <c r="U14062" s="221"/>
      <c r="V14062" s="221"/>
      <c r="W14062" s="221"/>
      <c r="X14062" s="221"/>
    </row>
    <row r="14063" spans="20:24">
      <c r="T14063" s="221"/>
      <c r="U14063" s="221"/>
      <c r="V14063" s="221"/>
      <c r="W14063" s="221"/>
      <c r="X14063" s="221"/>
    </row>
    <row r="14064" spans="20:24">
      <c r="T14064" s="221"/>
      <c r="U14064" s="221"/>
      <c r="V14064" s="221"/>
      <c r="W14064" s="221"/>
      <c r="X14064" s="221"/>
    </row>
    <row r="14065" spans="20:24">
      <c r="T14065" s="221"/>
      <c r="U14065" s="221"/>
      <c r="V14065" s="221"/>
      <c r="W14065" s="221"/>
      <c r="X14065" s="221"/>
    </row>
    <row r="14066" spans="20:24">
      <c r="T14066" s="221"/>
      <c r="U14066" s="221"/>
      <c r="V14066" s="221"/>
      <c r="W14066" s="221"/>
      <c r="X14066" s="221"/>
    </row>
    <row r="14067" spans="20:24">
      <c r="T14067" s="221"/>
      <c r="U14067" s="221"/>
      <c r="V14067" s="221"/>
      <c r="W14067" s="221"/>
      <c r="X14067" s="221"/>
    </row>
    <row r="14068" spans="20:24">
      <c r="T14068" s="221"/>
      <c r="U14068" s="221"/>
      <c r="V14068" s="221"/>
      <c r="W14068" s="221"/>
      <c r="X14068" s="221"/>
    </row>
    <row r="14069" spans="20:24">
      <c r="T14069" s="221"/>
      <c r="U14069" s="221"/>
      <c r="V14069" s="221"/>
      <c r="W14069" s="221"/>
      <c r="X14069" s="221"/>
    </row>
    <row r="14070" spans="20:24">
      <c r="T14070" s="221"/>
      <c r="U14070" s="221"/>
      <c r="V14070" s="221"/>
      <c r="W14070" s="221"/>
      <c r="X14070" s="221"/>
    </row>
    <row r="14071" spans="20:24">
      <c r="T14071" s="221"/>
      <c r="U14071" s="221"/>
      <c r="V14071" s="221"/>
      <c r="W14071" s="221"/>
      <c r="X14071" s="221"/>
    </row>
    <row r="14072" spans="20:24">
      <c r="T14072" s="221"/>
      <c r="U14072" s="221"/>
      <c r="V14072" s="221"/>
      <c r="W14072" s="221"/>
      <c r="X14072" s="221"/>
    </row>
    <row r="14073" spans="20:24">
      <c r="T14073" s="221"/>
      <c r="U14073" s="221"/>
      <c r="V14073" s="221"/>
      <c r="W14073" s="221"/>
      <c r="X14073" s="221"/>
    </row>
    <row r="14074" spans="20:24">
      <c r="T14074" s="221"/>
      <c r="U14074" s="221"/>
      <c r="V14074" s="221"/>
      <c r="W14074" s="221"/>
      <c r="X14074" s="221"/>
    </row>
    <row r="14075" spans="20:24">
      <c r="T14075" s="221"/>
      <c r="U14075" s="221"/>
      <c r="V14075" s="221"/>
      <c r="W14075" s="221"/>
      <c r="X14075" s="221"/>
    </row>
    <row r="14076" spans="20:24">
      <c r="T14076" s="221"/>
      <c r="U14076" s="221"/>
      <c r="V14076" s="221"/>
      <c r="W14076" s="221"/>
      <c r="X14076" s="221"/>
    </row>
    <row r="14077" spans="20:24">
      <c r="T14077" s="221"/>
      <c r="U14077" s="221"/>
      <c r="V14077" s="221"/>
      <c r="W14077" s="221"/>
      <c r="X14077" s="221"/>
    </row>
    <row r="14078" spans="20:24">
      <c r="T14078" s="221"/>
      <c r="U14078" s="221"/>
      <c r="V14078" s="221"/>
      <c r="W14078" s="221"/>
      <c r="X14078" s="221"/>
    </row>
    <row r="14079" spans="20:24">
      <c r="T14079" s="221"/>
      <c r="U14079" s="221"/>
      <c r="V14079" s="221"/>
      <c r="W14079" s="221"/>
      <c r="X14079" s="221"/>
    </row>
    <row r="14080" spans="20:24">
      <c r="T14080" s="221"/>
      <c r="U14080" s="221"/>
      <c r="V14080" s="221"/>
      <c r="W14080" s="221"/>
      <c r="X14080" s="221"/>
    </row>
    <row r="14081" spans="20:24">
      <c r="T14081" s="221"/>
      <c r="U14081" s="221"/>
      <c r="V14081" s="221"/>
      <c r="W14081" s="221"/>
      <c r="X14081" s="221"/>
    </row>
    <row r="14082" spans="20:24">
      <c r="T14082" s="221"/>
      <c r="U14082" s="221"/>
      <c r="V14082" s="221"/>
      <c r="W14082" s="221"/>
      <c r="X14082" s="221"/>
    </row>
    <row r="14083" spans="20:24">
      <c r="T14083" s="221"/>
      <c r="U14083" s="221"/>
      <c r="V14083" s="221"/>
      <c r="W14083" s="221"/>
      <c r="X14083" s="221"/>
    </row>
    <row r="14084" spans="20:24">
      <c r="T14084" s="221"/>
      <c r="U14084" s="221"/>
      <c r="V14084" s="221"/>
      <c r="W14084" s="221"/>
      <c r="X14084" s="221"/>
    </row>
    <row r="14085" spans="20:24">
      <c r="T14085" s="221"/>
      <c r="U14085" s="221"/>
      <c r="V14085" s="221"/>
      <c r="W14085" s="221"/>
      <c r="X14085" s="221"/>
    </row>
    <row r="14086" spans="20:24">
      <c r="T14086" s="221"/>
      <c r="U14086" s="221"/>
      <c r="V14086" s="221"/>
      <c r="W14086" s="221"/>
      <c r="X14086" s="221"/>
    </row>
    <row r="14087" spans="20:24">
      <c r="T14087" s="221"/>
      <c r="U14087" s="221"/>
      <c r="V14087" s="221"/>
      <c r="W14087" s="221"/>
      <c r="X14087" s="221"/>
    </row>
    <row r="14088" spans="20:24">
      <c r="T14088" s="221"/>
      <c r="U14088" s="221"/>
      <c r="V14088" s="221"/>
      <c r="W14088" s="221"/>
      <c r="X14088" s="221"/>
    </row>
    <row r="14089" spans="20:24">
      <c r="T14089" s="221"/>
      <c r="U14089" s="221"/>
      <c r="V14089" s="221"/>
      <c r="W14089" s="221"/>
      <c r="X14089" s="221"/>
    </row>
    <row r="14090" spans="20:24">
      <c r="T14090" s="221"/>
      <c r="U14090" s="221"/>
      <c r="V14090" s="221"/>
      <c r="W14090" s="221"/>
      <c r="X14090" s="221"/>
    </row>
    <row r="14091" spans="20:24">
      <c r="T14091" s="221"/>
      <c r="U14091" s="221"/>
      <c r="V14091" s="221"/>
      <c r="W14091" s="221"/>
      <c r="X14091" s="221"/>
    </row>
    <row r="14092" spans="20:24">
      <c r="T14092" s="221"/>
      <c r="U14092" s="221"/>
      <c r="V14092" s="221"/>
      <c r="W14092" s="221"/>
      <c r="X14092" s="221"/>
    </row>
    <row r="14093" spans="20:24">
      <c r="T14093" s="221"/>
      <c r="U14093" s="221"/>
      <c r="V14093" s="221"/>
      <c r="W14093" s="221"/>
      <c r="X14093" s="221"/>
    </row>
    <row r="14094" spans="20:24">
      <c r="T14094" s="221"/>
      <c r="U14094" s="221"/>
      <c r="V14094" s="221"/>
      <c r="W14094" s="221"/>
      <c r="X14094" s="221"/>
    </row>
    <row r="14095" spans="20:24">
      <c r="T14095" s="221"/>
      <c r="U14095" s="221"/>
      <c r="V14095" s="221"/>
      <c r="W14095" s="221"/>
      <c r="X14095" s="221"/>
    </row>
    <row r="14096" spans="20:24">
      <c r="T14096" s="221"/>
      <c r="U14096" s="221"/>
      <c r="V14096" s="221"/>
      <c r="W14096" s="221"/>
      <c r="X14096" s="221"/>
    </row>
    <row r="14097" spans="20:24">
      <c r="T14097" s="221"/>
      <c r="U14097" s="221"/>
      <c r="V14097" s="221"/>
      <c r="W14097" s="221"/>
      <c r="X14097" s="221"/>
    </row>
    <row r="14098" spans="20:24">
      <c r="T14098" s="221"/>
      <c r="U14098" s="221"/>
      <c r="V14098" s="221"/>
      <c r="W14098" s="221"/>
      <c r="X14098" s="221"/>
    </row>
    <row r="14099" spans="20:24">
      <c r="T14099" s="221"/>
      <c r="U14099" s="221"/>
      <c r="V14099" s="221"/>
      <c r="W14099" s="221"/>
      <c r="X14099" s="221"/>
    </row>
    <row r="14100" spans="20:24">
      <c r="T14100" s="221"/>
      <c r="U14100" s="221"/>
      <c r="V14100" s="221"/>
      <c r="W14100" s="221"/>
      <c r="X14100" s="221"/>
    </row>
    <row r="14101" spans="20:24">
      <c r="T14101" s="221"/>
      <c r="U14101" s="221"/>
      <c r="V14101" s="221"/>
      <c r="W14101" s="221"/>
      <c r="X14101" s="221"/>
    </row>
    <row r="14102" spans="20:24">
      <c r="T14102" s="221"/>
      <c r="U14102" s="221"/>
      <c r="V14102" s="221"/>
      <c r="W14102" s="221"/>
      <c r="X14102" s="221"/>
    </row>
    <row r="14103" spans="20:24">
      <c r="T14103" s="221"/>
      <c r="U14103" s="221"/>
      <c r="V14103" s="221"/>
      <c r="W14103" s="221"/>
      <c r="X14103" s="221"/>
    </row>
    <row r="14104" spans="20:24">
      <c r="T14104" s="221"/>
      <c r="U14104" s="221"/>
      <c r="V14104" s="221"/>
      <c r="W14104" s="221"/>
      <c r="X14104" s="221"/>
    </row>
    <row r="14105" spans="20:24">
      <c r="T14105" s="221"/>
      <c r="U14105" s="221"/>
      <c r="V14105" s="221"/>
      <c r="W14105" s="221"/>
      <c r="X14105" s="221"/>
    </row>
    <row r="14106" spans="20:24">
      <c r="T14106" s="221"/>
      <c r="U14106" s="221"/>
      <c r="V14106" s="221"/>
      <c r="W14106" s="221"/>
      <c r="X14106" s="221"/>
    </row>
    <row r="14107" spans="20:24">
      <c r="T14107" s="221"/>
      <c r="U14107" s="221"/>
      <c r="V14107" s="221"/>
      <c r="W14107" s="221"/>
      <c r="X14107" s="221"/>
    </row>
    <row r="14108" spans="20:24">
      <c r="T14108" s="221"/>
      <c r="U14108" s="221"/>
      <c r="V14108" s="221"/>
      <c r="W14108" s="221"/>
      <c r="X14108" s="221"/>
    </row>
    <row r="14109" spans="20:24">
      <c r="T14109" s="221"/>
      <c r="U14109" s="221"/>
      <c r="V14109" s="221"/>
      <c r="W14109" s="221"/>
      <c r="X14109" s="221"/>
    </row>
    <row r="14110" spans="20:24">
      <c r="T14110" s="221"/>
      <c r="U14110" s="221"/>
      <c r="V14110" s="221"/>
      <c r="W14110" s="221"/>
      <c r="X14110" s="221"/>
    </row>
    <row r="14111" spans="20:24">
      <c r="T14111" s="221"/>
      <c r="U14111" s="221"/>
      <c r="V14111" s="221"/>
      <c r="W14111" s="221"/>
      <c r="X14111" s="221"/>
    </row>
    <row r="14112" spans="20:24">
      <c r="T14112" s="221"/>
      <c r="U14112" s="221"/>
      <c r="V14112" s="221"/>
      <c r="W14112" s="221"/>
      <c r="X14112" s="221"/>
    </row>
    <row r="14113" spans="20:24">
      <c r="T14113" s="221"/>
      <c r="U14113" s="221"/>
      <c r="V14113" s="221"/>
      <c r="W14113" s="221"/>
      <c r="X14113" s="221"/>
    </row>
    <row r="14114" spans="20:24">
      <c r="T14114" s="221"/>
      <c r="U14114" s="221"/>
      <c r="V14114" s="221"/>
      <c r="W14114" s="221"/>
      <c r="X14114" s="221"/>
    </row>
    <row r="14115" spans="20:24">
      <c r="T14115" s="221"/>
      <c r="U14115" s="221"/>
      <c r="V14115" s="221"/>
      <c r="W14115" s="221"/>
      <c r="X14115" s="221"/>
    </row>
    <row r="14116" spans="20:24">
      <c r="T14116" s="221"/>
      <c r="U14116" s="221"/>
      <c r="V14116" s="221"/>
      <c r="W14116" s="221"/>
      <c r="X14116" s="221"/>
    </row>
    <row r="14117" spans="20:24">
      <c r="T14117" s="221"/>
      <c r="U14117" s="221"/>
      <c r="V14117" s="221"/>
      <c r="W14117" s="221"/>
      <c r="X14117" s="221"/>
    </row>
    <row r="14118" spans="20:24">
      <c r="T14118" s="221"/>
      <c r="U14118" s="221"/>
      <c r="V14118" s="221"/>
      <c r="W14118" s="221"/>
      <c r="X14118" s="221"/>
    </row>
    <row r="14119" spans="20:24">
      <c r="T14119" s="221"/>
      <c r="U14119" s="221"/>
      <c r="V14119" s="221"/>
      <c r="W14119" s="221"/>
      <c r="X14119" s="221"/>
    </row>
    <row r="14120" spans="20:24">
      <c r="T14120" s="221"/>
      <c r="U14120" s="221"/>
      <c r="V14120" s="221"/>
      <c r="W14120" s="221"/>
      <c r="X14120" s="221"/>
    </row>
    <row r="14121" spans="20:24">
      <c r="T14121" s="221"/>
      <c r="U14121" s="221"/>
      <c r="V14121" s="221"/>
      <c r="W14121" s="221"/>
      <c r="X14121" s="221"/>
    </row>
    <row r="14122" spans="20:24">
      <c r="T14122" s="221"/>
      <c r="U14122" s="221"/>
      <c r="V14122" s="221"/>
      <c r="W14122" s="221"/>
      <c r="X14122" s="221"/>
    </row>
    <row r="14123" spans="20:24">
      <c r="T14123" s="221"/>
      <c r="U14123" s="221"/>
      <c r="V14123" s="221"/>
      <c r="W14123" s="221"/>
      <c r="X14123" s="221"/>
    </row>
    <row r="14124" spans="20:24">
      <c r="T14124" s="221"/>
      <c r="U14124" s="221"/>
      <c r="V14124" s="221"/>
      <c r="W14124" s="221"/>
      <c r="X14124" s="221"/>
    </row>
    <row r="14125" spans="20:24">
      <c r="T14125" s="221"/>
      <c r="U14125" s="221"/>
      <c r="V14125" s="221"/>
      <c r="W14125" s="221"/>
      <c r="X14125" s="221"/>
    </row>
    <row r="14126" spans="20:24">
      <c r="T14126" s="221"/>
      <c r="U14126" s="221"/>
      <c r="V14126" s="221"/>
      <c r="W14126" s="221"/>
      <c r="X14126" s="221"/>
    </row>
    <row r="14127" spans="20:24">
      <c r="T14127" s="221"/>
      <c r="U14127" s="221"/>
      <c r="V14127" s="221"/>
      <c r="W14127" s="221"/>
      <c r="X14127" s="221"/>
    </row>
    <row r="14128" spans="20:24">
      <c r="T14128" s="221"/>
      <c r="U14128" s="221"/>
      <c r="V14128" s="221"/>
      <c r="W14128" s="221"/>
      <c r="X14128" s="221"/>
    </row>
    <row r="14129" spans="20:24">
      <c r="T14129" s="221"/>
      <c r="U14129" s="221"/>
      <c r="V14129" s="221"/>
      <c r="W14129" s="221"/>
      <c r="X14129" s="221"/>
    </row>
    <row r="14130" spans="20:24">
      <c r="T14130" s="221"/>
      <c r="U14130" s="221"/>
      <c r="V14130" s="221"/>
      <c r="W14130" s="221"/>
      <c r="X14130" s="221"/>
    </row>
    <row r="14131" spans="20:24">
      <c r="T14131" s="221"/>
      <c r="U14131" s="221"/>
      <c r="V14131" s="221"/>
      <c r="W14131" s="221"/>
      <c r="X14131" s="221"/>
    </row>
    <row r="14132" spans="20:24">
      <c r="T14132" s="221"/>
      <c r="U14132" s="221"/>
      <c r="V14132" s="221"/>
      <c r="W14132" s="221"/>
      <c r="X14132" s="221"/>
    </row>
    <row r="14133" spans="20:24">
      <c r="T14133" s="221"/>
      <c r="U14133" s="221"/>
      <c r="V14133" s="221"/>
      <c r="W14133" s="221"/>
      <c r="X14133" s="221"/>
    </row>
    <row r="14134" spans="20:24">
      <c r="T14134" s="221"/>
      <c r="U14134" s="221"/>
      <c r="V14134" s="221"/>
      <c r="W14134" s="221"/>
      <c r="X14134" s="221"/>
    </row>
    <row r="14135" spans="20:24">
      <c r="T14135" s="221"/>
      <c r="U14135" s="221"/>
      <c r="V14135" s="221"/>
      <c r="W14135" s="221"/>
      <c r="X14135" s="221"/>
    </row>
    <row r="14136" spans="20:24">
      <c r="T14136" s="221"/>
      <c r="U14136" s="221"/>
      <c r="V14136" s="221"/>
      <c r="W14136" s="221"/>
      <c r="X14136" s="221"/>
    </row>
    <row r="14137" spans="20:24">
      <c r="T14137" s="221"/>
      <c r="U14137" s="221"/>
      <c r="V14137" s="221"/>
      <c r="W14137" s="221"/>
      <c r="X14137" s="221"/>
    </row>
    <row r="14138" spans="20:24">
      <c r="T14138" s="221"/>
      <c r="U14138" s="221"/>
      <c r="V14138" s="221"/>
      <c r="W14138" s="221"/>
      <c r="X14138" s="221"/>
    </row>
    <row r="14139" spans="20:24">
      <c r="T14139" s="221"/>
      <c r="U14139" s="221"/>
      <c r="V14139" s="221"/>
      <c r="W14139" s="221"/>
      <c r="X14139" s="221"/>
    </row>
    <row r="14140" spans="20:24">
      <c r="T14140" s="221"/>
      <c r="U14140" s="221"/>
      <c r="V14140" s="221"/>
      <c r="W14140" s="221"/>
      <c r="X14140" s="221"/>
    </row>
    <row r="14141" spans="20:24">
      <c r="T14141" s="221"/>
      <c r="U14141" s="221"/>
      <c r="V14141" s="221"/>
      <c r="W14141" s="221"/>
      <c r="X14141" s="221"/>
    </row>
    <row r="14142" spans="20:24">
      <c r="T14142" s="221"/>
      <c r="U14142" s="221"/>
      <c r="V14142" s="221"/>
      <c r="W14142" s="221"/>
      <c r="X14142" s="221"/>
    </row>
    <row r="14143" spans="20:24">
      <c r="T14143" s="221"/>
      <c r="U14143" s="221"/>
      <c r="V14143" s="221"/>
      <c r="W14143" s="221"/>
      <c r="X14143" s="221"/>
    </row>
    <row r="14144" spans="20:24">
      <c r="T14144" s="221"/>
      <c r="U14144" s="221"/>
      <c r="V14144" s="221"/>
      <c r="W14144" s="221"/>
      <c r="X14144" s="221"/>
    </row>
    <row r="14145" spans="20:24">
      <c r="T14145" s="221"/>
      <c r="U14145" s="221"/>
      <c r="V14145" s="221"/>
      <c r="W14145" s="221"/>
      <c r="X14145" s="221"/>
    </row>
    <row r="14146" spans="20:24">
      <c r="T14146" s="221"/>
      <c r="U14146" s="221"/>
      <c r="V14146" s="221"/>
      <c r="W14146" s="221"/>
      <c r="X14146" s="221"/>
    </row>
    <row r="14147" spans="20:24">
      <c r="T14147" s="221"/>
      <c r="U14147" s="221"/>
      <c r="V14147" s="221"/>
      <c r="W14147" s="221"/>
      <c r="X14147" s="221"/>
    </row>
    <row r="14148" spans="20:24">
      <c r="T14148" s="221"/>
      <c r="U14148" s="221"/>
      <c r="V14148" s="221"/>
      <c r="W14148" s="221"/>
      <c r="X14148" s="221"/>
    </row>
    <row r="14149" spans="20:24">
      <c r="T14149" s="221"/>
      <c r="U14149" s="221"/>
      <c r="V14149" s="221"/>
      <c r="W14149" s="221"/>
      <c r="X14149" s="221"/>
    </row>
    <row r="14150" spans="20:24">
      <c r="T14150" s="221"/>
      <c r="U14150" s="221"/>
      <c r="V14150" s="221"/>
      <c r="W14150" s="221"/>
      <c r="X14150" s="221"/>
    </row>
    <row r="14151" spans="20:24">
      <c r="T14151" s="221"/>
      <c r="U14151" s="221"/>
      <c r="V14151" s="221"/>
      <c r="W14151" s="221"/>
      <c r="X14151" s="221"/>
    </row>
    <row r="14152" spans="20:24">
      <c r="T14152" s="221"/>
      <c r="U14152" s="221"/>
      <c r="V14152" s="221"/>
      <c r="W14152" s="221"/>
      <c r="X14152" s="221"/>
    </row>
    <row r="14153" spans="20:24">
      <c r="T14153" s="221"/>
      <c r="U14153" s="221"/>
      <c r="V14153" s="221"/>
      <c r="W14153" s="221"/>
      <c r="X14153" s="221"/>
    </row>
    <row r="14154" spans="20:24">
      <c r="T14154" s="221"/>
      <c r="U14154" s="221"/>
      <c r="V14154" s="221"/>
      <c r="W14154" s="221"/>
      <c r="X14154" s="221"/>
    </row>
    <row r="14155" spans="20:24">
      <c r="T14155" s="221"/>
      <c r="U14155" s="221"/>
      <c r="V14155" s="221"/>
      <c r="W14155" s="221"/>
      <c r="X14155" s="221"/>
    </row>
    <row r="14156" spans="20:24">
      <c r="T14156" s="221"/>
      <c r="U14156" s="221"/>
      <c r="V14156" s="221"/>
      <c r="W14156" s="221"/>
      <c r="X14156" s="221"/>
    </row>
    <row r="14157" spans="20:24">
      <c r="T14157" s="221"/>
      <c r="U14157" s="221"/>
      <c r="V14157" s="221"/>
      <c r="W14157" s="221"/>
      <c r="X14157" s="221"/>
    </row>
    <row r="14158" spans="20:24">
      <c r="T14158" s="221"/>
      <c r="U14158" s="221"/>
      <c r="V14158" s="221"/>
      <c r="W14158" s="221"/>
      <c r="X14158" s="221"/>
    </row>
    <row r="14159" spans="20:24">
      <c r="T14159" s="221"/>
      <c r="U14159" s="221"/>
      <c r="V14159" s="221"/>
      <c r="W14159" s="221"/>
      <c r="X14159" s="221"/>
    </row>
    <row r="14160" spans="20:24">
      <c r="T14160" s="221"/>
      <c r="U14160" s="221"/>
      <c r="V14160" s="221"/>
      <c r="W14160" s="221"/>
      <c r="X14160" s="221"/>
    </row>
    <row r="14161" spans="20:24">
      <c r="T14161" s="221"/>
      <c r="U14161" s="221"/>
      <c r="V14161" s="221"/>
      <c r="W14161" s="221"/>
      <c r="X14161" s="221"/>
    </row>
    <row r="14162" spans="20:24">
      <c r="T14162" s="221"/>
      <c r="U14162" s="221"/>
      <c r="V14162" s="221"/>
      <c r="W14162" s="221"/>
      <c r="X14162" s="221"/>
    </row>
    <row r="14163" spans="20:24">
      <c r="T14163" s="221"/>
      <c r="U14163" s="221"/>
      <c r="V14163" s="221"/>
      <c r="W14163" s="221"/>
      <c r="X14163" s="221"/>
    </row>
    <row r="14164" spans="20:24">
      <c r="T14164" s="221"/>
      <c r="U14164" s="221"/>
      <c r="V14164" s="221"/>
      <c r="W14164" s="221"/>
      <c r="X14164" s="221"/>
    </row>
    <row r="14165" spans="20:24">
      <c r="T14165" s="221"/>
      <c r="U14165" s="221"/>
      <c r="V14165" s="221"/>
      <c r="W14165" s="221"/>
      <c r="X14165" s="221"/>
    </row>
    <row r="14166" spans="20:24">
      <c r="T14166" s="221"/>
      <c r="U14166" s="221"/>
      <c r="V14166" s="221"/>
      <c r="W14166" s="221"/>
      <c r="X14166" s="221"/>
    </row>
    <row r="14167" spans="20:24">
      <c r="T14167" s="221"/>
      <c r="U14167" s="221"/>
      <c r="V14167" s="221"/>
      <c r="W14167" s="221"/>
      <c r="X14167" s="221"/>
    </row>
    <row r="14168" spans="20:24">
      <c r="T14168" s="221"/>
      <c r="U14168" s="221"/>
      <c r="V14168" s="221"/>
      <c r="W14168" s="221"/>
      <c r="X14168" s="221"/>
    </row>
    <row r="14169" spans="20:24">
      <c r="T14169" s="221"/>
      <c r="U14169" s="221"/>
      <c r="V14169" s="221"/>
      <c r="W14169" s="221"/>
      <c r="X14169" s="221"/>
    </row>
    <row r="14170" spans="20:24">
      <c r="T14170" s="221"/>
      <c r="U14170" s="221"/>
      <c r="V14170" s="221"/>
      <c r="W14170" s="221"/>
      <c r="X14170" s="221"/>
    </row>
    <row r="14171" spans="20:24">
      <c r="T14171" s="221"/>
      <c r="U14171" s="221"/>
      <c r="V14171" s="221"/>
      <c r="W14171" s="221"/>
      <c r="X14171" s="221"/>
    </row>
    <row r="14172" spans="20:24">
      <c r="T14172" s="221"/>
      <c r="U14172" s="221"/>
      <c r="V14172" s="221"/>
      <c r="W14172" s="221"/>
      <c r="X14172" s="221"/>
    </row>
    <row r="14173" spans="20:24">
      <c r="T14173" s="221"/>
      <c r="U14173" s="221"/>
      <c r="V14173" s="221"/>
      <c r="W14173" s="221"/>
      <c r="X14173" s="221"/>
    </row>
    <row r="14174" spans="20:24">
      <c r="T14174" s="221"/>
      <c r="U14174" s="221"/>
      <c r="V14174" s="221"/>
      <c r="W14174" s="221"/>
      <c r="X14174" s="221"/>
    </row>
    <row r="14175" spans="20:24">
      <c r="T14175" s="221"/>
      <c r="U14175" s="221"/>
      <c r="V14175" s="221"/>
      <c r="W14175" s="221"/>
      <c r="X14175" s="221"/>
    </row>
    <row r="14176" spans="20:24">
      <c r="T14176" s="221"/>
      <c r="U14176" s="221"/>
      <c r="V14176" s="221"/>
      <c r="W14176" s="221"/>
      <c r="X14176" s="221"/>
    </row>
    <row r="14177" spans="20:24">
      <c r="T14177" s="221"/>
      <c r="U14177" s="221"/>
      <c r="V14177" s="221"/>
      <c r="W14177" s="221"/>
      <c r="X14177" s="221"/>
    </row>
    <row r="14178" spans="20:24">
      <c r="T14178" s="221"/>
      <c r="U14178" s="221"/>
      <c r="V14178" s="221"/>
      <c r="W14178" s="221"/>
      <c r="X14178" s="221"/>
    </row>
    <row r="14179" spans="20:24">
      <c r="T14179" s="221"/>
      <c r="U14179" s="221"/>
      <c r="V14179" s="221"/>
      <c r="W14179" s="221"/>
      <c r="X14179" s="221"/>
    </row>
    <row r="14180" spans="20:24">
      <c r="T14180" s="221"/>
      <c r="U14180" s="221"/>
      <c r="V14180" s="221"/>
      <c r="W14180" s="221"/>
      <c r="X14180" s="221"/>
    </row>
    <row r="14181" spans="20:24">
      <c r="T14181" s="221"/>
      <c r="U14181" s="221"/>
      <c r="V14181" s="221"/>
      <c r="W14181" s="221"/>
      <c r="X14181" s="221"/>
    </row>
    <row r="14182" spans="20:24">
      <c r="T14182" s="221"/>
      <c r="U14182" s="221"/>
      <c r="V14182" s="221"/>
      <c r="W14182" s="221"/>
      <c r="X14182" s="221"/>
    </row>
    <row r="14183" spans="20:24">
      <c r="T14183" s="221"/>
      <c r="U14183" s="221"/>
      <c r="V14183" s="221"/>
      <c r="W14183" s="221"/>
      <c r="X14183" s="221"/>
    </row>
    <row r="14184" spans="20:24">
      <c r="T14184" s="221"/>
      <c r="U14184" s="221"/>
      <c r="V14184" s="221"/>
      <c r="W14184" s="221"/>
      <c r="X14184" s="221"/>
    </row>
    <row r="14185" spans="20:24">
      <c r="T14185" s="221"/>
      <c r="U14185" s="221"/>
      <c r="V14185" s="221"/>
      <c r="W14185" s="221"/>
      <c r="X14185" s="221"/>
    </row>
    <row r="14186" spans="20:24">
      <c r="T14186" s="221"/>
      <c r="U14186" s="221"/>
      <c r="V14186" s="221"/>
      <c r="W14186" s="221"/>
      <c r="X14186" s="221"/>
    </row>
    <row r="14187" spans="20:24">
      <c r="T14187" s="221"/>
      <c r="U14187" s="221"/>
      <c r="V14187" s="221"/>
      <c r="W14187" s="221"/>
      <c r="X14187" s="221"/>
    </row>
    <row r="14188" spans="20:24">
      <c r="T14188" s="221"/>
      <c r="U14188" s="221"/>
      <c r="V14188" s="221"/>
      <c r="W14188" s="221"/>
      <c r="X14188" s="221"/>
    </row>
    <row r="14189" spans="20:24">
      <c r="T14189" s="221"/>
      <c r="U14189" s="221"/>
      <c r="V14189" s="221"/>
      <c r="W14189" s="221"/>
      <c r="X14189" s="221"/>
    </row>
    <row r="14190" spans="20:24">
      <c r="T14190" s="221"/>
      <c r="U14190" s="221"/>
      <c r="V14190" s="221"/>
      <c r="W14190" s="221"/>
      <c r="X14190" s="221"/>
    </row>
    <row r="14191" spans="20:24">
      <c r="T14191" s="221"/>
      <c r="U14191" s="221"/>
      <c r="V14191" s="221"/>
      <c r="W14191" s="221"/>
      <c r="X14191" s="221"/>
    </row>
    <row r="14192" spans="20:24">
      <c r="T14192" s="221"/>
      <c r="U14192" s="221"/>
      <c r="V14192" s="221"/>
      <c r="W14192" s="221"/>
      <c r="X14192" s="221"/>
    </row>
    <row r="14193" spans="20:24">
      <c r="T14193" s="221"/>
      <c r="U14193" s="221"/>
      <c r="V14193" s="221"/>
      <c r="W14193" s="221"/>
      <c r="X14193" s="221"/>
    </row>
    <row r="14194" spans="20:24">
      <c r="T14194" s="221"/>
      <c r="U14194" s="221"/>
      <c r="V14194" s="221"/>
      <c r="W14194" s="221"/>
      <c r="X14194" s="221"/>
    </row>
    <row r="14195" spans="20:24">
      <c r="T14195" s="221"/>
      <c r="U14195" s="221"/>
      <c r="V14195" s="221"/>
      <c r="W14195" s="221"/>
      <c r="X14195" s="221"/>
    </row>
    <row r="14196" spans="20:24">
      <c r="T14196" s="221"/>
      <c r="U14196" s="221"/>
      <c r="V14196" s="221"/>
      <c r="W14196" s="221"/>
      <c r="X14196" s="221"/>
    </row>
    <row r="14197" spans="20:24">
      <c r="T14197" s="221"/>
      <c r="U14197" s="221"/>
      <c r="V14197" s="221"/>
      <c r="W14197" s="221"/>
      <c r="X14197" s="221"/>
    </row>
    <row r="14198" spans="20:24">
      <c r="T14198" s="221"/>
      <c r="U14198" s="221"/>
      <c r="V14198" s="221"/>
      <c r="W14198" s="221"/>
      <c r="X14198" s="221"/>
    </row>
    <row r="14199" spans="20:24">
      <c r="T14199" s="221"/>
      <c r="U14199" s="221"/>
      <c r="V14199" s="221"/>
      <c r="W14199" s="221"/>
      <c r="X14199" s="221"/>
    </row>
    <row r="14200" spans="20:24">
      <c r="T14200" s="221"/>
      <c r="U14200" s="221"/>
      <c r="V14200" s="221"/>
      <c r="W14200" s="221"/>
      <c r="X14200" s="221"/>
    </row>
    <row r="14201" spans="20:24">
      <c r="T14201" s="221"/>
      <c r="U14201" s="221"/>
      <c r="V14201" s="221"/>
      <c r="W14201" s="221"/>
      <c r="X14201" s="221"/>
    </row>
    <row r="14202" spans="20:24">
      <c r="T14202" s="221"/>
      <c r="U14202" s="221"/>
      <c r="V14202" s="221"/>
      <c r="W14202" s="221"/>
      <c r="X14202" s="221"/>
    </row>
    <row r="14203" spans="20:24">
      <c r="T14203" s="221"/>
      <c r="U14203" s="221"/>
      <c r="V14203" s="221"/>
      <c r="W14203" s="221"/>
      <c r="X14203" s="221"/>
    </row>
    <row r="14204" spans="20:24">
      <c r="T14204" s="221"/>
      <c r="U14204" s="221"/>
      <c r="V14204" s="221"/>
      <c r="W14204" s="221"/>
      <c r="X14204" s="221"/>
    </row>
    <row r="14205" spans="20:24">
      <c r="T14205" s="221"/>
      <c r="U14205" s="221"/>
      <c r="V14205" s="221"/>
      <c r="W14205" s="221"/>
      <c r="X14205" s="221"/>
    </row>
    <row r="14206" spans="20:24">
      <c r="T14206" s="221"/>
      <c r="U14206" s="221"/>
      <c r="V14206" s="221"/>
      <c r="W14206" s="221"/>
      <c r="X14206" s="221"/>
    </row>
    <row r="14207" spans="20:24">
      <c r="T14207" s="221"/>
      <c r="U14207" s="221"/>
      <c r="V14207" s="221"/>
      <c r="W14207" s="221"/>
      <c r="X14207" s="221"/>
    </row>
    <row r="14208" spans="20:24">
      <c r="T14208" s="221"/>
      <c r="U14208" s="221"/>
      <c r="V14208" s="221"/>
      <c r="W14208" s="221"/>
      <c r="X14208" s="221"/>
    </row>
    <row r="14209" spans="20:24">
      <c r="T14209" s="221"/>
      <c r="U14209" s="221"/>
      <c r="V14209" s="221"/>
      <c r="W14209" s="221"/>
      <c r="X14209" s="221"/>
    </row>
    <row r="14210" spans="20:24">
      <c r="T14210" s="221"/>
      <c r="U14210" s="221"/>
      <c r="V14210" s="221"/>
      <c r="W14210" s="221"/>
      <c r="X14210" s="221"/>
    </row>
    <row r="14211" spans="20:24">
      <c r="T14211" s="221"/>
      <c r="U14211" s="221"/>
      <c r="V14211" s="221"/>
      <c r="W14211" s="221"/>
      <c r="X14211" s="221"/>
    </row>
    <row r="14212" spans="20:24">
      <c r="T14212" s="221"/>
      <c r="U14212" s="221"/>
      <c r="V14212" s="221"/>
      <c r="W14212" s="221"/>
      <c r="X14212" s="221"/>
    </row>
    <row r="14213" spans="20:24">
      <c r="T14213" s="221"/>
      <c r="U14213" s="221"/>
      <c r="V14213" s="221"/>
      <c r="W14213" s="221"/>
      <c r="X14213" s="221"/>
    </row>
    <row r="14214" spans="20:24">
      <c r="T14214" s="221"/>
      <c r="U14214" s="221"/>
      <c r="V14214" s="221"/>
      <c r="W14214" s="221"/>
      <c r="X14214" s="221"/>
    </row>
    <row r="14215" spans="20:24">
      <c r="T14215" s="221"/>
      <c r="U14215" s="221"/>
      <c r="V14215" s="221"/>
      <c r="W14215" s="221"/>
      <c r="X14215" s="221"/>
    </row>
    <row r="14216" spans="20:24">
      <c r="T14216" s="221"/>
      <c r="U14216" s="221"/>
      <c r="V14216" s="221"/>
      <c r="W14216" s="221"/>
      <c r="X14216" s="221"/>
    </row>
    <row r="14217" spans="20:24">
      <c r="T14217" s="221"/>
      <c r="U14217" s="221"/>
      <c r="V14217" s="221"/>
      <c r="W14217" s="221"/>
      <c r="X14217" s="221"/>
    </row>
    <row r="14218" spans="20:24">
      <c r="T14218" s="221"/>
      <c r="U14218" s="221"/>
      <c r="V14218" s="221"/>
      <c r="W14218" s="221"/>
      <c r="X14218" s="221"/>
    </row>
    <row r="14219" spans="20:24">
      <c r="T14219" s="221"/>
      <c r="U14219" s="221"/>
      <c r="V14219" s="221"/>
      <c r="W14219" s="221"/>
      <c r="X14219" s="221"/>
    </row>
    <row r="14220" spans="20:24">
      <c r="T14220" s="221"/>
      <c r="U14220" s="221"/>
      <c r="V14220" s="221"/>
      <c r="W14220" s="221"/>
      <c r="X14220" s="221"/>
    </row>
    <row r="14221" spans="20:24">
      <c r="T14221" s="221"/>
      <c r="U14221" s="221"/>
      <c r="V14221" s="221"/>
      <c r="W14221" s="221"/>
      <c r="X14221" s="221"/>
    </row>
    <row r="14222" spans="20:24">
      <c r="T14222" s="221"/>
      <c r="U14222" s="221"/>
      <c r="V14222" s="221"/>
      <c r="W14222" s="221"/>
      <c r="X14222" s="221"/>
    </row>
    <row r="14223" spans="20:24">
      <c r="T14223" s="221"/>
      <c r="U14223" s="221"/>
      <c r="V14223" s="221"/>
      <c r="W14223" s="221"/>
      <c r="X14223" s="221"/>
    </row>
    <row r="14224" spans="20:24">
      <c r="T14224" s="221"/>
      <c r="U14224" s="221"/>
      <c r="V14224" s="221"/>
      <c r="W14224" s="221"/>
      <c r="X14224" s="221"/>
    </row>
    <row r="14225" spans="20:24">
      <c r="T14225" s="221"/>
      <c r="U14225" s="221"/>
      <c r="V14225" s="221"/>
      <c r="W14225" s="221"/>
      <c r="X14225" s="221"/>
    </row>
    <row r="14226" spans="20:24">
      <c r="T14226" s="221"/>
      <c r="U14226" s="221"/>
      <c r="V14226" s="221"/>
      <c r="W14226" s="221"/>
      <c r="X14226" s="221"/>
    </row>
    <row r="14227" spans="20:24">
      <c r="T14227" s="221"/>
      <c r="U14227" s="221"/>
      <c r="V14227" s="221"/>
      <c r="W14227" s="221"/>
      <c r="X14227" s="221"/>
    </row>
    <row r="14228" spans="20:24">
      <c r="T14228" s="221"/>
      <c r="U14228" s="221"/>
      <c r="V14228" s="221"/>
      <c r="W14228" s="221"/>
      <c r="X14228" s="221"/>
    </row>
    <row r="14229" spans="20:24">
      <c r="T14229" s="221"/>
      <c r="U14229" s="221"/>
      <c r="V14229" s="221"/>
      <c r="W14229" s="221"/>
      <c r="X14229" s="221"/>
    </row>
    <row r="14230" spans="20:24">
      <c r="T14230" s="221"/>
      <c r="U14230" s="221"/>
      <c r="V14230" s="221"/>
      <c r="W14230" s="221"/>
      <c r="X14230" s="221"/>
    </row>
    <row r="14231" spans="20:24">
      <c r="T14231" s="221"/>
      <c r="U14231" s="221"/>
      <c r="V14231" s="221"/>
      <c r="W14231" s="221"/>
      <c r="X14231" s="221"/>
    </row>
    <row r="14232" spans="20:24">
      <c r="T14232" s="221"/>
      <c r="U14232" s="221"/>
      <c r="V14232" s="221"/>
      <c r="W14232" s="221"/>
      <c r="X14232" s="221"/>
    </row>
    <row r="14233" spans="20:24">
      <c r="T14233" s="221"/>
      <c r="U14233" s="221"/>
      <c r="V14233" s="221"/>
      <c r="W14233" s="221"/>
      <c r="X14233" s="221"/>
    </row>
    <row r="14234" spans="20:24">
      <c r="T14234" s="221"/>
      <c r="U14234" s="221"/>
      <c r="V14234" s="221"/>
      <c r="W14234" s="221"/>
      <c r="X14234" s="221"/>
    </row>
    <row r="14235" spans="20:24">
      <c r="T14235" s="221"/>
      <c r="U14235" s="221"/>
      <c r="V14235" s="221"/>
      <c r="W14235" s="221"/>
      <c r="X14235" s="221"/>
    </row>
    <row r="14236" spans="20:24">
      <c r="T14236" s="221"/>
      <c r="U14236" s="221"/>
      <c r="V14236" s="221"/>
      <c r="W14236" s="221"/>
      <c r="X14236" s="221"/>
    </row>
    <row r="14237" spans="20:24">
      <c r="T14237" s="221"/>
      <c r="U14237" s="221"/>
      <c r="V14237" s="221"/>
      <c r="W14237" s="221"/>
      <c r="X14237" s="221"/>
    </row>
    <row r="14238" spans="20:24">
      <c r="T14238" s="221"/>
      <c r="U14238" s="221"/>
      <c r="V14238" s="221"/>
      <c r="W14238" s="221"/>
      <c r="X14238" s="221"/>
    </row>
    <row r="14239" spans="20:24">
      <c r="T14239" s="221"/>
      <c r="U14239" s="221"/>
      <c r="V14239" s="221"/>
      <c r="W14239" s="221"/>
      <c r="X14239" s="221"/>
    </row>
    <row r="14240" spans="20:24">
      <c r="T14240" s="221"/>
      <c r="U14240" s="221"/>
      <c r="V14240" s="221"/>
      <c r="W14240" s="221"/>
      <c r="X14240" s="221"/>
    </row>
    <row r="14241" spans="20:24">
      <c r="T14241" s="221"/>
      <c r="U14241" s="221"/>
      <c r="V14241" s="221"/>
      <c r="W14241" s="221"/>
      <c r="X14241" s="221"/>
    </row>
    <row r="14242" spans="20:24">
      <c r="T14242" s="221"/>
      <c r="U14242" s="221"/>
      <c r="V14242" s="221"/>
      <c r="W14242" s="221"/>
      <c r="X14242" s="221"/>
    </row>
    <row r="14243" spans="20:24">
      <c r="T14243" s="221"/>
      <c r="U14243" s="221"/>
      <c r="V14243" s="221"/>
      <c r="W14243" s="221"/>
      <c r="X14243" s="221"/>
    </row>
    <row r="14244" spans="20:24">
      <c r="T14244" s="221"/>
      <c r="U14244" s="221"/>
      <c r="V14244" s="221"/>
      <c r="W14244" s="221"/>
      <c r="X14244" s="221"/>
    </row>
    <row r="14245" spans="20:24">
      <c r="T14245" s="221"/>
      <c r="U14245" s="221"/>
      <c r="V14245" s="221"/>
      <c r="W14245" s="221"/>
      <c r="X14245" s="221"/>
    </row>
    <row r="14246" spans="20:24">
      <c r="T14246" s="221"/>
      <c r="U14246" s="221"/>
      <c r="V14246" s="221"/>
      <c r="W14246" s="221"/>
      <c r="X14246" s="221"/>
    </row>
    <row r="14247" spans="20:24">
      <c r="T14247" s="221"/>
      <c r="U14247" s="221"/>
      <c r="V14247" s="221"/>
      <c r="W14247" s="221"/>
      <c r="X14247" s="221"/>
    </row>
    <row r="14248" spans="20:24">
      <c r="T14248" s="221"/>
      <c r="U14248" s="221"/>
      <c r="V14248" s="221"/>
      <c r="W14248" s="221"/>
      <c r="X14248" s="221"/>
    </row>
    <row r="14249" spans="20:24">
      <c r="T14249" s="221"/>
      <c r="U14249" s="221"/>
      <c r="V14249" s="221"/>
      <c r="W14249" s="221"/>
      <c r="X14249" s="221"/>
    </row>
    <row r="14250" spans="20:24">
      <c r="T14250" s="221"/>
      <c r="U14250" s="221"/>
      <c r="V14250" s="221"/>
      <c r="W14250" s="221"/>
      <c r="X14250" s="221"/>
    </row>
    <row r="14251" spans="20:24">
      <c r="T14251" s="221"/>
      <c r="U14251" s="221"/>
      <c r="V14251" s="221"/>
      <c r="W14251" s="221"/>
      <c r="X14251" s="221"/>
    </row>
    <row r="14252" spans="20:24">
      <c r="T14252" s="221"/>
      <c r="U14252" s="221"/>
      <c r="V14252" s="221"/>
      <c r="W14252" s="221"/>
      <c r="X14252" s="221"/>
    </row>
    <row r="14253" spans="20:24">
      <c r="T14253" s="221"/>
      <c r="U14253" s="221"/>
      <c r="V14253" s="221"/>
      <c r="W14253" s="221"/>
      <c r="X14253" s="221"/>
    </row>
    <row r="14254" spans="20:24">
      <c r="T14254" s="221"/>
      <c r="U14254" s="221"/>
      <c r="V14254" s="221"/>
      <c r="W14254" s="221"/>
      <c r="X14254" s="221"/>
    </row>
    <row r="14255" spans="20:24">
      <c r="T14255" s="221"/>
      <c r="U14255" s="221"/>
      <c r="V14255" s="221"/>
      <c r="W14255" s="221"/>
      <c r="X14255" s="221"/>
    </row>
    <row r="14256" spans="20:24">
      <c r="T14256" s="221"/>
      <c r="U14256" s="221"/>
      <c r="V14256" s="221"/>
      <c r="W14256" s="221"/>
      <c r="X14256" s="221"/>
    </row>
    <row r="14257" spans="20:24">
      <c r="T14257" s="221"/>
      <c r="U14257" s="221"/>
      <c r="V14257" s="221"/>
      <c r="W14257" s="221"/>
      <c r="X14257" s="221"/>
    </row>
    <row r="14258" spans="20:24">
      <c r="T14258" s="221"/>
      <c r="U14258" s="221"/>
      <c r="V14258" s="221"/>
      <c r="W14258" s="221"/>
      <c r="X14258" s="221"/>
    </row>
    <row r="14259" spans="20:24">
      <c r="T14259" s="221"/>
      <c r="U14259" s="221"/>
      <c r="V14259" s="221"/>
      <c r="W14259" s="221"/>
      <c r="X14259" s="221"/>
    </row>
    <row r="14260" spans="20:24">
      <c r="T14260" s="221"/>
      <c r="U14260" s="221"/>
      <c r="V14260" s="221"/>
      <c r="W14260" s="221"/>
      <c r="X14260" s="221"/>
    </row>
    <row r="14261" spans="20:24">
      <c r="T14261" s="221"/>
      <c r="U14261" s="221"/>
      <c r="V14261" s="221"/>
      <c r="W14261" s="221"/>
      <c r="X14261" s="221"/>
    </row>
    <row r="14262" spans="20:24">
      <c r="T14262" s="221"/>
      <c r="U14262" s="221"/>
      <c r="V14262" s="221"/>
      <c r="W14262" s="221"/>
      <c r="X14262" s="221"/>
    </row>
    <row r="14263" spans="20:24">
      <c r="T14263" s="221"/>
      <c r="U14263" s="221"/>
      <c r="V14263" s="221"/>
      <c r="W14263" s="221"/>
      <c r="X14263" s="221"/>
    </row>
    <row r="14264" spans="20:24">
      <c r="T14264" s="221"/>
      <c r="U14264" s="221"/>
      <c r="V14264" s="221"/>
      <c r="W14264" s="221"/>
      <c r="X14264" s="221"/>
    </row>
    <row r="14265" spans="20:24">
      <c r="T14265" s="221"/>
      <c r="U14265" s="221"/>
      <c r="V14265" s="221"/>
      <c r="W14265" s="221"/>
      <c r="X14265" s="221"/>
    </row>
    <row r="14266" spans="20:24">
      <c r="T14266" s="221"/>
      <c r="U14266" s="221"/>
      <c r="V14266" s="221"/>
      <c r="W14266" s="221"/>
      <c r="X14266" s="221"/>
    </row>
    <row r="14267" spans="20:24">
      <c r="T14267" s="221"/>
      <c r="U14267" s="221"/>
      <c r="V14267" s="221"/>
      <c r="W14267" s="221"/>
      <c r="X14267" s="221"/>
    </row>
    <row r="14268" spans="20:24">
      <c r="T14268" s="221"/>
      <c r="U14268" s="221"/>
      <c r="V14268" s="221"/>
      <c r="W14268" s="221"/>
      <c r="X14268" s="221"/>
    </row>
    <row r="14269" spans="20:24">
      <c r="T14269" s="221"/>
      <c r="U14269" s="221"/>
      <c r="V14269" s="221"/>
      <c r="W14269" s="221"/>
      <c r="X14269" s="221"/>
    </row>
    <row r="14270" spans="20:24">
      <c r="T14270" s="221"/>
      <c r="U14270" s="221"/>
      <c r="V14270" s="221"/>
      <c r="W14270" s="221"/>
      <c r="X14270" s="221"/>
    </row>
    <row r="14271" spans="20:24">
      <c r="T14271" s="221"/>
      <c r="U14271" s="221"/>
      <c r="V14271" s="221"/>
      <c r="W14271" s="221"/>
      <c r="X14271" s="221"/>
    </row>
    <row r="14272" spans="20:24">
      <c r="T14272" s="221"/>
      <c r="U14272" s="221"/>
      <c r="V14272" s="221"/>
      <c r="W14272" s="221"/>
      <c r="X14272" s="221"/>
    </row>
    <row r="14273" spans="20:24">
      <c r="T14273" s="221"/>
      <c r="U14273" s="221"/>
      <c r="V14273" s="221"/>
      <c r="W14273" s="221"/>
      <c r="X14273" s="221"/>
    </row>
    <row r="14274" spans="20:24">
      <c r="T14274" s="221"/>
      <c r="U14274" s="221"/>
      <c r="V14274" s="221"/>
      <c r="W14274" s="221"/>
      <c r="X14274" s="221"/>
    </row>
    <row r="14275" spans="20:24">
      <c r="T14275" s="221"/>
      <c r="U14275" s="221"/>
      <c r="V14275" s="221"/>
      <c r="W14275" s="221"/>
      <c r="X14275" s="221"/>
    </row>
    <row r="14276" spans="20:24">
      <c r="T14276" s="221"/>
      <c r="U14276" s="221"/>
      <c r="V14276" s="221"/>
      <c r="W14276" s="221"/>
      <c r="X14276" s="221"/>
    </row>
    <row r="14277" spans="20:24">
      <c r="T14277" s="221"/>
      <c r="U14277" s="221"/>
      <c r="V14277" s="221"/>
      <c r="W14277" s="221"/>
      <c r="X14277" s="221"/>
    </row>
    <row r="14278" spans="20:24">
      <c r="T14278" s="221"/>
      <c r="U14278" s="221"/>
      <c r="V14278" s="221"/>
      <c r="W14278" s="221"/>
      <c r="X14278" s="221"/>
    </row>
    <row r="14279" spans="20:24">
      <c r="T14279" s="221"/>
      <c r="U14279" s="221"/>
      <c r="V14279" s="221"/>
      <c r="W14279" s="221"/>
      <c r="X14279" s="221"/>
    </row>
    <row r="14280" spans="20:24">
      <c r="T14280" s="221"/>
      <c r="U14280" s="221"/>
      <c r="V14280" s="221"/>
      <c r="W14280" s="221"/>
      <c r="X14280" s="221"/>
    </row>
    <row r="14281" spans="20:24">
      <c r="T14281" s="221"/>
      <c r="U14281" s="221"/>
      <c r="V14281" s="221"/>
      <c r="W14281" s="221"/>
      <c r="X14281" s="221"/>
    </row>
    <row r="14282" spans="20:24">
      <c r="T14282" s="221"/>
      <c r="U14282" s="221"/>
      <c r="V14282" s="221"/>
      <c r="W14282" s="221"/>
      <c r="X14282" s="221"/>
    </row>
    <row r="14283" spans="20:24">
      <c r="T14283" s="221"/>
      <c r="U14283" s="221"/>
      <c r="V14283" s="221"/>
      <c r="W14283" s="221"/>
      <c r="X14283" s="221"/>
    </row>
    <row r="14284" spans="20:24">
      <c r="T14284" s="221"/>
      <c r="U14284" s="221"/>
      <c r="V14284" s="221"/>
      <c r="W14284" s="221"/>
      <c r="X14284" s="221"/>
    </row>
    <row r="14285" spans="20:24">
      <c r="T14285" s="221"/>
      <c r="U14285" s="221"/>
      <c r="V14285" s="221"/>
      <c r="W14285" s="221"/>
      <c r="X14285" s="221"/>
    </row>
    <row r="14286" spans="20:24">
      <c r="T14286" s="221"/>
      <c r="U14286" s="221"/>
      <c r="V14286" s="221"/>
      <c r="W14286" s="221"/>
      <c r="X14286" s="221"/>
    </row>
    <row r="14287" spans="20:24">
      <c r="T14287" s="221"/>
      <c r="U14287" s="221"/>
      <c r="V14287" s="221"/>
      <c r="W14287" s="221"/>
      <c r="X14287" s="221"/>
    </row>
    <row r="14288" spans="20:24">
      <c r="T14288" s="221"/>
      <c r="U14288" s="221"/>
      <c r="V14288" s="221"/>
      <c r="W14288" s="221"/>
      <c r="X14288" s="221"/>
    </row>
    <row r="14289" spans="20:24">
      <c r="T14289" s="221"/>
      <c r="U14289" s="221"/>
      <c r="V14289" s="221"/>
      <c r="W14289" s="221"/>
      <c r="X14289" s="221"/>
    </row>
    <row r="14290" spans="20:24">
      <c r="T14290" s="221"/>
      <c r="U14290" s="221"/>
      <c r="V14290" s="221"/>
      <c r="W14290" s="221"/>
      <c r="X14290" s="221"/>
    </row>
    <row r="14291" spans="20:24">
      <c r="T14291" s="221"/>
      <c r="U14291" s="221"/>
      <c r="V14291" s="221"/>
      <c r="W14291" s="221"/>
      <c r="X14291" s="221"/>
    </row>
    <row r="14292" spans="20:24">
      <c r="T14292" s="221"/>
      <c r="U14292" s="221"/>
      <c r="V14292" s="221"/>
      <c r="W14292" s="221"/>
      <c r="X14292" s="221"/>
    </row>
    <row r="14293" spans="20:24">
      <c r="T14293" s="221"/>
      <c r="U14293" s="221"/>
      <c r="V14293" s="221"/>
      <c r="W14293" s="221"/>
      <c r="X14293" s="221"/>
    </row>
    <row r="14294" spans="20:24">
      <c r="T14294" s="221"/>
      <c r="U14294" s="221"/>
      <c r="V14294" s="221"/>
      <c r="W14294" s="221"/>
      <c r="X14294" s="221"/>
    </row>
    <row r="14295" spans="20:24">
      <c r="T14295" s="221"/>
      <c r="U14295" s="221"/>
      <c r="V14295" s="221"/>
      <c r="W14295" s="221"/>
      <c r="X14295" s="221"/>
    </row>
    <row r="14296" spans="20:24">
      <c r="T14296" s="221"/>
      <c r="U14296" s="221"/>
      <c r="V14296" s="221"/>
      <c r="W14296" s="221"/>
      <c r="X14296" s="221"/>
    </row>
    <row r="14297" spans="20:24">
      <c r="T14297" s="221"/>
      <c r="U14297" s="221"/>
      <c r="V14297" s="221"/>
      <c r="W14297" s="221"/>
      <c r="X14297" s="221"/>
    </row>
    <row r="14298" spans="20:24">
      <c r="T14298" s="221"/>
      <c r="U14298" s="221"/>
      <c r="V14298" s="221"/>
      <c r="W14298" s="221"/>
      <c r="X14298" s="221"/>
    </row>
    <row r="14299" spans="20:24">
      <c r="T14299" s="221"/>
      <c r="U14299" s="221"/>
      <c r="V14299" s="221"/>
      <c r="W14299" s="221"/>
      <c r="X14299" s="221"/>
    </row>
    <row r="14300" spans="20:24">
      <c r="T14300" s="221"/>
      <c r="U14300" s="221"/>
      <c r="V14300" s="221"/>
      <c r="W14300" s="221"/>
      <c r="X14300" s="221"/>
    </row>
    <row r="14301" spans="20:24">
      <c r="T14301" s="221"/>
      <c r="U14301" s="221"/>
      <c r="V14301" s="221"/>
      <c r="W14301" s="221"/>
      <c r="X14301" s="221"/>
    </row>
    <row r="14302" spans="20:24">
      <c r="T14302" s="221"/>
      <c r="U14302" s="221"/>
      <c r="V14302" s="221"/>
      <c r="W14302" s="221"/>
      <c r="X14302" s="221"/>
    </row>
    <row r="14303" spans="20:24">
      <c r="T14303" s="221"/>
      <c r="U14303" s="221"/>
      <c r="V14303" s="221"/>
      <c r="W14303" s="221"/>
      <c r="X14303" s="221"/>
    </row>
    <row r="14304" spans="20:24">
      <c r="T14304" s="221"/>
      <c r="U14304" s="221"/>
      <c r="V14304" s="221"/>
      <c r="W14304" s="221"/>
      <c r="X14304" s="221"/>
    </row>
    <row r="14305" spans="20:24">
      <c r="T14305" s="221"/>
      <c r="U14305" s="221"/>
      <c r="V14305" s="221"/>
      <c r="W14305" s="221"/>
      <c r="X14305" s="221"/>
    </row>
    <row r="14306" spans="20:24">
      <c r="T14306" s="221"/>
      <c r="U14306" s="221"/>
      <c r="V14306" s="221"/>
      <c r="W14306" s="221"/>
      <c r="X14306" s="221"/>
    </row>
    <row r="14307" spans="20:24">
      <c r="T14307" s="221"/>
      <c r="U14307" s="221"/>
      <c r="V14307" s="221"/>
      <c r="W14307" s="221"/>
      <c r="X14307" s="221"/>
    </row>
    <row r="14308" spans="20:24">
      <c r="T14308" s="221"/>
      <c r="U14308" s="221"/>
      <c r="V14308" s="221"/>
      <c r="W14308" s="221"/>
      <c r="X14308" s="221"/>
    </row>
    <row r="14309" spans="20:24">
      <c r="T14309" s="221"/>
      <c r="U14309" s="221"/>
      <c r="V14309" s="221"/>
      <c r="W14309" s="221"/>
      <c r="X14309" s="221"/>
    </row>
    <row r="14310" spans="20:24">
      <c r="T14310" s="221"/>
      <c r="U14310" s="221"/>
      <c r="V14310" s="221"/>
      <c r="W14310" s="221"/>
      <c r="X14310" s="221"/>
    </row>
    <row r="14311" spans="20:24">
      <c r="T14311" s="221"/>
      <c r="U14311" s="221"/>
      <c r="V14311" s="221"/>
      <c r="W14311" s="221"/>
      <c r="X14311" s="221"/>
    </row>
    <row r="14312" spans="20:24">
      <c r="T14312" s="221"/>
      <c r="U14312" s="221"/>
      <c r="V14312" s="221"/>
      <c r="W14312" s="221"/>
      <c r="X14312" s="221"/>
    </row>
    <row r="14313" spans="20:24">
      <c r="T14313" s="221"/>
      <c r="U14313" s="221"/>
      <c r="V14313" s="221"/>
      <c r="W14313" s="221"/>
      <c r="X14313" s="221"/>
    </row>
    <row r="14314" spans="20:24">
      <c r="T14314" s="221"/>
      <c r="U14314" s="221"/>
      <c r="V14314" s="221"/>
      <c r="W14314" s="221"/>
      <c r="X14314" s="221"/>
    </row>
    <row r="14315" spans="20:24">
      <c r="T14315" s="221"/>
      <c r="U14315" s="221"/>
      <c r="V14315" s="221"/>
      <c r="W14315" s="221"/>
      <c r="X14315" s="221"/>
    </row>
    <row r="14316" spans="20:24">
      <c r="T14316" s="221"/>
      <c r="U14316" s="221"/>
      <c r="V14316" s="221"/>
      <c r="W14316" s="221"/>
      <c r="X14316" s="221"/>
    </row>
    <row r="14317" spans="20:24">
      <c r="T14317" s="221"/>
      <c r="U14317" s="221"/>
      <c r="V14317" s="221"/>
      <c r="W14317" s="221"/>
      <c r="X14317" s="221"/>
    </row>
    <row r="14318" spans="20:24">
      <c r="T14318" s="221"/>
      <c r="U14318" s="221"/>
      <c r="V14318" s="221"/>
      <c r="W14318" s="221"/>
      <c r="X14318" s="221"/>
    </row>
    <row r="14319" spans="20:24">
      <c r="T14319" s="221"/>
      <c r="U14319" s="221"/>
      <c r="V14319" s="221"/>
      <c r="W14319" s="221"/>
      <c r="X14319" s="221"/>
    </row>
    <row r="14320" spans="20:24">
      <c r="T14320" s="221"/>
      <c r="U14320" s="221"/>
      <c r="V14320" s="221"/>
      <c r="W14320" s="221"/>
      <c r="X14320" s="221"/>
    </row>
    <row r="14321" spans="20:24">
      <c r="T14321" s="221"/>
      <c r="U14321" s="221"/>
      <c r="V14321" s="221"/>
      <c r="W14321" s="221"/>
      <c r="X14321" s="221"/>
    </row>
    <row r="14322" spans="20:24">
      <c r="T14322" s="221"/>
      <c r="U14322" s="221"/>
      <c r="V14322" s="221"/>
      <c r="W14322" s="221"/>
      <c r="X14322" s="221"/>
    </row>
    <row r="14323" spans="20:24">
      <c r="T14323" s="221"/>
      <c r="U14323" s="221"/>
      <c r="V14323" s="221"/>
      <c r="W14323" s="221"/>
      <c r="X14323" s="221"/>
    </row>
    <row r="14324" spans="20:24">
      <c r="T14324" s="221"/>
      <c r="U14324" s="221"/>
      <c r="V14324" s="221"/>
      <c r="W14324" s="221"/>
      <c r="X14324" s="221"/>
    </row>
    <row r="14325" spans="20:24">
      <c r="T14325" s="221"/>
      <c r="U14325" s="221"/>
      <c r="V14325" s="221"/>
      <c r="W14325" s="221"/>
      <c r="X14325" s="221"/>
    </row>
    <row r="14326" spans="20:24">
      <c r="T14326" s="221"/>
      <c r="U14326" s="221"/>
      <c r="V14326" s="221"/>
      <c r="W14326" s="221"/>
      <c r="X14326" s="221"/>
    </row>
    <row r="14327" spans="20:24">
      <c r="T14327" s="221"/>
      <c r="U14327" s="221"/>
      <c r="V14327" s="221"/>
      <c r="W14327" s="221"/>
      <c r="X14327" s="221"/>
    </row>
    <row r="14328" spans="20:24">
      <c r="T14328" s="221"/>
      <c r="U14328" s="221"/>
      <c r="V14328" s="221"/>
      <c r="W14328" s="221"/>
      <c r="X14328" s="221"/>
    </row>
    <row r="14329" spans="20:24">
      <c r="T14329" s="221"/>
      <c r="U14329" s="221"/>
      <c r="V14329" s="221"/>
      <c r="W14329" s="221"/>
      <c r="X14329" s="221"/>
    </row>
    <row r="14330" spans="20:24">
      <c r="T14330" s="221"/>
      <c r="U14330" s="221"/>
      <c r="V14330" s="221"/>
      <c r="W14330" s="221"/>
      <c r="X14330" s="221"/>
    </row>
    <row r="14331" spans="20:24">
      <c r="T14331" s="221"/>
      <c r="U14331" s="221"/>
      <c r="V14331" s="221"/>
      <c r="W14331" s="221"/>
      <c r="X14331" s="221"/>
    </row>
    <row r="14332" spans="20:24">
      <c r="T14332" s="221"/>
      <c r="U14332" s="221"/>
      <c r="V14332" s="221"/>
      <c r="W14332" s="221"/>
      <c r="X14332" s="221"/>
    </row>
    <row r="14333" spans="20:24">
      <c r="T14333" s="221"/>
      <c r="U14333" s="221"/>
      <c r="V14333" s="221"/>
      <c r="W14333" s="221"/>
      <c r="X14333" s="221"/>
    </row>
    <row r="14334" spans="20:24">
      <c r="T14334" s="221"/>
      <c r="U14334" s="221"/>
      <c r="V14334" s="221"/>
      <c r="W14334" s="221"/>
      <c r="X14334" s="221"/>
    </row>
    <row r="14335" spans="20:24">
      <c r="T14335" s="221"/>
      <c r="U14335" s="221"/>
      <c r="V14335" s="221"/>
      <c r="W14335" s="221"/>
      <c r="X14335" s="221"/>
    </row>
    <row r="14336" spans="20:24">
      <c r="T14336" s="221"/>
      <c r="U14336" s="221"/>
      <c r="V14336" s="221"/>
      <c r="W14336" s="221"/>
      <c r="X14336" s="221"/>
    </row>
    <row r="14337" spans="20:24">
      <c r="T14337" s="221"/>
      <c r="U14337" s="221"/>
      <c r="V14337" s="221"/>
      <c r="W14337" s="221"/>
      <c r="X14337" s="221"/>
    </row>
    <row r="14338" spans="20:24">
      <c r="T14338" s="221"/>
      <c r="U14338" s="221"/>
      <c r="V14338" s="221"/>
      <c r="W14338" s="221"/>
      <c r="X14338" s="221"/>
    </row>
    <row r="14339" spans="20:24">
      <c r="T14339" s="221"/>
      <c r="U14339" s="221"/>
      <c r="V14339" s="221"/>
      <c r="W14339" s="221"/>
      <c r="X14339" s="221"/>
    </row>
    <row r="14340" spans="20:24">
      <c r="T14340" s="221"/>
      <c r="U14340" s="221"/>
      <c r="V14340" s="221"/>
      <c r="W14340" s="221"/>
      <c r="X14340" s="221"/>
    </row>
    <row r="14341" spans="20:24">
      <c r="T14341" s="221"/>
      <c r="U14341" s="221"/>
      <c r="V14341" s="221"/>
      <c r="W14341" s="221"/>
      <c r="X14341" s="221"/>
    </row>
    <row r="14342" spans="20:24">
      <c r="T14342" s="221"/>
      <c r="U14342" s="221"/>
      <c r="V14342" s="221"/>
      <c r="W14342" s="221"/>
      <c r="X14342" s="221"/>
    </row>
    <row r="14343" spans="20:24">
      <c r="T14343" s="221"/>
      <c r="U14343" s="221"/>
      <c r="V14343" s="221"/>
      <c r="W14343" s="221"/>
      <c r="X14343" s="221"/>
    </row>
    <row r="14344" spans="20:24">
      <c r="T14344" s="221"/>
      <c r="U14344" s="221"/>
      <c r="V14344" s="221"/>
      <c r="W14344" s="221"/>
      <c r="X14344" s="221"/>
    </row>
    <row r="14345" spans="20:24">
      <c r="T14345" s="221"/>
      <c r="U14345" s="221"/>
      <c r="V14345" s="221"/>
      <c r="W14345" s="221"/>
      <c r="X14345" s="221"/>
    </row>
    <row r="14346" spans="20:24">
      <c r="T14346" s="221"/>
      <c r="U14346" s="221"/>
      <c r="V14346" s="221"/>
      <c r="W14346" s="221"/>
      <c r="X14346" s="221"/>
    </row>
    <row r="14347" spans="20:24">
      <c r="T14347" s="221"/>
      <c r="U14347" s="221"/>
      <c r="V14347" s="221"/>
      <c r="W14347" s="221"/>
      <c r="X14347" s="221"/>
    </row>
    <row r="14348" spans="20:24">
      <c r="T14348" s="221"/>
      <c r="U14348" s="221"/>
      <c r="V14348" s="221"/>
      <c r="W14348" s="221"/>
      <c r="X14348" s="221"/>
    </row>
    <row r="14349" spans="20:24">
      <c r="T14349" s="221"/>
      <c r="U14349" s="221"/>
      <c r="V14349" s="221"/>
      <c r="W14349" s="221"/>
      <c r="X14349" s="221"/>
    </row>
    <row r="14350" spans="20:24">
      <c r="T14350" s="221"/>
      <c r="U14350" s="221"/>
      <c r="V14350" s="221"/>
      <c r="W14350" s="221"/>
      <c r="X14350" s="221"/>
    </row>
    <row r="14351" spans="20:24">
      <c r="T14351" s="221"/>
      <c r="U14351" s="221"/>
      <c r="V14351" s="221"/>
      <c r="W14351" s="221"/>
      <c r="X14351" s="221"/>
    </row>
    <row r="14352" spans="20:24">
      <c r="T14352" s="221"/>
      <c r="U14352" s="221"/>
      <c r="V14352" s="221"/>
      <c r="W14352" s="221"/>
      <c r="X14352" s="221"/>
    </row>
    <row r="14353" spans="20:24">
      <c r="T14353" s="221"/>
      <c r="U14353" s="221"/>
      <c r="V14353" s="221"/>
      <c r="W14353" s="221"/>
      <c r="X14353" s="221"/>
    </row>
    <row r="14354" spans="20:24">
      <c r="T14354" s="221"/>
      <c r="U14354" s="221"/>
      <c r="V14354" s="221"/>
      <c r="W14354" s="221"/>
      <c r="X14354" s="221"/>
    </row>
    <row r="14355" spans="20:24">
      <c r="T14355" s="221"/>
      <c r="U14355" s="221"/>
      <c r="V14355" s="221"/>
      <c r="W14355" s="221"/>
      <c r="X14355" s="221"/>
    </row>
    <row r="14356" spans="20:24">
      <c r="T14356" s="221"/>
      <c r="U14356" s="221"/>
      <c r="V14356" s="221"/>
      <c r="W14356" s="221"/>
      <c r="X14356" s="221"/>
    </row>
    <row r="14357" spans="20:24">
      <c r="T14357" s="221"/>
      <c r="U14357" s="221"/>
      <c r="V14357" s="221"/>
      <c r="W14357" s="221"/>
      <c r="X14357" s="221"/>
    </row>
    <row r="14358" spans="20:24">
      <c r="T14358" s="221"/>
      <c r="U14358" s="221"/>
      <c r="V14358" s="221"/>
      <c r="W14358" s="221"/>
      <c r="X14358" s="221"/>
    </row>
    <row r="14359" spans="20:24">
      <c r="T14359" s="221"/>
      <c r="U14359" s="221"/>
      <c r="V14359" s="221"/>
      <c r="W14359" s="221"/>
      <c r="X14359" s="221"/>
    </row>
    <row r="14360" spans="20:24">
      <c r="T14360" s="221"/>
      <c r="U14360" s="221"/>
      <c r="V14360" s="221"/>
      <c r="W14360" s="221"/>
      <c r="X14360" s="221"/>
    </row>
    <row r="14361" spans="20:24">
      <c r="T14361" s="221"/>
      <c r="U14361" s="221"/>
      <c r="V14361" s="221"/>
      <c r="W14361" s="221"/>
      <c r="X14361" s="221"/>
    </row>
    <row r="14362" spans="20:24">
      <c r="T14362" s="221"/>
      <c r="U14362" s="221"/>
      <c r="V14362" s="221"/>
      <c r="W14362" s="221"/>
      <c r="X14362" s="221"/>
    </row>
    <row r="14363" spans="20:24">
      <c r="T14363" s="221"/>
      <c r="U14363" s="221"/>
      <c r="V14363" s="221"/>
      <c r="W14363" s="221"/>
      <c r="X14363" s="221"/>
    </row>
    <row r="14364" spans="20:24">
      <c r="T14364" s="221"/>
      <c r="U14364" s="221"/>
      <c r="V14364" s="221"/>
      <c r="W14364" s="221"/>
      <c r="X14364" s="221"/>
    </row>
    <row r="14365" spans="20:24">
      <c r="T14365" s="221"/>
      <c r="U14365" s="221"/>
      <c r="V14365" s="221"/>
      <c r="W14365" s="221"/>
      <c r="X14365" s="221"/>
    </row>
    <row r="14366" spans="20:24">
      <c r="T14366" s="221"/>
      <c r="U14366" s="221"/>
      <c r="V14366" s="221"/>
      <c r="W14366" s="221"/>
      <c r="X14366" s="221"/>
    </row>
    <row r="14367" spans="20:24">
      <c r="T14367" s="221"/>
      <c r="U14367" s="221"/>
      <c r="V14367" s="221"/>
      <c r="W14367" s="221"/>
      <c r="X14367" s="221"/>
    </row>
    <row r="14368" spans="20:24">
      <c r="T14368" s="221"/>
      <c r="U14368" s="221"/>
      <c r="V14368" s="221"/>
      <c r="W14368" s="221"/>
      <c r="X14368" s="221"/>
    </row>
    <row r="14369" spans="20:24">
      <c r="T14369" s="221"/>
      <c r="U14369" s="221"/>
      <c r="V14369" s="221"/>
      <c r="W14369" s="221"/>
      <c r="X14369" s="221"/>
    </row>
    <row r="14370" spans="20:24">
      <c r="T14370" s="221"/>
      <c r="U14370" s="221"/>
      <c r="V14370" s="221"/>
      <c r="W14370" s="221"/>
      <c r="X14370" s="221"/>
    </row>
    <row r="14371" spans="20:24">
      <c r="T14371" s="221"/>
      <c r="U14371" s="221"/>
      <c r="V14371" s="221"/>
      <c r="W14371" s="221"/>
      <c r="X14371" s="221"/>
    </row>
    <row r="14372" spans="20:24">
      <c r="T14372" s="221"/>
      <c r="U14372" s="221"/>
      <c r="V14372" s="221"/>
      <c r="W14372" s="221"/>
      <c r="X14372" s="221"/>
    </row>
    <row r="14373" spans="20:24">
      <c r="T14373" s="221"/>
      <c r="U14373" s="221"/>
      <c r="V14373" s="221"/>
      <c r="W14373" s="221"/>
      <c r="X14373" s="221"/>
    </row>
    <row r="14374" spans="20:24">
      <c r="T14374" s="221"/>
      <c r="U14374" s="221"/>
      <c r="V14374" s="221"/>
      <c r="W14374" s="221"/>
      <c r="X14374" s="221"/>
    </row>
    <row r="14375" spans="20:24">
      <c r="T14375" s="221"/>
      <c r="U14375" s="221"/>
      <c r="V14375" s="221"/>
      <c r="W14375" s="221"/>
      <c r="X14375" s="221"/>
    </row>
    <row r="14376" spans="20:24">
      <c r="T14376" s="221"/>
      <c r="U14376" s="221"/>
      <c r="V14376" s="221"/>
      <c r="W14376" s="221"/>
      <c r="X14376" s="221"/>
    </row>
    <row r="14377" spans="20:24">
      <c r="T14377" s="221"/>
      <c r="U14377" s="221"/>
      <c r="V14377" s="221"/>
      <c r="W14377" s="221"/>
      <c r="X14377" s="221"/>
    </row>
    <row r="14378" spans="20:24">
      <c r="T14378" s="221"/>
      <c r="U14378" s="221"/>
      <c r="V14378" s="221"/>
      <c r="W14378" s="221"/>
      <c r="X14378" s="221"/>
    </row>
    <row r="14379" spans="20:24">
      <c r="T14379" s="221"/>
      <c r="U14379" s="221"/>
      <c r="V14379" s="221"/>
      <c r="W14379" s="221"/>
      <c r="X14379" s="221"/>
    </row>
    <row r="14380" spans="20:24">
      <c r="T14380" s="221"/>
      <c r="U14380" s="221"/>
      <c r="V14380" s="221"/>
      <c r="W14380" s="221"/>
      <c r="X14380" s="221"/>
    </row>
    <row r="14381" spans="20:24">
      <c r="T14381" s="221"/>
      <c r="U14381" s="221"/>
      <c r="V14381" s="221"/>
      <c r="W14381" s="221"/>
      <c r="X14381" s="221"/>
    </row>
    <row r="14382" spans="20:24">
      <c r="T14382" s="221"/>
      <c r="U14382" s="221"/>
      <c r="V14382" s="221"/>
      <c r="W14382" s="221"/>
      <c r="X14382" s="221"/>
    </row>
    <row r="14383" spans="20:24">
      <c r="T14383" s="221"/>
      <c r="U14383" s="221"/>
      <c r="V14383" s="221"/>
      <c r="W14383" s="221"/>
      <c r="X14383" s="221"/>
    </row>
    <row r="14384" spans="20:24">
      <c r="T14384" s="221"/>
      <c r="U14384" s="221"/>
      <c r="V14384" s="221"/>
      <c r="W14384" s="221"/>
      <c r="X14384" s="221"/>
    </row>
    <row r="14385" spans="20:24">
      <c r="T14385" s="221"/>
      <c r="U14385" s="221"/>
      <c r="V14385" s="221"/>
      <c r="W14385" s="221"/>
      <c r="X14385" s="221"/>
    </row>
    <row r="14386" spans="20:24">
      <c r="T14386" s="221"/>
      <c r="U14386" s="221"/>
      <c r="V14386" s="221"/>
      <c r="W14386" s="221"/>
      <c r="X14386" s="221"/>
    </row>
    <row r="14387" spans="20:24">
      <c r="T14387" s="221"/>
      <c r="U14387" s="221"/>
      <c r="V14387" s="221"/>
      <c r="W14387" s="221"/>
      <c r="X14387" s="221"/>
    </row>
    <row r="14388" spans="20:24">
      <c r="T14388" s="221"/>
      <c r="U14388" s="221"/>
      <c r="V14388" s="221"/>
      <c r="W14388" s="221"/>
      <c r="X14388" s="221"/>
    </row>
    <row r="14389" spans="20:24">
      <c r="T14389" s="221"/>
      <c r="U14389" s="221"/>
      <c r="V14389" s="221"/>
      <c r="W14389" s="221"/>
      <c r="X14389" s="221"/>
    </row>
    <row r="14390" spans="20:24">
      <c r="T14390" s="221"/>
      <c r="U14390" s="221"/>
      <c r="V14390" s="221"/>
      <c r="W14390" s="221"/>
      <c r="X14390" s="221"/>
    </row>
    <row r="14391" spans="20:24">
      <c r="T14391" s="221"/>
      <c r="U14391" s="221"/>
      <c r="V14391" s="221"/>
      <c r="W14391" s="221"/>
      <c r="X14391" s="221"/>
    </row>
    <row r="14392" spans="20:24">
      <c r="T14392" s="221"/>
      <c r="U14392" s="221"/>
      <c r="V14392" s="221"/>
      <c r="W14392" s="221"/>
      <c r="X14392" s="221"/>
    </row>
    <row r="14393" spans="20:24">
      <c r="T14393" s="221"/>
      <c r="U14393" s="221"/>
      <c r="V14393" s="221"/>
      <c r="W14393" s="221"/>
      <c r="X14393" s="221"/>
    </row>
    <row r="14394" spans="20:24">
      <c r="T14394" s="221"/>
      <c r="U14394" s="221"/>
      <c r="V14394" s="221"/>
      <c r="W14394" s="221"/>
      <c r="X14394" s="221"/>
    </row>
    <row r="14395" spans="20:24">
      <c r="T14395" s="221"/>
      <c r="U14395" s="221"/>
      <c r="V14395" s="221"/>
      <c r="W14395" s="221"/>
      <c r="X14395" s="221"/>
    </row>
    <row r="14396" spans="20:24">
      <c r="T14396" s="221"/>
      <c r="U14396" s="221"/>
      <c r="V14396" s="221"/>
      <c r="W14396" s="221"/>
      <c r="X14396" s="221"/>
    </row>
    <row r="14397" spans="20:24">
      <c r="T14397" s="221"/>
      <c r="U14397" s="221"/>
      <c r="V14397" s="221"/>
      <c r="W14397" s="221"/>
      <c r="X14397" s="221"/>
    </row>
    <row r="14398" spans="20:24">
      <c r="T14398" s="221"/>
      <c r="U14398" s="221"/>
      <c r="V14398" s="221"/>
      <c r="W14398" s="221"/>
      <c r="X14398" s="221"/>
    </row>
    <row r="14399" spans="20:24">
      <c r="T14399" s="221"/>
      <c r="U14399" s="221"/>
      <c r="V14399" s="221"/>
      <c r="W14399" s="221"/>
      <c r="X14399" s="221"/>
    </row>
    <row r="14400" spans="20:24">
      <c r="T14400" s="221"/>
      <c r="U14400" s="221"/>
      <c r="V14400" s="221"/>
      <c r="W14400" s="221"/>
      <c r="X14400" s="221"/>
    </row>
    <row r="14401" spans="20:24">
      <c r="T14401" s="221"/>
      <c r="U14401" s="221"/>
      <c r="V14401" s="221"/>
      <c r="W14401" s="221"/>
      <c r="X14401" s="221"/>
    </row>
    <row r="14402" spans="20:24">
      <c r="T14402" s="221"/>
      <c r="U14402" s="221"/>
      <c r="V14402" s="221"/>
      <c r="W14402" s="221"/>
      <c r="X14402" s="221"/>
    </row>
    <row r="14403" spans="20:24">
      <c r="T14403" s="221"/>
      <c r="U14403" s="221"/>
      <c r="V14403" s="221"/>
      <c r="W14403" s="221"/>
      <c r="X14403" s="221"/>
    </row>
    <row r="14404" spans="20:24">
      <c r="T14404" s="221"/>
      <c r="U14404" s="221"/>
      <c r="V14404" s="221"/>
      <c r="W14404" s="221"/>
      <c r="X14404" s="221"/>
    </row>
    <row r="14405" spans="20:24">
      <c r="T14405" s="221"/>
      <c r="U14405" s="221"/>
      <c r="V14405" s="221"/>
      <c r="W14405" s="221"/>
      <c r="X14405" s="221"/>
    </row>
    <row r="14406" spans="20:24">
      <c r="T14406" s="221"/>
      <c r="U14406" s="221"/>
      <c r="V14406" s="221"/>
      <c r="W14406" s="221"/>
      <c r="X14406" s="221"/>
    </row>
    <row r="14407" spans="20:24">
      <c r="T14407" s="221"/>
      <c r="U14407" s="221"/>
      <c r="V14407" s="221"/>
      <c r="W14407" s="221"/>
      <c r="X14407" s="221"/>
    </row>
    <row r="14408" spans="20:24">
      <c r="T14408" s="221"/>
      <c r="U14408" s="221"/>
      <c r="V14408" s="221"/>
      <c r="W14408" s="221"/>
      <c r="X14408" s="221"/>
    </row>
    <row r="14409" spans="20:24">
      <c r="T14409" s="221"/>
      <c r="U14409" s="221"/>
      <c r="V14409" s="221"/>
      <c r="W14409" s="221"/>
      <c r="X14409" s="221"/>
    </row>
    <row r="14410" spans="20:24">
      <c r="T14410" s="221"/>
      <c r="U14410" s="221"/>
      <c r="V14410" s="221"/>
      <c r="W14410" s="221"/>
      <c r="X14410" s="221"/>
    </row>
    <row r="14411" spans="20:24">
      <c r="T14411" s="221"/>
      <c r="U14411" s="221"/>
      <c r="V14411" s="221"/>
      <c r="W14411" s="221"/>
      <c r="X14411" s="221"/>
    </row>
    <row r="14412" spans="20:24">
      <c r="T14412" s="221"/>
      <c r="U14412" s="221"/>
      <c r="V14412" s="221"/>
      <c r="W14412" s="221"/>
      <c r="X14412" s="221"/>
    </row>
    <row r="14413" spans="20:24">
      <c r="T14413" s="221"/>
      <c r="U14413" s="221"/>
      <c r="V14413" s="221"/>
      <c r="W14413" s="221"/>
      <c r="X14413" s="221"/>
    </row>
    <row r="14414" spans="20:24">
      <c r="T14414" s="221"/>
      <c r="U14414" s="221"/>
      <c r="V14414" s="221"/>
      <c r="W14414" s="221"/>
      <c r="X14414" s="221"/>
    </row>
    <row r="14415" spans="20:24">
      <c r="T14415" s="221"/>
      <c r="U14415" s="221"/>
      <c r="V14415" s="221"/>
      <c r="W14415" s="221"/>
      <c r="X14415" s="221"/>
    </row>
    <row r="14416" spans="20:24">
      <c r="T14416" s="221"/>
      <c r="U14416" s="221"/>
      <c r="V14416" s="221"/>
      <c r="W14416" s="221"/>
      <c r="X14416" s="221"/>
    </row>
    <row r="14417" spans="20:24">
      <c r="T14417" s="221"/>
      <c r="U14417" s="221"/>
      <c r="V14417" s="221"/>
      <c r="W14417" s="221"/>
      <c r="X14417" s="221"/>
    </row>
    <row r="14418" spans="20:24">
      <c r="T14418" s="221"/>
      <c r="U14418" s="221"/>
      <c r="V14418" s="221"/>
      <c r="W14418" s="221"/>
      <c r="X14418" s="221"/>
    </row>
    <row r="14419" spans="20:24">
      <c r="T14419" s="221"/>
      <c r="U14419" s="221"/>
      <c r="V14419" s="221"/>
      <c r="W14419" s="221"/>
      <c r="X14419" s="221"/>
    </row>
    <row r="14420" spans="20:24">
      <c r="T14420" s="221"/>
      <c r="U14420" s="221"/>
      <c r="V14420" s="221"/>
      <c r="W14420" s="221"/>
      <c r="X14420" s="221"/>
    </row>
    <row r="14421" spans="20:24">
      <c r="T14421" s="221"/>
      <c r="U14421" s="221"/>
      <c r="V14421" s="221"/>
      <c r="W14421" s="221"/>
      <c r="X14421" s="221"/>
    </row>
    <row r="14422" spans="20:24">
      <c r="T14422" s="221"/>
      <c r="U14422" s="221"/>
      <c r="V14422" s="221"/>
      <c r="W14422" s="221"/>
      <c r="X14422" s="221"/>
    </row>
    <row r="14423" spans="20:24">
      <c r="T14423" s="221"/>
      <c r="U14423" s="221"/>
      <c r="V14423" s="221"/>
      <c r="W14423" s="221"/>
      <c r="X14423" s="221"/>
    </row>
    <row r="14424" spans="20:24">
      <c r="T14424" s="221"/>
      <c r="U14424" s="221"/>
      <c r="V14424" s="221"/>
      <c r="W14424" s="221"/>
      <c r="X14424" s="221"/>
    </row>
    <row r="14425" spans="20:24">
      <c r="T14425" s="221"/>
      <c r="U14425" s="221"/>
      <c r="V14425" s="221"/>
      <c r="W14425" s="221"/>
      <c r="X14425" s="221"/>
    </row>
    <row r="14426" spans="20:24">
      <c r="T14426" s="221"/>
      <c r="U14426" s="221"/>
      <c r="V14426" s="221"/>
      <c r="W14426" s="221"/>
      <c r="X14426" s="221"/>
    </row>
    <row r="14427" spans="20:24">
      <c r="T14427" s="221"/>
      <c r="U14427" s="221"/>
      <c r="V14427" s="221"/>
      <c r="W14427" s="221"/>
      <c r="X14427" s="221"/>
    </row>
    <row r="14428" spans="20:24">
      <c r="T14428" s="221"/>
      <c r="U14428" s="221"/>
      <c r="V14428" s="221"/>
      <c r="W14428" s="221"/>
      <c r="X14428" s="221"/>
    </row>
    <row r="14429" spans="20:24">
      <c r="T14429" s="221"/>
      <c r="U14429" s="221"/>
      <c r="V14429" s="221"/>
      <c r="W14429" s="221"/>
      <c r="X14429" s="221"/>
    </row>
    <row r="14430" spans="20:24">
      <c r="T14430" s="221"/>
      <c r="U14430" s="221"/>
      <c r="V14430" s="221"/>
      <c r="W14430" s="221"/>
      <c r="X14430" s="221"/>
    </row>
    <row r="14431" spans="20:24">
      <c r="T14431" s="221"/>
      <c r="U14431" s="221"/>
      <c r="V14431" s="221"/>
      <c r="W14431" s="221"/>
      <c r="X14431" s="221"/>
    </row>
    <row r="14432" spans="20:24">
      <c r="T14432" s="221"/>
      <c r="U14432" s="221"/>
      <c r="V14432" s="221"/>
      <c r="W14432" s="221"/>
      <c r="X14432" s="221"/>
    </row>
    <row r="14433" spans="20:24">
      <c r="T14433" s="221"/>
      <c r="U14433" s="221"/>
      <c r="V14433" s="221"/>
      <c r="W14433" s="221"/>
      <c r="X14433" s="221"/>
    </row>
    <row r="14434" spans="20:24">
      <c r="T14434" s="221"/>
      <c r="U14434" s="221"/>
      <c r="V14434" s="221"/>
      <c r="W14434" s="221"/>
      <c r="X14434" s="221"/>
    </row>
    <row r="14435" spans="20:24">
      <c r="T14435" s="221"/>
      <c r="U14435" s="221"/>
      <c r="V14435" s="221"/>
      <c r="W14435" s="221"/>
      <c r="X14435" s="221"/>
    </row>
    <row r="14436" spans="20:24">
      <c r="T14436" s="221"/>
      <c r="U14436" s="221"/>
      <c r="V14436" s="221"/>
      <c r="W14436" s="221"/>
      <c r="X14436" s="221"/>
    </row>
    <row r="14437" spans="20:24">
      <c r="T14437" s="221"/>
      <c r="U14437" s="221"/>
      <c r="V14437" s="221"/>
      <c r="W14437" s="221"/>
      <c r="X14437" s="221"/>
    </row>
    <row r="14438" spans="20:24">
      <c r="T14438" s="221"/>
      <c r="U14438" s="221"/>
      <c r="V14438" s="221"/>
      <c r="W14438" s="221"/>
      <c r="X14438" s="221"/>
    </row>
    <row r="14439" spans="20:24">
      <c r="T14439" s="221"/>
      <c r="U14439" s="221"/>
      <c r="V14439" s="221"/>
      <c r="W14439" s="221"/>
      <c r="X14439" s="221"/>
    </row>
    <row r="14440" spans="20:24">
      <c r="T14440" s="221"/>
      <c r="U14440" s="221"/>
      <c r="V14440" s="221"/>
      <c r="W14440" s="221"/>
      <c r="X14440" s="221"/>
    </row>
    <row r="14441" spans="20:24">
      <c r="T14441" s="221"/>
      <c r="U14441" s="221"/>
      <c r="V14441" s="221"/>
      <c r="W14441" s="221"/>
      <c r="X14441" s="221"/>
    </row>
    <row r="14442" spans="20:24">
      <c r="T14442" s="221"/>
      <c r="U14442" s="221"/>
      <c r="V14442" s="221"/>
      <c r="W14442" s="221"/>
      <c r="X14442" s="221"/>
    </row>
    <row r="14443" spans="20:24">
      <c r="T14443" s="221"/>
      <c r="U14443" s="221"/>
      <c r="V14443" s="221"/>
      <c r="W14443" s="221"/>
      <c r="X14443" s="221"/>
    </row>
    <row r="14444" spans="20:24">
      <c r="T14444" s="221"/>
      <c r="U14444" s="221"/>
      <c r="V14444" s="221"/>
      <c r="W14444" s="221"/>
      <c r="X14444" s="221"/>
    </row>
    <row r="14445" spans="20:24">
      <c r="T14445" s="221"/>
      <c r="U14445" s="221"/>
      <c r="V14445" s="221"/>
      <c r="W14445" s="221"/>
      <c r="X14445" s="221"/>
    </row>
    <row r="14446" spans="20:24">
      <c r="T14446" s="221"/>
      <c r="U14446" s="221"/>
      <c r="V14446" s="221"/>
      <c r="W14446" s="221"/>
      <c r="X14446" s="221"/>
    </row>
    <row r="14447" spans="20:24">
      <c r="T14447" s="221"/>
      <c r="U14447" s="221"/>
      <c r="V14447" s="221"/>
      <c r="W14447" s="221"/>
      <c r="X14447" s="221"/>
    </row>
    <row r="14448" spans="20:24">
      <c r="T14448" s="221"/>
      <c r="U14448" s="221"/>
      <c r="V14448" s="221"/>
      <c r="W14448" s="221"/>
      <c r="X14448" s="221"/>
    </row>
    <row r="14449" spans="20:24">
      <c r="T14449" s="221"/>
      <c r="U14449" s="221"/>
      <c r="V14449" s="221"/>
      <c r="W14449" s="221"/>
      <c r="X14449" s="221"/>
    </row>
    <row r="14450" spans="20:24">
      <c r="T14450" s="221"/>
      <c r="U14450" s="221"/>
      <c r="V14450" s="221"/>
      <c r="W14450" s="221"/>
      <c r="X14450" s="221"/>
    </row>
    <row r="14451" spans="20:24">
      <c r="T14451" s="221"/>
      <c r="U14451" s="221"/>
      <c r="V14451" s="221"/>
      <c r="W14451" s="221"/>
      <c r="X14451" s="221"/>
    </row>
    <row r="14452" spans="20:24">
      <c r="T14452" s="221"/>
      <c r="U14452" s="221"/>
      <c r="V14452" s="221"/>
      <c r="W14452" s="221"/>
      <c r="X14452" s="221"/>
    </row>
    <row r="14453" spans="20:24">
      <c r="T14453" s="221"/>
      <c r="U14453" s="221"/>
      <c r="V14453" s="221"/>
      <c r="W14453" s="221"/>
      <c r="X14453" s="221"/>
    </row>
    <row r="14454" spans="20:24">
      <c r="T14454" s="221"/>
      <c r="U14454" s="221"/>
      <c r="V14454" s="221"/>
      <c r="W14454" s="221"/>
      <c r="X14454" s="221"/>
    </row>
    <row r="14455" spans="20:24">
      <c r="T14455" s="221"/>
      <c r="U14455" s="221"/>
      <c r="V14455" s="221"/>
      <c r="W14455" s="221"/>
      <c r="X14455" s="221"/>
    </row>
    <row r="14456" spans="20:24">
      <c r="T14456" s="221"/>
      <c r="U14456" s="221"/>
      <c r="V14456" s="221"/>
      <c r="W14456" s="221"/>
      <c r="X14456" s="221"/>
    </row>
    <row r="14457" spans="20:24">
      <c r="T14457" s="221"/>
      <c r="U14457" s="221"/>
      <c r="V14457" s="221"/>
      <c r="W14457" s="221"/>
      <c r="X14457" s="221"/>
    </row>
    <row r="14458" spans="20:24">
      <c r="T14458" s="221"/>
      <c r="U14458" s="221"/>
      <c r="V14458" s="221"/>
      <c r="W14458" s="221"/>
      <c r="X14458" s="221"/>
    </row>
    <row r="14459" spans="20:24">
      <c r="T14459" s="221"/>
      <c r="U14459" s="221"/>
      <c r="V14459" s="221"/>
      <c r="W14459" s="221"/>
      <c r="X14459" s="221"/>
    </row>
    <row r="14460" spans="20:24">
      <c r="T14460" s="221"/>
      <c r="U14460" s="221"/>
      <c r="V14460" s="221"/>
      <c r="W14460" s="221"/>
      <c r="X14460" s="221"/>
    </row>
    <row r="14461" spans="20:24">
      <c r="T14461" s="221"/>
      <c r="U14461" s="221"/>
      <c r="V14461" s="221"/>
      <c r="W14461" s="221"/>
      <c r="X14461" s="221"/>
    </row>
    <row r="14462" spans="20:24">
      <c r="T14462" s="221"/>
      <c r="U14462" s="221"/>
      <c r="V14462" s="221"/>
      <c r="W14462" s="221"/>
      <c r="X14462" s="221"/>
    </row>
    <row r="14463" spans="20:24">
      <c r="T14463" s="221"/>
      <c r="U14463" s="221"/>
      <c r="V14463" s="221"/>
      <c r="W14463" s="221"/>
      <c r="X14463" s="221"/>
    </row>
    <row r="14464" spans="20:24">
      <c r="T14464" s="221"/>
      <c r="U14464" s="221"/>
      <c r="V14464" s="221"/>
      <c r="W14464" s="221"/>
      <c r="X14464" s="221"/>
    </row>
    <row r="14465" spans="20:24">
      <c r="T14465" s="221"/>
      <c r="U14465" s="221"/>
      <c r="V14465" s="221"/>
      <c r="W14465" s="221"/>
      <c r="X14465" s="221"/>
    </row>
    <row r="14466" spans="20:24">
      <c r="T14466" s="221"/>
      <c r="U14466" s="221"/>
      <c r="V14466" s="221"/>
      <c r="W14466" s="221"/>
      <c r="X14466" s="221"/>
    </row>
    <row r="14467" spans="20:24">
      <c r="T14467" s="221"/>
      <c r="U14467" s="221"/>
      <c r="V14467" s="221"/>
      <c r="W14467" s="221"/>
      <c r="X14467" s="221"/>
    </row>
    <row r="14468" spans="20:24">
      <c r="T14468" s="221"/>
      <c r="U14468" s="221"/>
      <c r="V14468" s="221"/>
      <c r="W14468" s="221"/>
      <c r="X14468" s="221"/>
    </row>
    <row r="14469" spans="20:24">
      <c r="T14469" s="221"/>
      <c r="U14469" s="221"/>
      <c r="V14469" s="221"/>
      <c r="W14469" s="221"/>
      <c r="X14469" s="221"/>
    </row>
    <row r="14470" spans="20:24">
      <c r="T14470" s="221"/>
      <c r="U14470" s="221"/>
      <c r="V14470" s="221"/>
      <c r="W14470" s="221"/>
      <c r="X14470" s="221"/>
    </row>
    <row r="14471" spans="20:24">
      <c r="T14471" s="221"/>
      <c r="U14471" s="221"/>
      <c r="V14471" s="221"/>
      <c r="W14471" s="221"/>
      <c r="X14471" s="221"/>
    </row>
    <row r="14472" spans="20:24">
      <c r="T14472" s="221"/>
      <c r="U14472" s="221"/>
      <c r="V14472" s="221"/>
      <c r="W14472" s="221"/>
      <c r="X14472" s="221"/>
    </row>
    <row r="14473" spans="20:24">
      <c r="T14473" s="221"/>
      <c r="U14473" s="221"/>
      <c r="V14473" s="221"/>
      <c r="W14473" s="221"/>
      <c r="X14473" s="221"/>
    </row>
    <row r="14474" spans="20:24">
      <c r="T14474" s="221"/>
      <c r="U14474" s="221"/>
      <c r="V14474" s="221"/>
      <c r="W14474" s="221"/>
      <c r="X14474" s="221"/>
    </row>
    <row r="14475" spans="20:24">
      <c r="T14475" s="221"/>
      <c r="U14475" s="221"/>
      <c r="V14475" s="221"/>
      <c r="W14475" s="221"/>
      <c r="X14475" s="221"/>
    </row>
    <row r="14476" spans="20:24">
      <c r="T14476" s="221"/>
      <c r="U14476" s="221"/>
      <c r="V14476" s="221"/>
      <c r="W14476" s="221"/>
      <c r="X14476" s="221"/>
    </row>
    <row r="14477" spans="20:24">
      <c r="T14477" s="221"/>
      <c r="U14477" s="221"/>
      <c r="V14477" s="221"/>
      <c r="W14477" s="221"/>
      <c r="X14477" s="221"/>
    </row>
    <row r="14478" spans="20:24">
      <c r="T14478" s="221"/>
      <c r="U14478" s="221"/>
      <c r="V14478" s="221"/>
      <c r="W14478" s="221"/>
      <c r="X14478" s="221"/>
    </row>
    <row r="14479" spans="20:24">
      <c r="T14479" s="221"/>
      <c r="U14479" s="221"/>
      <c r="V14479" s="221"/>
      <c r="W14479" s="221"/>
      <c r="X14479" s="221"/>
    </row>
    <row r="14480" spans="20:24">
      <c r="T14480" s="221"/>
      <c r="U14480" s="221"/>
      <c r="V14480" s="221"/>
      <c r="W14480" s="221"/>
      <c r="X14480" s="221"/>
    </row>
    <row r="14481" spans="20:24">
      <c r="T14481" s="221"/>
      <c r="U14481" s="221"/>
      <c r="V14481" s="221"/>
      <c r="W14481" s="221"/>
      <c r="X14481" s="221"/>
    </row>
    <row r="14482" spans="20:24">
      <c r="T14482" s="221"/>
      <c r="U14482" s="221"/>
      <c r="V14482" s="221"/>
      <c r="W14482" s="221"/>
      <c r="X14482" s="221"/>
    </row>
    <row r="14483" spans="20:24">
      <c r="T14483" s="221"/>
      <c r="U14483" s="221"/>
      <c r="V14483" s="221"/>
      <c r="W14483" s="221"/>
      <c r="X14483" s="221"/>
    </row>
    <row r="14484" spans="20:24">
      <c r="T14484" s="221"/>
      <c r="U14484" s="221"/>
      <c r="V14484" s="221"/>
      <c r="W14484" s="221"/>
      <c r="X14484" s="221"/>
    </row>
    <row r="14485" spans="20:24">
      <c r="T14485" s="221"/>
      <c r="U14485" s="221"/>
      <c r="V14485" s="221"/>
      <c r="W14485" s="221"/>
      <c r="X14485" s="221"/>
    </row>
    <row r="14486" spans="20:24">
      <c r="T14486" s="221"/>
      <c r="U14486" s="221"/>
      <c r="V14486" s="221"/>
      <c r="W14486" s="221"/>
      <c r="X14486" s="221"/>
    </row>
    <row r="14487" spans="20:24">
      <c r="T14487" s="221"/>
      <c r="U14487" s="221"/>
      <c r="V14487" s="221"/>
      <c r="W14487" s="221"/>
      <c r="X14487" s="221"/>
    </row>
    <row r="14488" spans="20:24">
      <c r="T14488" s="221"/>
      <c r="U14488" s="221"/>
      <c r="V14488" s="221"/>
      <c r="W14488" s="221"/>
      <c r="X14488" s="221"/>
    </row>
    <row r="14489" spans="20:24">
      <c r="T14489" s="221"/>
      <c r="U14489" s="221"/>
      <c r="V14489" s="221"/>
      <c r="W14489" s="221"/>
      <c r="X14489" s="221"/>
    </row>
    <row r="14490" spans="20:24">
      <c r="T14490" s="221"/>
      <c r="U14490" s="221"/>
      <c r="V14490" s="221"/>
      <c r="W14490" s="221"/>
      <c r="X14490" s="221"/>
    </row>
    <row r="14491" spans="20:24">
      <c r="T14491" s="221"/>
      <c r="U14491" s="221"/>
      <c r="V14491" s="221"/>
      <c r="W14491" s="221"/>
      <c r="X14491" s="221"/>
    </row>
    <row r="14492" spans="20:24">
      <c r="T14492" s="221"/>
      <c r="U14492" s="221"/>
      <c r="V14492" s="221"/>
      <c r="W14492" s="221"/>
      <c r="X14492" s="221"/>
    </row>
    <row r="14493" spans="20:24">
      <c r="T14493" s="221"/>
      <c r="U14493" s="221"/>
      <c r="V14493" s="221"/>
      <c r="W14493" s="221"/>
      <c r="X14493" s="221"/>
    </row>
    <row r="14494" spans="20:24">
      <c r="T14494" s="221"/>
      <c r="U14494" s="221"/>
      <c r="V14494" s="221"/>
      <c r="W14494" s="221"/>
      <c r="X14494" s="221"/>
    </row>
    <row r="14495" spans="20:24">
      <c r="T14495" s="221"/>
      <c r="U14495" s="221"/>
      <c r="V14495" s="221"/>
      <c r="W14495" s="221"/>
      <c r="X14495" s="221"/>
    </row>
    <row r="14496" spans="20:24">
      <c r="T14496" s="221"/>
      <c r="U14496" s="221"/>
      <c r="V14496" s="221"/>
      <c r="W14496" s="221"/>
      <c r="X14496" s="221"/>
    </row>
    <row r="14497" spans="20:24">
      <c r="T14497" s="221"/>
      <c r="U14497" s="221"/>
      <c r="V14497" s="221"/>
      <c r="W14497" s="221"/>
      <c r="X14497" s="221"/>
    </row>
    <row r="14498" spans="20:24">
      <c r="T14498" s="221"/>
      <c r="U14498" s="221"/>
      <c r="V14498" s="221"/>
      <c r="W14498" s="221"/>
      <c r="X14498" s="221"/>
    </row>
    <row r="14499" spans="20:24">
      <c r="T14499" s="221"/>
      <c r="U14499" s="221"/>
      <c r="V14499" s="221"/>
      <c r="W14499" s="221"/>
      <c r="X14499" s="221"/>
    </row>
    <row r="14500" spans="20:24">
      <c r="T14500" s="221"/>
      <c r="U14500" s="221"/>
      <c r="V14500" s="221"/>
      <c r="W14500" s="221"/>
      <c r="X14500" s="221"/>
    </row>
    <row r="14501" spans="20:24">
      <c r="T14501" s="221"/>
      <c r="U14501" s="221"/>
      <c r="V14501" s="221"/>
      <c r="W14501" s="221"/>
      <c r="X14501" s="221"/>
    </row>
    <row r="14502" spans="20:24">
      <c r="T14502" s="221"/>
      <c r="U14502" s="221"/>
      <c r="V14502" s="221"/>
      <c r="W14502" s="221"/>
      <c r="X14502" s="221"/>
    </row>
    <row r="14503" spans="20:24">
      <c r="T14503" s="221"/>
      <c r="U14503" s="221"/>
      <c r="V14503" s="221"/>
      <c r="W14503" s="221"/>
      <c r="X14503" s="221"/>
    </row>
    <row r="14504" spans="20:24">
      <c r="T14504" s="221"/>
      <c r="U14504" s="221"/>
      <c r="V14504" s="221"/>
      <c r="W14504" s="221"/>
      <c r="X14504" s="221"/>
    </row>
    <row r="14505" spans="20:24">
      <c r="T14505" s="221"/>
      <c r="U14505" s="221"/>
      <c r="V14505" s="221"/>
      <c r="W14505" s="221"/>
      <c r="X14505" s="221"/>
    </row>
    <row r="14506" spans="20:24">
      <c r="T14506" s="221"/>
      <c r="U14506" s="221"/>
      <c r="V14506" s="221"/>
      <c r="W14506" s="221"/>
      <c r="X14506" s="221"/>
    </row>
    <row r="14507" spans="20:24">
      <c r="T14507" s="221"/>
      <c r="U14507" s="221"/>
      <c r="V14507" s="221"/>
      <c r="W14507" s="221"/>
      <c r="X14507" s="221"/>
    </row>
    <row r="14508" spans="20:24">
      <c r="T14508" s="221"/>
      <c r="U14508" s="221"/>
      <c r="V14508" s="221"/>
      <c r="W14508" s="221"/>
      <c r="X14508" s="221"/>
    </row>
    <row r="14509" spans="20:24">
      <c r="T14509" s="221"/>
      <c r="U14509" s="221"/>
      <c r="V14509" s="221"/>
      <c r="W14509" s="221"/>
      <c r="X14509" s="221"/>
    </row>
    <row r="14510" spans="20:24">
      <c r="T14510" s="221"/>
      <c r="U14510" s="221"/>
      <c r="V14510" s="221"/>
      <c r="W14510" s="221"/>
      <c r="X14510" s="221"/>
    </row>
    <row r="14511" spans="20:24">
      <c r="T14511" s="221"/>
      <c r="U14511" s="221"/>
      <c r="V14511" s="221"/>
      <c r="W14511" s="221"/>
      <c r="X14511" s="221"/>
    </row>
    <row r="14512" spans="20:24">
      <c r="T14512" s="221"/>
      <c r="U14512" s="221"/>
      <c r="V14512" s="221"/>
      <c r="W14512" s="221"/>
      <c r="X14512" s="221"/>
    </row>
    <row r="14513" spans="20:24">
      <c r="T14513" s="221"/>
      <c r="U14513" s="221"/>
      <c r="V14513" s="221"/>
      <c r="W14513" s="221"/>
      <c r="X14513" s="221"/>
    </row>
    <row r="14514" spans="20:24">
      <c r="T14514" s="221"/>
      <c r="U14514" s="221"/>
      <c r="V14514" s="221"/>
      <c r="W14514" s="221"/>
      <c r="X14514" s="221"/>
    </row>
    <row r="14515" spans="20:24">
      <c r="T14515" s="221"/>
      <c r="U14515" s="221"/>
      <c r="V14515" s="221"/>
      <c r="W14515" s="221"/>
      <c r="X14515" s="221"/>
    </row>
    <row r="14516" spans="20:24">
      <c r="T14516" s="221"/>
      <c r="U14516" s="221"/>
      <c r="V14516" s="221"/>
      <c r="W14516" s="221"/>
      <c r="X14516" s="221"/>
    </row>
    <row r="14517" spans="20:24">
      <c r="T14517" s="221"/>
      <c r="U14517" s="221"/>
      <c r="V14517" s="221"/>
      <c r="W14517" s="221"/>
      <c r="X14517" s="221"/>
    </row>
    <row r="14518" spans="20:24">
      <c r="T14518" s="221"/>
      <c r="U14518" s="221"/>
      <c r="V14518" s="221"/>
      <c r="W14518" s="221"/>
      <c r="X14518" s="221"/>
    </row>
    <row r="14519" spans="20:24">
      <c r="T14519" s="221"/>
      <c r="U14519" s="221"/>
      <c r="V14519" s="221"/>
      <c r="W14519" s="221"/>
      <c r="X14519" s="221"/>
    </row>
    <row r="14520" spans="20:24">
      <c r="T14520" s="221"/>
      <c r="U14520" s="221"/>
      <c r="V14520" s="221"/>
      <c r="W14520" s="221"/>
      <c r="X14520" s="221"/>
    </row>
    <row r="14521" spans="20:24">
      <c r="T14521" s="221"/>
      <c r="U14521" s="221"/>
      <c r="V14521" s="221"/>
      <c r="W14521" s="221"/>
      <c r="X14521" s="221"/>
    </row>
    <row r="14522" spans="20:24">
      <c r="T14522" s="221"/>
      <c r="U14522" s="221"/>
      <c r="V14522" s="221"/>
      <c r="W14522" s="221"/>
      <c r="X14522" s="221"/>
    </row>
    <row r="14523" spans="20:24">
      <c r="T14523" s="221"/>
      <c r="U14523" s="221"/>
      <c r="V14523" s="221"/>
      <c r="W14523" s="221"/>
      <c r="X14523" s="221"/>
    </row>
    <row r="14524" spans="20:24">
      <c r="T14524" s="221"/>
      <c r="U14524" s="221"/>
      <c r="V14524" s="221"/>
      <c r="W14524" s="221"/>
      <c r="X14524" s="221"/>
    </row>
    <row r="14525" spans="20:24">
      <c r="T14525" s="221"/>
      <c r="U14525" s="221"/>
      <c r="V14525" s="221"/>
      <c r="W14525" s="221"/>
      <c r="X14525" s="221"/>
    </row>
    <row r="14526" spans="20:24">
      <c r="T14526" s="221"/>
      <c r="U14526" s="221"/>
      <c r="V14526" s="221"/>
      <c r="W14526" s="221"/>
      <c r="X14526" s="221"/>
    </row>
    <row r="14527" spans="20:24">
      <c r="T14527" s="221"/>
      <c r="U14527" s="221"/>
      <c r="V14527" s="221"/>
      <c r="W14527" s="221"/>
      <c r="X14527" s="221"/>
    </row>
    <row r="14528" spans="20:24">
      <c r="T14528" s="221"/>
      <c r="U14528" s="221"/>
      <c r="V14528" s="221"/>
      <c r="W14528" s="221"/>
      <c r="X14528" s="221"/>
    </row>
    <row r="14529" spans="20:24">
      <c r="T14529" s="221"/>
      <c r="U14529" s="221"/>
      <c r="V14529" s="221"/>
      <c r="W14529" s="221"/>
      <c r="X14529" s="221"/>
    </row>
    <row r="14530" spans="20:24">
      <c r="T14530" s="221"/>
      <c r="U14530" s="221"/>
      <c r="V14530" s="221"/>
      <c r="W14530" s="221"/>
      <c r="X14530" s="221"/>
    </row>
    <row r="14531" spans="20:24">
      <c r="T14531" s="221"/>
      <c r="U14531" s="221"/>
      <c r="V14531" s="221"/>
      <c r="W14531" s="221"/>
      <c r="X14531" s="221"/>
    </row>
    <row r="14532" spans="20:24">
      <c r="T14532" s="221"/>
      <c r="U14532" s="221"/>
      <c r="V14532" s="221"/>
      <c r="W14532" s="221"/>
      <c r="X14532" s="221"/>
    </row>
    <row r="14533" spans="20:24">
      <c r="T14533" s="221"/>
      <c r="U14533" s="221"/>
      <c r="V14533" s="221"/>
      <c r="W14533" s="221"/>
      <c r="X14533" s="221"/>
    </row>
    <row r="14534" spans="20:24">
      <c r="T14534" s="221"/>
      <c r="U14534" s="221"/>
      <c r="V14534" s="221"/>
      <c r="W14534" s="221"/>
      <c r="X14534" s="221"/>
    </row>
    <row r="14535" spans="20:24">
      <c r="T14535" s="221"/>
      <c r="U14535" s="221"/>
      <c r="V14535" s="221"/>
      <c r="W14535" s="221"/>
      <c r="X14535" s="221"/>
    </row>
    <row r="14536" spans="20:24">
      <c r="T14536" s="221"/>
      <c r="U14536" s="221"/>
      <c r="V14536" s="221"/>
      <c r="W14536" s="221"/>
      <c r="X14536" s="221"/>
    </row>
    <row r="14537" spans="20:24">
      <c r="T14537" s="221"/>
      <c r="U14537" s="221"/>
      <c r="V14537" s="221"/>
      <c r="W14537" s="221"/>
      <c r="X14537" s="221"/>
    </row>
    <row r="14538" spans="20:24">
      <c r="T14538" s="221"/>
      <c r="U14538" s="221"/>
      <c r="V14538" s="221"/>
      <c r="W14538" s="221"/>
      <c r="X14538" s="221"/>
    </row>
    <row r="14539" spans="20:24">
      <c r="T14539" s="221"/>
      <c r="U14539" s="221"/>
      <c r="V14539" s="221"/>
      <c r="W14539" s="221"/>
      <c r="X14539" s="221"/>
    </row>
    <row r="14540" spans="20:24">
      <c r="T14540" s="221"/>
      <c r="U14540" s="221"/>
      <c r="V14540" s="221"/>
      <c r="W14540" s="221"/>
      <c r="X14540" s="221"/>
    </row>
    <row r="14541" spans="20:24">
      <c r="T14541" s="221"/>
      <c r="U14541" s="221"/>
      <c r="V14541" s="221"/>
      <c r="W14541" s="221"/>
      <c r="X14541" s="221"/>
    </row>
    <row r="14542" spans="20:24">
      <c r="T14542" s="221"/>
      <c r="U14542" s="221"/>
      <c r="V14542" s="221"/>
      <c r="W14542" s="221"/>
      <c r="X14542" s="221"/>
    </row>
    <row r="14543" spans="20:24">
      <c r="T14543" s="221"/>
      <c r="U14543" s="221"/>
      <c r="V14543" s="221"/>
      <c r="W14543" s="221"/>
      <c r="X14543" s="221"/>
    </row>
    <row r="14544" spans="20:24">
      <c r="T14544" s="221"/>
      <c r="U14544" s="221"/>
      <c r="V14544" s="221"/>
      <c r="W14544" s="221"/>
      <c r="X14544" s="221"/>
    </row>
    <row r="14545" spans="20:24">
      <c r="T14545" s="221"/>
      <c r="U14545" s="221"/>
      <c r="V14545" s="221"/>
      <c r="W14545" s="221"/>
      <c r="X14545" s="221"/>
    </row>
    <row r="14546" spans="20:24">
      <c r="T14546" s="221"/>
      <c r="U14546" s="221"/>
      <c r="V14546" s="221"/>
      <c r="W14546" s="221"/>
      <c r="X14546" s="221"/>
    </row>
    <row r="14547" spans="20:24">
      <c r="T14547" s="221"/>
      <c r="U14547" s="221"/>
      <c r="V14547" s="221"/>
      <c r="W14547" s="221"/>
      <c r="X14547" s="221"/>
    </row>
    <row r="14548" spans="20:24">
      <c r="T14548" s="221"/>
      <c r="U14548" s="221"/>
      <c r="V14548" s="221"/>
      <c r="W14548" s="221"/>
      <c r="X14548" s="221"/>
    </row>
    <row r="14549" spans="20:24">
      <c r="T14549" s="221"/>
      <c r="U14549" s="221"/>
      <c r="V14549" s="221"/>
      <c r="W14549" s="221"/>
      <c r="X14549" s="221"/>
    </row>
    <row r="14550" spans="20:24">
      <c r="T14550" s="221"/>
      <c r="U14550" s="221"/>
      <c r="V14550" s="221"/>
      <c r="W14550" s="221"/>
      <c r="X14550" s="221"/>
    </row>
    <row r="14551" spans="20:24">
      <c r="T14551" s="221"/>
      <c r="U14551" s="221"/>
      <c r="V14551" s="221"/>
      <c r="W14551" s="221"/>
      <c r="X14551" s="221"/>
    </row>
    <row r="14552" spans="20:24">
      <c r="T14552" s="221"/>
      <c r="U14552" s="221"/>
      <c r="V14552" s="221"/>
      <c r="W14552" s="221"/>
      <c r="X14552" s="221"/>
    </row>
    <row r="14553" spans="20:24">
      <c r="T14553" s="221"/>
      <c r="U14553" s="221"/>
      <c r="V14553" s="221"/>
      <c r="W14553" s="221"/>
      <c r="X14553" s="221"/>
    </row>
    <row r="14554" spans="20:24">
      <c r="T14554" s="221"/>
      <c r="U14554" s="221"/>
      <c r="V14554" s="221"/>
      <c r="W14554" s="221"/>
      <c r="X14554" s="221"/>
    </row>
    <row r="14555" spans="20:24">
      <c r="T14555" s="221"/>
      <c r="U14555" s="221"/>
      <c r="V14555" s="221"/>
      <c r="W14555" s="221"/>
      <c r="X14555" s="221"/>
    </row>
    <row r="14556" spans="20:24">
      <c r="T14556" s="221"/>
      <c r="U14556" s="221"/>
      <c r="V14556" s="221"/>
      <c r="W14556" s="221"/>
      <c r="X14556" s="221"/>
    </row>
    <row r="14557" spans="20:24">
      <c r="T14557" s="221"/>
      <c r="U14557" s="221"/>
      <c r="V14557" s="221"/>
      <c r="W14557" s="221"/>
      <c r="X14557" s="221"/>
    </row>
    <row r="14558" spans="20:24">
      <c r="T14558" s="221"/>
      <c r="U14558" s="221"/>
      <c r="V14558" s="221"/>
      <c r="W14558" s="221"/>
      <c r="X14558" s="221"/>
    </row>
    <row r="14559" spans="20:24">
      <c r="T14559" s="221"/>
      <c r="U14559" s="221"/>
      <c r="V14559" s="221"/>
      <c r="W14559" s="221"/>
      <c r="X14559" s="221"/>
    </row>
    <row r="14560" spans="20:24">
      <c r="T14560" s="221"/>
      <c r="U14560" s="221"/>
      <c r="V14560" s="221"/>
      <c r="W14560" s="221"/>
      <c r="X14560" s="221"/>
    </row>
    <row r="14561" spans="20:24">
      <c r="T14561" s="221"/>
      <c r="U14561" s="221"/>
      <c r="V14561" s="221"/>
      <c r="W14561" s="221"/>
      <c r="X14561" s="221"/>
    </row>
    <row r="14562" spans="20:24">
      <c r="T14562" s="221"/>
      <c r="U14562" s="221"/>
      <c r="V14562" s="221"/>
      <c r="W14562" s="221"/>
      <c r="X14562" s="221"/>
    </row>
    <row r="14563" spans="20:24">
      <c r="T14563" s="221"/>
      <c r="U14563" s="221"/>
      <c r="V14563" s="221"/>
      <c r="W14563" s="221"/>
      <c r="X14563" s="221"/>
    </row>
    <row r="14564" spans="20:24">
      <c r="T14564" s="221"/>
      <c r="U14564" s="221"/>
      <c r="V14564" s="221"/>
      <c r="W14564" s="221"/>
      <c r="X14564" s="221"/>
    </row>
    <row r="14565" spans="20:24">
      <c r="T14565" s="221"/>
      <c r="U14565" s="221"/>
      <c r="V14565" s="221"/>
      <c r="W14565" s="221"/>
      <c r="X14565" s="221"/>
    </row>
    <row r="14566" spans="20:24">
      <c r="T14566" s="221"/>
      <c r="U14566" s="221"/>
      <c r="V14566" s="221"/>
      <c r="W14566" s="221"/>
      <c r="X14566" s="221"/>
    </row>
    <row r="14567" spans="20:24">
      <c r="T14567" s="221"/>
      <c r="U14567" s="221"/>
      <c r="V14567" s="221"/>
      <c r="W14567" s="221"/>
      <c r="X14567" s="221"/>
    </row>
    <row r="14568" spans="20:24">
      <c r="T14568" s="221"/>
      <c r="U14568" s="221"/>
      <c r="V14568" s="221"/>
      <c r="W14568" s="221"/>
      <c r="X14568" s="221"/>
    </row>
    <row r="14569" spans="20:24">
      <c r="T14569" s="221"/>
      <c r="U14569" s="221"/>
      <c r="V14569" s="221"/>
      <c r="W14569" s="221"/>
      <c r="X14569" s="221"/>
    </row>
    <row r="14570" spans="20:24">
      <c r="T14570" s="221"/>
      <c r="U14570" s="221"/>
      <c r="V14570" s="221"/>
      <c r="W14570" s="221"/>
      <c r="X14570" s="221"/>
    </row>
    <row r="14571" spans="20:24">
      <c r="T14571" s="221"/>
      <c r="U14571" s="221"/>
      <c r="V14571" s="221"/>
      <c r="W14571" s="221"/>
      <c r="X14571" s="221"/>
    </row>
    <row r="14572" spans="20:24">
      <c r="T14572" s="221"/>
      <c r="U14572" s="221"/>
      <c r="V14572" s="221"/>
      <c r="W14572" s="221"/>
      <c r="X14572" s="221"/>
    </row>
    <row r="14573" spans="20:24">
      <c r="T14573" s="221"/>
      <c r="U14573" s="221"/>
      <c r="V14573" s="221"/>
      <c r="W14573" s="221"/>
      <c r="X14573" s="221"/>
    </row>
    <row r="14574" spans="20:24">
      <c r="T14574" s="221"/>
      <c r="U14574" s="221"/>
      <c r="V14574" s="221"/>
      <c r="W14574" s="221"/>
      <c r="X14574" s="221"/>
    </row>
    <row r="14575" spans="20:24">
      <c r="T14575" s="221"/>
      <c r="U14575" s="221"/>
      <c r="V14575" s="221"/>
      <c r="W14575" s="221"/>
      <c r="X14575" s="221"/>
    </row>
    <row r="14576" spans="20:24">
      <c r="T14576" s="221"/>
      <c r="U14576" s="221"/>
      <c r="V14576" s="221"/>
      <c r="W14576" s="221"/>
      <c r="X14576" s="221"/>
    </row>
    <row r="14577" spans="20:24">
      <c r="T14577" s="221"/>
      <c r="U14577" s="221"/>
      <c r="V14577" s="221"/>
      <c r="W14577" s="221"/>
      <c r="X14577" s="221"/>
    </row>
    <row r="14578" spans="20:24">
      <c r="T14578" s="221"/>
      <c r="U14578" s="221"/>
      <c r="V14578" s="221"/>
      <c r="W14578" s="221"/>
      <c r="X14578" s="221"/>
    </row>
    <row r="14579" spans="20:24">
      <c r="T14579" s="221"/>
      <c r="U14579" s="221"/>
      <c r="V14579" s="221"/>
      <c r="W14579" s="221"/>
      <c r="X14579" s="221"/>
    </row>
    <row r="14580" spans="20:24">
      <c r="T14580" s="221"/>
      <c r="U14580" s="221"/>
      <c r="V14580" s="221"/>
      <c r="W14580" s="221"/>
      <c r="X14580" s="221"/>
    </row>
    <row r="14581" spans="20:24">
      <c r="T14581" s="221"/>
      <c r="U14581" s="221"/>
      <c r="V14581" s="221"/>
      <c r="W14581" s="221"/>
      <c r="X14581" s="221"/>
    </row>
    <row r="14582" spans="20:24">
      <c r="T14582" s="221"/>
      <c r="U14582" s="221"/>
      <c r="V14582" s="221"/>
      <c r="W14582" s="221"/>
      <c r="X14582" s="221"/>
    </row>
    <row r="14583" spans="20:24">
      <c r="T14583" s="221"/>
      <c r="U14583" s="221"/>
      <c r="V14583" s="221"/>
      <c r="W14583" s="221"/>
      <c r="X14583" s="221"/>
    </row>
    <row r="14584" spans="20:24">
      <c r="T14584" s="221"/>
      <c r="U14584" s="221"/>
      <c r="V14584" s="221"/>
      <c r="W14584" s="221"/>
      <c r="X14584" s="221"/>
    </row>
    <row r="14585" spans="20:24">
      <c r="T14585" s="221"/>
      <c r="U14585" s="221"/>
      <c r="V14585" s="221"/>
      <c r="W14585" s="221"/>
      <c r="X14585" s="221"/>
    </row>
    <row r="14586" spans="20:24">
      <c r="T14586" s="221"/>
      <c r="U14586" s="221"/>
      <c r="V14586" s="221"/>
      <c r="W14586" s="221"/>
      <c r="X14586" s="221"/>
    </row>
    <row r="14587" spans="20:24">
      <c r="T14587" s="221"/>
      <c r="U14587" s="221"/>
      <c r="V14587" s="221"/>
      <c r="W14587" s="221"/>
      <c r="X14587" s="221"/>
    </row>
    <row r="14588" spans="20:24">
      <c r="T14588" s="221"/>
      <c r="U14588" s="221"/>
      <c r="V14588" s="221"/>
      <c r="W14588" s="221"/>
      <c r="X14588" s="221"/>
    </row>
    <row r="14589" spans="20:24">
      <c r="T14589" s="221"/>
      <c r="U14589" s="221"/>
      <c r="V14589" s="221"/>
      <c r="W14589" s="221"/>
      <c r="X14589" s="221"/>
    </row>
    <row r="14590" spans="20:24">
      <c r="T14590" s="221"/>
      <c r="U14590" s="221"/>
      <c r="V14590" s="221"/>
      <c r="W14590" s="221"/>
      <c r="X14590" s="221"/>
    </row>
    <row r="14591" spans="20:24">
      <c r="T14591" s="221"/>
      <c r="U14591" s="221"/>
      <c r="V14591" s="221"/>
      <c r="W14591" s="221"/>
      <c r="X14591" s="221"/>
    </row>
    <row r="14592" spans="20:24">
      <c r="T14592" s="221"/>
      <c r="U14592" s="221"/>
      <c r="V14592" s="221"/>
      <c r="W14592" s="221"/>
      <c r="X14592" s="221"/>
    </row>
    <row r="14593" spans="20:24">
      <c r="T14593" s="221"/>
      <c r="U14593" s="221"/>
      <c r="V14593" s="221"/>
      <c r="W14593" s="221"/>
      <c r="X14593" s="221"/>
    </row>
    <row r="14594" spans="20:24">
      <c r="T14594" s="221"/>
      <c r="U14594" s="221"/>
      <c r="V14594" s="221"/>
      <c r="W14594" s="221"/>
      <c r="X14594" s="221"/>
    </row>
    <row r="14595" spans="20:24">
      <c r="T14595" s="221"/>
      <c r="U14595" s="221"/>
      <c r="V14595" s="221"/>
      <c r="W14595" s="221"/>
      <c r="X14595" s="221"/>
    </row>
    <row r="14596" spans="20:24">
      <c r="T14596" s="221"/>
      <c r="U14596" s="221"/>
      <c r="V14596" s="221"/>
      <c r="W14596" s="221"/>
      <c r="X14596" s="221"/>
    </row>
    <row r="14597" spans="20:24">
      <c r="T14597" s="221"/>
      <c r="U14597" s="221"/>
      <c r="V14597" s="221"/>
      <c r="W14597" s="221"/>
      <c r="X14597" s="221"/>
    </row>
    <row r="14598" spans="20:24">
      <c r="T14598" s="221"/>
      <c r="U14598" s="221"/>
      <c r="V14598" s="221"/>
      <c r="W14598" s="221"/>
      <c r="X14598" s="221"/>
    </row>
    <row r="14599" spans="20:24">
      <c r="T14599" s="221"/>
      <c r="U14599" s="221"/>
      <c r="V14599" s="221"/>
      <c r="W14599" s="221"/>
      <c r="X14599" s="221"/>
    </row>
    <row r="14600" spans="20:24">
      <c r="T14600" s="221"/>
      <c r="U14600" s="221"/>
      <c r="V14600" s="221"/>
      <c r="W14600" s="221"/>
      <c r="X14600" s="221"/>
    </row>
    <row r="14601" spans="20:24">
      <c r="T14601" s="221"/>
      <c r="U14601" s="221"/>
      <c r="V14601" s="221"/>
      <c r="W14601" s="221"/>
      <c r="X14601" s="221"/>
    </row>
    <row r="14602" spans="20:24">
      <c r="T14602" s="221"/>
      <c r="U14602" s="221"/>
      <c r="V14602" s="221"/>
      <c r="W14602" s="221"/>
      <c r="X14602" s="221"/>
    </row>
    <row r="14603" spans="20:24">
      <c r="T14603" s="221"/>
      <c r="U14603" s="221"/>
      <c r="V14603" s="221"/>
      <c r="W14603" s="221"/>
      <c r="X14603" s="221"/>
    </row>
    <row r="14604" spans="20:24">
      <c r="T14604" s="221"/>
      <c r="U14604" s="221"/>
      <c r="V14604" s="221"/>
      <c r="W14604" s="221"/>
      <c r="X14604" s="221"/>
    </row>
    <row r="14605" spans="20:24">
      <c r="T14605" s="221"/>
      <c r="U14605" s="221"/>
      <c r="V14605" s="221"/>
      <c r="W14605" s="221"/>
      <c r="X14605" s="221"/>
    </row>
    <row r="14606" spans="20:24">
      <c r="T14606" s="221"/>
      <c r="U14606" s="221"/>
      <c r="V14606" s="221"/>
      <c r="W14606" s="221"/>
      <c r="X14606" s="221"/>
    </row>
    <row r="14607" spans="20:24">
      <c r="T14607" s="221"/>
      <c r="U14607" s="221"/>
      <c r="V14607" s="221"/>
      <c r="W14607" s="221"/>
      <c r="X14607" s="221"/>
    </row>
    <row r="14608" spans="20:24">
      <c r="T14608" s="221"/>
      <c r="U14608" s="221"/>
      <c r="V14608" s="221"/>
      <c r="W14608" s="221"/>
      <c r="X14608" s="221"/>
    </row>
    <row r="14609" spans="20:24">
      <c r="T14609" s="221"/>
      <c r="U14609" s="221"/>
      <c r="V14609" s="221"/>
      <c r="W14609" s="221"/>
      <c r="X14609" s="221"/>
    </row>
    <row r="14610" spans="20:24">
      <c r="T14610" s="221"/>
      <c r="U14610" s="221"/>
      <c r="V14610" s="221"/>
      <c r="W14610" s="221"/>
      <c r="X14610" s="221"/>
    </row>
    <row r="14611" spans="20:24">
      <c r="T14611" s="221"/>
      <c r="U14611" s="221"/>
      <c r="V14611" s="221"/>
      <c r="W14611" s="221"/>
      <c r="X14611" s="221"/>
    </row>
    <row r="14612" spans="20:24">
      <c r="T14612" s="221"/>
      <c r="U14612" s="221"/>
      <c r="V14612" s="221"/>
      <c r="W14612" s="221"/>
      <c r="X14612" s="221"/>
    </row>
    <row r="14613" spans="20:24">
      <c r="T14613" s="221"/>
      <c r="U14613" s="221"/>
      <c r="V14613" s="221"/>
      <c r="W14613" s="221"/>
      <c r="X14613" s="221"/>
    </row>
    <row r="14614" spans="20:24">
      <c r="T14614" s="221"/>
      <c r="U14614" s="221"/>
      <c r="V14614" s="221"/>
      <c r="W14614" s="221"/>
      <c r="X14614" s="221"/>
    </row>
    <row r="14615" spans="20:24">
      <c r="T14615" s="221"/>
      <c r="U14615" s="221"/>
      <c r="V14615" s="221"/>
      <c r="W14615" s="221"/>
      <c r="X14615" s="221"/>
    </row>
    <row r="14616" spans="20:24">
      <c r="T14616" s="221"/>
      <c r="U14616" s="221"/>
      <c r="V14616" s="221"/>
      <c r="W14616" s="221"/>
      <c r="X14616" s="221"/>
    </row>
    <row r="14617" spans="20:24">
      <c r="T14617" s="221"/>
      <c r="U14617" s="221"/>
      <c r="V14617" s="221"/>
      <c r="W14617" s="221"/>
      <c r="X14617" s="221"/>
    </row>
    <row r="14618" spans="20:24">
      <c r="T14618" s="221"/>
      <c r="U14618" s="221"/>
      <c r="V14618" s="221"/>
      <c r="W14618" s="221"/>
      <c r="X14618" s="221"/>
    </row>
    <row r="14619" spans="20:24">
      <c r="T14619" s="221"/>
      <c r="U14619" s="221"/>
      <c r="V14619" s="221"/>
      <c r="W14619" s="221"/>
      <c r="X14619" s="221"/>
    </row>
    <row r="14620" spans="20:24">
      <c r="T14620" s="221"/>
      <c r="U14620" s="221"/>
      <c r="V14620" s="221"/>
      <c r="W14620" s="221"/>
      <c r="X14620" s="221"/>
    </row>
    <row r="14621" spans="20:24">
      <c r="T14621" s="221"/>
      <c r="U14621" s="221"/>
      <c r="V14621" s="221"/>
      <c r="W14621" s="221"/>
      <c r="X14621" s="221"/>
    </row>
    <row r="14622" spans="20:24">
      <c r="T14622" s="221"/>
      <c r="U14622" s="221"/>
      <c r="V14622" s="221"/>
      <c r="W14622" s="221"/>
      <c r="X14622" s="221"/>
    </row>
    <row r="14623" spans="20:24">
      <c r="T14623" s="221"/>
      <c r="U14623" s="221"/>
      <c r="V14623" s="221"/>
      <c r="W14623" s="221"/>
      <c r="X14623" s="221"/>
    </row>
    <row r="14624" spans="20:24">
      <c r="T14624" s="221"/>
      <c r="U14624" s="221"/>
      <c r="V14624" s="221"/>
      <c r="W14624" s="221"/>
      <c r="X14624" s="221"/>
    </row>
    <row r="14625" spans="20:24">
      <c r="T14625" s="221"/>
      <c r="U14625" s="221"/>
      <c r="V14625" s="221"/>
      <c r="W14625" s="221"/>
      <c r="X14625" s="221"/>
    </row>
    <row r="14626" spans="20:24">
      <c r="T14626" s="221"/>
      <c r="U14626" s="221"/>
      <c r="V14626" s="221"/>
      <c r="W14626" s="221"/>
      <c r="X14626" s="221"/>
    </row>
    <row r="14627" spans="20:24">
      <c r="T14627" s="221"/>
      <c r="U14627" s="221"/>
      <c r="V14627" s="221"/>
      <c r="W14627" s="221"/>
      <c r="X14627" s="221"/>
    </row>
    <row r="14628" spans="20:24">
      <c r="T14628" s="221"/>
      <c r="U14628" s="221"/>
      <c r="V14628" s="221"/>
      <c r="W14628" s="221"/>
      <c r="X14628" s="221"/>
    </row>
    <row r="14629" spans="20:24">
      <c r="T14629" s="221"/>
      <c r="U14629" s="221"/>
      <c r="V14629" s="221"/>
      <c r="W14629" s="221"/>
      <c r="X14629" s="221"/>
    </row>
    <row r="14630" spans="20:24">
      <c r="T14630" s="221"/>
      <c r="U14630" s="221"/>
      <c r="V14630" s="221"/>
      <c r="W14630" s="221"/>
      <c r="X14630" s="221"/>
    </row>
    <row r="14631" spans="20:24">
      <c r="T14631" s="221"/>
      <c r="U14631" s="221"/>
      <c r="V14631" s="221"/>
      <c r="W14631" s="221"/>
      <c r="X14631" s="221"/>
    </row>
    <row r="14632" spans="20:24">
      <c r="T14632" s="221"/>
      <c r="U14632" s="221"/>
      <c r="V14632" s="221"/>
      <c r="W14632" s="221"/>
      <c r="X14632" s="221"/>
    </row>
    <row r="14633" spans="20:24">
      <c r="T14633" s="221"/>
      <c r="U14633" s="221"/>
      <c r="V14633" s="221"/>
      <c r="W14633" s="221"/>
      <c r="X14633" s="221"/>
    </row>
    <row r="14634" spans="20:24">
      <c r="T14634" s="221"/>
      <c r="U14634" s="221"/>
      <c r="V14634" s="221"/>
      <c r="W14634" s="221"/>
      <c r="X14634" s="221"/>
    </row>
    <row r="14635" spans="20:24">
      <c r="T14635" s="221"/>
      <c r="U14635" s="221"/>
      <c r="V14635" s="221"/>
      <c r="W14635" s="221"/>
      <c r="X14635" s="221"/>
    </row>
    <row r="14636" spans="20:24">
      <c r="T14636" s="221"/>
      <c r="U14636" s="221"/>
      <c r="V14636" s="221"/>
      <c r="W14636" s="221"/>
      <c r="X14636" s="221"/>
    </row>
    <row r="14637" spans="20:24">
      <c r="T14637" s="221"/>
      <c r="U14637" s="221"/>
      <c r="V14637" s="221"/>
      <c r="W14637" s="221"/>
      <c r="X14637" s="221"/>
    </row>
    <row r="14638" spans="20:24">
      <c r="T14638" s="221"/>
      <c r="U14638" s="221"/>
      <c r="V14638" s="221"/>
      <c r="W14638" s="221"/>
      <c r="X14638" s="221"/>
    </row>
    <row r="14639" spans="20:24">
      <c r="T14639" s="221"/>
      <c r="U14639" s="221"/>
      <c r="V14639" s="221"/>
      <c r="W14639" s="221"/>
      <c r="X14639" s="221"/>
    </row>
    <row r="14640" spans="20:24">
      <c r="T14640" s="221"/>
      <c r="U14640" s="221"/>
      <c r="V14640" s="221"/>
      <c r="W14640" s="221"/>
      <c r="X14640" s="221"/>
    </row>
    <row r="14641" spans="20:24">
      <c r="T14641" s="221"/>
      <c r="U14641" s="221"/>
      <c r="V14641" s="221"/>
      <c r="W14641" s="221"/>
      <c r="X14641" s="221"/>
    </row>
    <row r="14642" spans="20:24">
      <c r="T14642" s="221"/>
      <c r="U14642" s="221"/>
      <c r="V14642" s="221"/>
      <c r="W14642" s="221"/>
      <c r="X14642" s="221"/>
    </row>
    <row r="14643" spans="20:24">
      <c r="T14643" s="221"/>
      <c r="U14643" s="221"/>
      <c r="V14643" s="221"/>
      <c r="W14643" s="221"/>
      <c r="X14643" s="221"/>
    </row>
    <row r="14644" spans="20:24">
      <c r="T14644" s="221"/>
      <c r="U14644" s="221"/>
      <c r="V14644" s="221"/>
      <c r="W14644" s="221"/>
      <c r="X14644" s="221"/>
    </row>
    <row r="14645" spans="20:24">
      <c r="T14645" s="221"/>
      <c r="U14645" s="221"/>
      <c r="V14645" s="221"/>
      <c r="W14645" s="221"/>
      <c r="X14645" s="221"/>
    </row>
    <row r="14646" spans="20:24">
      <c r="T14646" s="221"/>
      <c r="U14646" s="221"/>
      <c r="V14646" s="221"/>
      <c r="W14646" s="221"/>
      <c r="X14646" s="221"/>
    </row>
    <row r="14647" spans="20:24">
      <c r="T14647" s="221"/>
      <c r="U14647" s="221"/>
      <c r="V14647" s="221"/>
      <c r="W14647" s="221"/>
      <c r="X14647" s="221"/>
    </row>
    <row r="14648" spans="20:24">
      <c r="T14648" s="221"/>
      <c r="U14648" s="221"/>
      <c r="V14648" s="221"/>
      <c r="W14648" s="221"/>
      <c r="X14648" s="221"/>
    </row>
    <row r="14649" spans="20:24">
      <c r="T14649" s="221"/>
      <c r="U14649" s="221"/>
      <c r="V14649" s="221"/>
      <c r="W14649" s="221"/>
      <c r="X14649" s="221"/>
    </row>
    <row r="14650" spans="20:24">
      <c r="T14650" s="221"/>
      <c r="U14650" s="221"/>
      <c r="V14650" s="221"/>
      <c r="W14650" s="221"/>
      <c r="X14650" s="221"/>
    </row>
    <row r="14651" spans="20:24">
      <c r="T14651" s="221"/>
      <c r="U14651" s="221"/>
      <c r="V14651" s="221"/>
      <c r="W14651" s="221"/>
      <c r="X14651" s="221"/>
    </row>
    <row r="14652" spans="20:24">
      <c r="T14652" s="221"/>
      <c r="U14652" s="221"/>
      <c r="V14652" s="221"/>
      <c r="W14652" s="221"/>
      <c r="X14652" s="221"/>
    </row>
    <row r="14653" spans="20:24">
      <c r="T14653" s="221"/>
      <c r="U14653" s="221"/>
      <c r="V14653" s="221"/>
      <c r="W14653" s="221"/>
      <c r="X14653" s="221"/>
    </row>
    <row r="14654" spans="20:24">
      <c r="T14654" s="221"/>
      <c r="U14654" s="221"/>
      <c r="V14654" s="221"/>
      <c r="W14654" s="221"/>
      <c r="X14654" s="221"/>
    </row>
    <row r="14655" spans="20:24">
      <c r="T14655" s="221"/>
      <c r="U14655" s="221"/>
      <c r="V14655" s="221"/>
      <c r="W14655" s="221"/>
      <c r="X14655" s="221"/>
    </row>
    <row r="14656" spans="20:24">
      <c r="T14656" s="221"/>
      <c r="U14656" s="221"/>
      <c r="V14656" s="221"/>
      <c r="W14656" s="221"/>
      <c r="X14656" s="221"/>
    </row>
    <row r="14657" spans="20:24">
      <c r="T14657" s="221"/>
      <c r="U14657" s="221"/>
      <c r="V14657" s="221"/>
      <c r="W14657" s="221"/>
      <c r="X14657" s="221"/>
    </row>
    <row r="14658" spans="20:24">
      <c r="T14658" s="221"/>
      <c r="U14658" s="221"/>
      <c r="V14658" s="221"/>
      <c r="W14658" s="221"/>
      <c r="X14658" s="221"/>
    </row>
    <row r="14659" spans="20:24">
      <c r="T14659" s="221"/>
      <c r="U14659" s="221"/>
      <c r="V14659" s="221"/>
      <c r="W14659" s="221"/>
      <c r="X14659" s="221"/>
    </row>
    <row r="14660" spans="20:24">
      <c r="T14660" s="221"/>
      <c r="U14660" s="221"/>
      <c r="V14660" s="221"/>
      <c r="W14660" s="221"/>
      <c r="X14660" s="221"/>
    </row>
    <row r="14661" spans="20:24">
      <c r="T14661" s="221"/>
      <c r="U14661" s="221"/>
      <c r="V14661" s="221"/>
      <c r="W14661" s="221"/>
      <c r="X14661" s="221"/>
    </row>
    <row r="14662" spans="20:24">
      <c r="T14662" s="221"/>
      <c r="U14662" s="221"/>
      <c r="V14662" s="221"/>
      <c r="W14662" s="221"/>
      <c r="X14662" s="221"/>
    </row>
    <row r="14663" spans="20:24">
      <c r="T14663" s="221"/>
      <c r="U14663" s="221"/>
      <c r="V14663" s="221"/>
      <c r="W14663" s="221"/>
      <c r="X14663" s="221"/>
    </row>
    <row r="14664" spans="20:24">
      <c r="T14664" s="221"/>
      <c r="U14664" s="221"/>
      <c r="V14664" s="221"/>
      <c r="W14664" s="221"/>
      <c r="X14664" s="221"/>
    </row>
    <row r="14665" spans="20:24">
      <c r="T14665" s="221"/>
      <c r="U14665" s="221"/>
      <c r="V14665" s="221"/>
      <c r="W14665" s="221"/>
      <c r="X14665" s="221"/>
    </row>
    <row r="14666" spans="20:24">
      <c r="T14666" s="221"/>
      <c r="U14666" s="221"/>
      <c r="V14666" s="221"/>
      <c r="W14666" s="221"/>
      <c r="X14666" s="221"/>
    </row>
    <row r="14667" spans="20:24">
      <c r="T14667" s="221"/>
      <c r="U14667" s="221"/>
      <c r="V14667" s="221"/>
      <c r="W14667" s="221"/>
      <c r="X14667" s="221"/>
    </row>
    <row r="14668" spans="20:24">
      <c r="T14668" s="221"/>
      <c r="U14668" s="221"/>
      <c r="V14668" s="221"/>
      <c r="W14668" s="221"/>
      <c r="X14668" s="221"/>
    </row>
    <row r="14669" spans="20:24">
      <c r="T14669" s="221"/>
      <c r="U14669" s="221"/>
      <c r="V14669" s="221"/>
      <c r="W14669" s="221"/>
      <c r="X14669" s="221"/>
    </row>
    <row r="14670" spans="20:24">
      <c r="T14670" s="221"/>
      <c r="U14670" s="221"/>
      <c r="V14670" s="221"/>
      <c r="W14670" s="221"/>
      <c r="X14670" s="221"/>
    </row>
    <row r="14671" spans="20:24">
      <c r="T14671" s="221"/>
      <c r="U14671" s="221"/>
      <c r="V14671" s="221"/>
      <c r="W14671" s="221"/>
      <c r="X14671" s="221"/>
    </row>
    <row r="14672" spans="20:24">
      <c r="T14672" s="221"/>
      <c r="U14672" s="221"/>
      <c r="V14672" s="221"/>
      <c r="W14672" s="221"/>
      <c r="X14672" s="221"/>
    </row>
    <row r="14673" spans="20:24">
      <c r="T14673" s="221"/>
      <c r="U14673" s="221"/>
      <c r="V14673" s="221"/>
      <c r="W14673" s="221"/>
      <c r="X14673" s="221"/>
    </row>
    <row r="14674" spans="20:24">
      <c r="T14674" s="221"/>
      <c r="U14674" s="221"/>
      <c r="V14674" s="221"/>
      <c r="W14674" s="221"/>
      <c r="X14674" s="221"/>
    </row>
    <row r="14675" spans="20:24">
      <c r="T14675" s="221"/>
      <c r="U14675" s="221"/>
      <c r="V14675" s="221"/>
      <c r="W14675" s="221"/>
      <c r="X14675" s="221"/>
    </row>
    <row r="14676" spans="20:24">
      <c r="T14676" s="221"/>
      <c r="U14676" s="221"/>
      <c r="V14676" s="221"/>
      <c r="W14676" s="221"/>
      <c r="X14676" s="221"/>
    </row>
    <row r="14677" spans="20:24">
      <c r="T14677" s="221"/>
      <c r="U14677" s="221"/>
      <c r="V14677" s="221"/>
      <c r="W14677" s="221"/>
      <c r="X14677" s="221"/>
    </row>
    <row r="14678" spans="20:24">
      <c r="T14678" s="221"/>
      <c r="U14678" s="221"/>
      <c r="V14678" s="221"/>
      <c r="W14678" s="221"/>
      <c r="X14678" s="221"/>
    </row>
    <row r="14679" spans="20:24">
      <c r="T14679" s="221"/>
      <c r="U14679" s="221"/>
      <c r="V14679" s="221"/>
      <c r="W14679" s="221"/>
      <c r="X14679" s="221"/>
    </row>
    <row r="14680" spans="20:24">
      <c r="T14680" s="221"/>
      <c r="U14680" s="221"/>
      <c r="V14680" s="221"/>
      <c r="W14680" s="221"/>
      <c r="X14680" s="221"/>
    </row>
    <row r="14681" spans="20:24">
      <c r="T14681" s="221"/>
      <c r="U14681" s="221"/>
      <c r="V14681" s="221"/>
      <c r="W14681" s="221"/>
      <c r="X14681" s="221"/>
    </row>
    <row r="14682" spans="20:24">
      <c r="T14682" s="221"/>
      <c r="U14682" s="221"/>
      <c r="V14682" s="221"/>
      <c r="W14682" s="221"/>
      <c r="X14682" s="221"/>
    </row>
    <row r="14683" spans="20:24">
      <c r="T14683" s="221"/>
      <c r="U14683" s="221"/>
      <c r="V14683" s="221"/>
      <c r="W14683" s="221"/>
      <c r="X14683" s="221"/>
    </row>
    <row r="14684" spans="20:24">
      <c r="T14684" s="221"/>
      <c r="U14684" s="221"/>
      <c r="V14684" s="221"/>
      <c r="W14684" s="221"/>
      <c r="X14684" s="221"/>
    </row>
    <row r="14685" spans="20:24">
      <c r="T14685" s="221"/>
      <c r="U14685" s="221"/>
      <c r="V14685" s="221"/>
      <c r="W14685" s="221"/>
      <c r="X14685" s="221"/>
    </row>
    <row r="14686" spans="20:24">
      <c r="T14686" s="221"/>
      <c r="U14686" s="221"/>
      <c r="V14686" s="221"/>
      <c r="W14686" s="221"/>
      <c r="X14686" s="221"/>
    </row>
    <row r="14687" spans="20:24">
      <c r="T14687" s="221"/>
      <c r="U14687" s="221"/>
      <c r="V14687" s="221"/>
      <c r="W14687" s="221"/>
      <c r="X14687" s="221"/>
    </row>
    <row r="14688" spans="20:24">
      <c r="T14688" s="221"/>
      <c r="U14688" s="221"/>
      <c r="V14688" s="221"/>
      <c r="W14688" s="221"/>
      <c r="X14688" s="221"/>
    </row>
    <row r="14689" spans="20:24">
      <c r="T14689" s="221"/>
      <c r="U14689" s="221"/>
      <c r="V14689" s="221"/>
      <c r="W14689" s="221"/>
      <c r="X14689" s="221"/>
    </row>
    <row r="14690" spans="20:24">
      <c r="T14690" s="221"/>
      <c r="U14690" s="221"/>
      <c r="V14690" s="221"/>
      <c r="W14690" s="221"/>
      <c r="X14690" s="221"/>
    </row>
    <row r="14691" spans="20:24">
      <c r="T14691" s="221"/>
      <c r="U14691" s="221"/>
      <c r="V14691" s="221"/>
      <c r="W14691" s="221"/>
      <c r="X14691" s="221"/>
    </row>
    <row r="14692" spans="20:24">
      <c r="T14692" s="221"/>
      <c r="U14692" s="221"/>
      <c r="V14692" s="221"/>
      <c r="W14692" s="221"/>
      <c r="X14692" s="221"/>
    </row>
    <row r="14693" spans="20:24">
      <c r="T14693" s="221"/>
      <c r="U14693" s="221"/>
      <c r="V14693" s="221"/>
      <c r="W14693" s="221"/>
      <c r="X14693" s="221"/>
    </row>
    <row r="14694" spans="20:24">
      <c r="T14694" s="221"/>
      <c r="U14694" s="221"/>
      <c r="V14694" s="221"/>
      <c r="W14694" s="221"/>
      <c r="X14694" s="221"/>
    </row>
    <row r="14695" spans="20:24">
      <c r="T14695" s="221"/>
      <c r="U14695" s="221"/>
      <c r="V14695" s="221"/>
      <c r="W14695" s="221"/>
      <c r="X14695" s="221"/>
    </row>
    <row r="14696" spans="20:24">
      <c r="T14696" s="221"/>
      <c r="U14696" s="221"/>
      <c r="V14696" s="221"/>
      <c r="W14696" s="221"/>
      <c r="X14696" s="221"/>
    </row>
    <row r="14697" spans="20:24">
      <c r="T14697" s="221"/>
      <c r="U14697" s="221"/>
      <c r="V14697" s="221"/>
      <c r="W14697" s="221"/>
      <c r="X14697" s="221"/>
    </row>
    <row r="14698" spans="20:24">
      <c r="T14698" s="221"/>
      <c r="U14698" s="221"/>
      <c r="V14698" s="221"/>
      <c r="W14698" s="221"/>
      <c r="X14698" s="221"/>
    </row>
    <row r="14699" spans="20:24">
      <c r="T14699" s="221"/>
      <c r="U14699" s="221"/>
      <c r="V14699" s="221"/>
      <c r="W14699" s="221"/>
      <c r="X14699" s="221"/>
    </row>
    <row r="14700" spans="20:24">
      <c r="T14700" s="221"/>
      <c r="U14700" s="221"/>
      <c r="V14700" s="221"/>
      <c r="W14700" s="221"/>
      <c r="X14700" s="221"/>
    </row>
    <row r="14701" spans="20:24">
      <c r="T14701" s="221"/>
      <c r="U14701" s="221"/>
      <c r="V14701" s="221"/>
      <c r="W14701" s="221"/>
      <c r="X14701" s="221"/>
    </row>
    <row r="14702" spans="20:24">
      <c r="T14702" s="221"/>
      <c r="U14702" s="221"/>
      <c r="V14702" s="221"/>
      <c r="W14702" s="221"/>
      <c r="X14702" s="221"/>
    </row>
    <row r="14703" spans="20:24">
      <c r="T14703" s="221"/>
      <c r="U14703" s="221"/>
      <c r="V14703" s="221"/>
      <c r="W14703" s="221"/>
      <c r="X14703" s="221"/>
    </row>
    <row r="14704" spans="20:24">
      <c r="T14704" s="221"/>
      <c r="U14704" s="221"/>
      <c r="V14704" s="221"/>
      <c r="W14704" s="221"/>
      <c r="X14704" s="221"/>
    </row>
    <row r="14705" spans="20:24">
      <c r="T14705" s="221"/>
      <c r="U14705" s="221"/>
      <c r="V14705" s="221"/>
      <c r="W14705" s="221"/>
      <c r="X14705" s="221"/>
    </row>
    <row r="14706" spans="20:24">
      <c r="T14706" s="221"/>
      <c r="U14706" s="221"/>
      <c r="V14706" s="221"/>
      <c r="W14706" s="221"/>
      <c r="X14706" s="221"/>
    </row>
    <row r="14707" spans="20:24">
      <c r="T14707" s="221"/>
      <c r="U14707" s="221"/>
      <c r="V14707" s="221"/>
      <c r="W14707" s="221"/>
      <c r="X14707" s="221"/>
    </row>
    <row r="14708" spans="20:24">
      <c r="T14708" s="221"/>
      <c r="U14708" s="221"/>
      <c r="V14708" s="221"/>
      <c r="W14708" s="221"/>
      <c r="X14708" s="221"/>
    </row>
    <row r="14709" spans="20:24">
      <c r="T14709" s="221"/>
      <c r="U14709" s="221"/>
      <c r="V14709" s="221"/>
      <c r="W14709" s="221"/>
      <c r="X14709" s="221"/>
    </row>
    <row r="14710" spans="20:24">
      <c r="T14710" s="221"/>
      <c r="U14710" s="221"/>
      <c r="V14710" s="221"/>
      <c r="W14710" s="221"/>
      <c r="X14710" s="221"/>
    </row>
    <row r="14711" spans="20:24">
      <c r="T14711" s="221"/>
      <c r="U14711" s="221"/>
      <c r="V14711" s="221"/>
      <c r="W14711" s="221"/>
      <c r="X14711" s="221"/>
    </row>
    <row r="14712" spans="20:24">
      <c r="T14712" s="221"/>
      <c r="U14712" s="221"/>
      <c r="V14712" s="221"/>
      <c r="W14712" s="221"/>
      <c r="X14712" s="221"/>
    </row>
    <row r="14713" spans="20:24">
      <c r="T14713" s="221"/>
      <c r="U14713" s="221"/>
      <c r="V14713" s="221"/>
      <c r="W14713" s="221"/>
      <c r="X14713" s="221"/>
    </row>
    <row r="14714" spans="20:24">
      <c r="T14714" s="221"/>
      <c r="U14714" s="221"/>
      <c r="V14714" s="221"/>
      <c r="W14714" s="221"/>
      <c r="X14714" s="221"/>
    </row>
    <row r="14715" spans="20:24">
      <c r="T14715" s="221"/>
      <c r="U14715" s="221"/>
      <c r="V14715" s="221"/>
      <c r="W14715" s="221"/>
      <c r="X14715" s="221"/>
    </row>
    <row r="14716" spans="20:24">
      <c r="T14716" s="221"/>
      <c r="U14716" s="221"/>
      <c r="V14716" s="221"/>
      <c r="W14716" s="221"/>
      <c r="X14716" s="221"/>
    </row>
    <row r="14717" spans="20:24">
      <c r="T14717" s="221"/>
      <c r="U14717" s="221"/>
      <c r="V14717" s="221"/>
      <c r="W14717" s="221"/>
      <c r="X14717" s="221"/>
    </row>
    <row r="14718" spans="20:24">
      <c r="T14718" s="221"/>
      <c r="U14718" s="221"/>
      <c r="V14718" s="221"/>
      <c r="W14718" s="221"/>
      <c r="X14718" s="221"/>
    </row>
    <row r="14719" spans="20:24">
      <c r="T14719" s="221"/>
      <c r="U14719" s="221"/>
      <c r="V14719" s="221"/>
      <c r="W14719" s="221"/>
      <c r="X14719" s="221"/>
    </row>
    <row r="14720" spans="20:24">
      <c r="T14720" s="221"/>
      <c r="U14720" s="221"/>
      <c r="V14720" s="221"/>
      <c r="W14720" s="221"/>
      <c r="X14720" s="221"/>
    </row>
    <row r="14721" spans="20:24">
      <c r="T14721" s="221"/>
      <c r="U14721" s="221"/>
      <c r="V14721" s="221"/>
      <c r="W14721" s="221"/>
      <c r="X14721" s="221"/>
    </row>
    <row r="14722" spans="20:24">
      <c r="T14722" s="221"/>
      <c r="U14722" s="221"/>
      <c r="V14722" s="221"/>
      <c r="W14722" s="221"/>
      <c r="X14722" s="221"/>
    </row>
    <row r="14723" spans="20:24">
      <c r="T14723" s="221"/>
      <c r="U14723" s="221"/>
      <c r="V14723" s="221"/>
      <c r="W14723" s="221"/>
      <c r="X14723" s="221"/>
    </row>
    <row r="14724" spans="20:24">
      <c r="T14724" s="221"/>
      <c r="U14724" s="221"/>
      <c r="V14724" s="221"/>
      <c r="W14724" s="221"/>
      <c r="X14724" s="221"/>
    </row>
    <row r="14725" spans="20:24">
      <c r="T14725" s="221"/>
      <c r="U14725" s="221"/>
      <c r="V14725" s="221"/>
      <c r="W14725" s="221"/>
      <c r="X14725" s="221"/>
    </row>
    <row r="14726" spans="20:24">
      <c r="T14726" s="221"/>
      <c r="U14726" s="221"/>
      <c r="V14726" s="221"/>
      <c r="W14726" s="221"/>
      <c r="X14726" s="221"/>
    </row>
    <row r="14727" spans="20:24">
      <c r="T14727" s="221"/>
      <c r="U14727" s="221"/>
      <c r="V14727" s="221"/>
      <c r="W14727" s="221"/>
      <c r="X14727" s="221"/>
    </row>
    <row r="14728" spans="20:24">
      <c r="T14728" s="221"/>
      <c r="U14728" s="221"/>
      <c r="V14728" s="221"/>
      <c r="W14728" s="221"/>
      <c r="X14728" s="221"/>
    </row>
    <row r="14729" spans="20:24">
      <c r="T14729" s="221"/>
      <c r="U14729" s="221"/>
      <c r="V14729" s="221"/>
      <c r="W14729" s="221"/>
      <c r="X14729" s="221"/>
    </row>
    <row r="14730" spans="20:24">
      <c r="T14730" s="221"/>
      <c r="U14730" s="221"/>
      <c r="V14730" s="221"/>
      <c r="W14730" s="221"/>
      <c r="X14730" s="221"/>
    </row>
    <row r="14731" spans="20:24">
      <c r="T14731" s="221"/>
      <c r="U14731" s="221"/>
      <c r="V14731" s="221"/>
      <c r="W14731" s="221"/>
      <c r="X14731" s="221"/>
    </row>
    <row r="14732" spans="20:24">
      <c r="T14732" s="221"/>
      <c r="U14732" s="221"/>
      <c r="V14732" s="221"/>
      <c r="W14732" s="221"/>
      <c r="X14732" s="221"/>
    </row>
    <row r="14733" spans="20:24">
      <c r="T14733" s="221"/>
      <c r="U14733" s="221"/>
      <c r="V14733" s="221"/>
      <c r="W14733" s="221"/>
      <c r="X14733" s="221"/>
    </row>
    <row r="14734" spans="20:24">
      <c r="T14734" s="221"/>
      <c r="U14734" s="221"/>
      <c r="V14734" s="221"/>
      <c r="W14734" s="221"/>
      <c r="X14734" s="221"/>
    </row>
    <row r="14735" spans="20:24">
      <c r="T14735" s="221"/>
      <c r="U14735" s="221"/>
      <c r="V14735" s="221"/>
      <c r="W14735" s="221"/>
      <c r="X14735" s="221"/>
    </row>
    <row r="14736" spans="20:24">
      <c r="T14736" s="221"/>
      <c r="U14736" s="221"/>
      <c r="V14736" s="221"/>
      <c r="W14736" s="221"/>
      <c r="X14736" s="221"/>
    </row>
    <row r="14737" spans="20:24">
      <c r="T14737" s="221"/>
      <c r="U14737" s="221"/>
      <c r="V14737" s="221"/>
      <c r="W14737" s="221"/>
      <c r="X14737" s="221"/>
    </row>
    <row r="14738" spans="20:24">
      <c r="T14738" s="221"/>
      <c r="U14738" s="221"/>
      <c r="V14738" s="221"/>
      <c r="W14738" s="221"/>
      <c r="X14738" s="221"/>
    </row>
    <row r="14739" spans="20:24">
      <c r="T14739" s="221"/>
      <c r="U14739" s="221"/>
      <c r="V14739" s="221"/>
      <c r="W14739" s="221"/>
      <c r="X14739" s="221"/>
    </row>
    <row r="14740" spans="20:24">
      <c r="T14740" s="221"/>
      <c r="U14740" s="221"/>
      <c r="V14740" s="221"/>
      <c r="W14740" s="221"/>
      <c r="X14740" s="221"/>
    </row>
    <row r="14741" spans="20:24">
      <c r="T14741" s="221"/>
      <c r="U14741" s="221"/>
      <c r="V14741" s="221"/>
      <c r="W14741" s="221"/>
      <c r="X14741" s="221"/>
    </row>
    <row r="14742" spans="20:24">
      <c r="T14742" s="221"/>
      <c r="U14742" s="221"/>
      <c r="V14742" s="221"/>
      <c r="W14742" s="221"/>
      <c r="X14742" s="221"/>
    </row>
    <row r="14743" spans="20:24">
      <c r="T14743" s="221"/>
      <c r="U14743" s="221"/>
      <c r="V14743" s="221"/>
      <c r="W14743" s="221"/>
      <c r="X14743" s="221"/>
    </row>
    <row r="14744" spans="20:24">
      <c r="T14744" s="221"/>
      <c r="U14744" s="221"/>
      <c r="V14744" s="221"/>
      <c r="W14744" s="221"/>
      <c r="X14744" s="221"/>
    </row>
    <row r="14745" spans="20:24">
      <c r="T14745" s="221"/>
      <c r="U14745" s="221"/>
      <c r="V14745" s="221"/>
      <c r="W14745" s="221"/>
      <c r="X14745" s="221"/>
    </row>
    <row r="14746" spans="20:24">
      <c r="T14746" s="221"/>
      <c r="U14746" s="221"/>
      <c r="V14746" s="221"/>
      <c r="W14746" s="221"/>
      <c r="X14746" s="221"/>
    </row>
    <row r="14747" spans="20:24">
      <c r="T14747" s="221"/>
      <c r="U14747" s="221"/>
      <c r="V14747" s="221"/>
      <c r="W14747" s="221"/>
      <c r="X14747" s="221"/>
    </row>
    <row r="14748" spans="20:24">
      <c r="T14748" s="221"/>
      <c r="U14748" s="221"/>
      <c r="V14748" s="221"/>
      <c r="W14748" s="221"/>
      <c r="X14748" s="221"/>
    </row>
    <row r="14749" spans="20:24">
      <c r="T14749" s="221"/>
      <c r="U14749" s="221"/>
      <c r="V14749" s="221"/>
      <c r="W14749" s="221"/>
      <c r="X14749" s="221"/>
    </row>
    <row r="14750" spans="20:24">
      <c r="T14750" s="221"/>
      <c r="U14750" s="221"/>
      <c r="V14750" s="221"/>
      <c r="W14750" s="221"/>
      <c r="X14750" s="221"/>
    </row>
    <row r="14751" spans="20:24">
      <c r="T14751" s="221"/>
      <c r="U14751" s="221"/>
      <c r="V14751" s="221"/>
      <c r="W14751" s="221"/>
      <c r="X14751" s="221"/>
    </row>
    <row r="14752" spans="20:24">
      <c r="T14752" s="221"/>
      <c r="U14752" s="221"/>
      <c r="V14752" s="221"/>
      <c r="W14752" s="221"/>
      <c r="X14752" s="221"/>
    </row>
    <row r="14753" spans="20:24">
      <c r="T14753" s="221"/>
      <c r="U14753" s="221"/>
      <c r="V14753" s="221"/>
      <c r="W14753" s="221"/>
      <c r="X14753" s="221"/>
    </row>
    <row r="14754" spans="20:24">
      <c r="T14754" s="221"/>
      <c r="U14754" s="221"/>
      <c r="V14754" s="221"/>
      <c r="W14754" s="221"/>
      <c r="X14754" s="221"/>
    </row>
    <row r="14755" spans="20:24">
      <c r="T14755" s="221"/>
      <c r="U14755" s="221"/>
      <c r="V14755" s="221"/>
      <c r="W14755" s="221"/>
      <c r="X14755" s="221"/>
    </row>
    <row r="14756" spans="20:24">
      <c r="T14756" s="221"/>
      <c r="U14756" s="221"/>
      <c r="V14756" s="221"/>
      <c r="W14756" s="221"/>
      <c r="X14756" s="221"/>
    </row>
    <row r="14757" spans="20:24">
      <c r="T14757" s="221"/>
      <c r="U14757" s="221"/>
      <c r="V14757" s="221"/>
      <c r="W14757" s="221"/>
      <c r="X14757" s="221"/>
    </row>
    <row r="14758" spans="20:24">
      <c r="T14758" s="221"/>
      <c r="U14758" s="221"/>
      <c r="V14758" s="221"/>
      <c r="W14758" s="221"/>
      <c r="X14758" s="221"/>
    </row>
    <row r="14759" spans="20:24">
      <c r="T14759" s="221"/>
      <c r="U14759" s="221"/>
      <c r="V14759" s="221"/>
      <c r="W14759" s="221"/>
      <c r="X14759" s="221"/>
    </row>
    <row r="14760" spans="20:24">
      <c r="T14760" s="221"/>
      <c r="U14760" s="221"/>
      <c r="V14760" s="221"/>
      <c r="W14760" s="221"/>
      <c r="X14760" s="221"/>
    </row>
    <row r="14761" spans="20:24">
      <c r="T14761" s="221"/>
      <c r="U14761" s="221"/>
      <c r="V14761" s="221"/>
      <c r="W14761" s="221"/>
      <c r="X14761" s="221"/>
    </row>
    <row r="14762" spans="20:24">
      <c r="T14762" s="221"/>
      <c r="U14762" s="221"/>
      <c r="V14762" s="221"/>
      <c r="W14762" s="221"/>
      <c r="X14762" s="221"/>
    </row>
    <row r="14763" spans="20:24">
      <c r="T14763" s="221"/>
      <c r="U14763" s="221"/>
      <c r="V14763" s="221"/>
      <c r="W14763" s="221"/>
      <c r="X14763" s="221"/>
    </row>
    <row r="14764" spans="20:24">
      <c r="T14764" s="221"/>
      <c r="U14764" s="221"/>
      <c r="V14764" s="221"/>
      <c r="W14764" s="221"/>
      <c r="X14764" s="221"/>
    </row>
    <row r="14765" spans="20:24">
      <c r="T14765" s="221"/>
      <c r="U14765" s="221"/>
      <c r="V14765" s="221"/>
      <c r="W14765" s="221"/>
      <c r="X14765" s="221"/>
    </row>
    <row r="14766" spans="20:24">
      <c r="T14766" s="221"/>
      <c r="U14766" s="221"/>
      <c r="V14766" s="221"/>
      <c r="W14766" s="221"/>
      <c r="X14766" s="221"/>
    </row>
    <row r="14767" spans="20:24">
      <c r="T14767" s="221"/>
      <c r="U14767" s="221"/>
      <c r="V14767" s="221"/>
      <c r="W14767" s="221"/>
      <c r="X14767" s="221"/>
    </row>
    <row r="14768" spans="20:24">
      <c r="T14768" s="221"/>
      <c r="U14768" s="221"/>
      <c r="V14768" s="221"/>
      <c r="W14768" s="221"/>
      <c r="X14768" s="221"/>
    </row>
    <row r="14769" spans="20:24">
      <c r="T14769" s="221"/>
      <c r="U14769" s="221"/>
      <c r="V14769" s="221"/>
      <c r="W14769" s="221"/>
      <c r="X14769" s="221"/>
    </row>
    <row r="14770" spans="20:24">
      <c r="T14770" s="221"/>
      <c r="U14770" s="221"/>
      <c r="V14770" s="221"/>
      <c r="W14770" s="221"/>
      <c r="X14770" s="221"/>
    </row>
    <row r="14771" spans="20:24">
      <c r="T14771" s="221"/>
      <c r="U14771" s="221"/>
      <c r="V14771" s="221"/>
      <c r="W14771" s="221"/>
      <c r="X14771" s="221"/>
    </row>
    <row r="14772" spans="20:24">
      <c r="T14772" s="221"/>
      <c r="U14772" s="221"/>
      <c r="V14772" s="221"/>
      <c r="W14772" s="221"/>
      <c r="X14772" s="221"/>
    </row>
    <row r="14773" spans="20:24">
      <c r="T14773" s="221"/>
      <c r="U14773" s="221"/>
      <c r="V14773" s="221"/>
      <c r="W14773" s="221"/>
      <c r="X14773" s="221"/>
    </row>
    <row r="14774" spans="20:24">
      <c r="T14774" s="221"/>
      <c r="U14774" s="221"/>
      <c r="V14774" s="221"/>
      <c r="W14774" s="221"/>
      <c r="X14774" s="221"/>
    </row>
    <row r="14775" spans="20:24">
      <c r="T14775" s="221"/>
      <c r="U14775" s="221"/>
      <c r="V14775" s="221"/>
      <c r="W14775" s="221"/>
      <c r="X14775" s="221"/>
    </row>
    <row r="14776" spans="20:24">
      <c r="T14776" s="221"/>
      <c r="U14776" s="221"/>
      <c r="V14776" s="221"/>
      <c r="W14776" s="221"/>
      <c r="X14776" s="221"/>
    </row>
    <row r="14777" spans="20:24">
      <c r="T14777" s="221"/>
      <c r="U14777" s="221"/>
      <c r="V14777" s="221"/>
      <c r="W14777" s="221"/>
      <c r="X14777" s="221"/>
    </row>
    <row r="14778" spans="20:24">
      <c r="T14778" s="221"/>
      <c r="U14778" s="221"/>
      <c r="V14778" s="221"/>
      <c r="W14778" s="221"/>
      <c r="X14778" s="221"/>
    </row>
    <row r="14779" spans="20:24">
      <c r="T14779" s="221"/>
      <c r="U14779" s="221"/>
      <c r="V14779" s="221"/>
      <c r="W14779" s="221"/>
      <c r="X14779" s="221"/>
    </row>
    <row r="14780" spans="20:24">
      <c r="T14780" s="221"/>
      <c r="U14780" s="221"/>
      <c r="V14780" s="221"/>
      <c r="W14780" s="221"/>
      <c r="X14780" s="221"/>
    </row>
    <row r="14781" spans="20:24">
      <c r="T14781" s="221"/>
      <c r="U14781" s="221"/>
      <c r="V14781" s="221"/>
      <c r="W14781" s="221"/>
      <c r="X14781" s="221"/>
    </row>
    <row r="14782" spans="20:24">
      <c r="T14782" s="221"/>
      <c r="U14782" s="221"/>
      <c r="V14782" s="221"/>
      <c r="W14782" s="221"/>
      <c r="X14782" s="221"/>
    </row>
    <row r="14783" spans="20:24">
      <c r="T14783" s="221"/>
      <c r="U14783" s="221"/>
      <c r="V14783" s="221"/>
      <c r="W14783" s="221"/>
      <c r="X14783" s="221"/>
    </row>
    <row r="14784" spans="20:24">
      <c r="T14784" s="221"/>
      <c r="U14784" s="221"/>
      <c r="V14784" s="221"/>
      <c r="W14784" s="221"/>
      <c r="X14784" s="221"/>
    </row>
    <row r="14785" spans="20:24">
      <c r="T14785" s="221"/>
      <c r="U14785" s="221"/>
      <c r="V14785" s="221"/>
      <c r="W14785" s="221"/>
      <c r="X14785" s="221"/>
    </row>
    <row r="14786" spans="20:24">
      <c r="T14786" s="221"/>
      <c r="U14786" s="221"/>
      <c r="V14786" s="221"/>
      <c r="W14786" s="221"/>
      <c r="X14786" s="221"/>
    </row>
    <row r="14787" spans="20:24">
      <c r="T14787" s="221"/>
      <c r="U14787" s="221"/>
      <c r="V14787" s="221"/>
      <c r="W14787" s="221"/>
      <c r="X14787" s="221"/>
    </row>
    <row r="14788" spans="20:24">
      <c r="T14788" s="221"/>
      <c r="U14788" s="221"/>
      <c r="V14788" s="221"/>
      <c r="W14788" s="221"/>
      <c r="X14788" s="221"/>
    </row>
    <row r="14789" spans="20:24">
      <c r="T14789" s="221"/>
      <c r="U14789" s="221"/>
      <c r="V14789" s="221"/>
      <c r="W14789" s="221"/>
      <c r="X14789" s="221"/>
    </row>
    <row r="14790" spans="20:24">
      <c r="T14790" s="221"/>
      <c r="U14790" s="221"/>
      <c r="V14790" s="221"/>
      <c r="W14790" s="221"/>
      <c r="X14790" s="221"/>
    </row>
    <row r="14791" spans="20:24">
      <c r="T14791" s="221"/>
      <c r="U14791" s="221"/>
      <c r="V14791" s="221"/>
      <c r="W14791" s="221"/>
      <c r="X14791" s="221"/>
    </row>
    <row r="14792" spans="20:24">
      <c r="T14792" s="221"/>
      <c r="U14792" s="221"/>
      <c r="V14792" s="221"/>
      <c r="W14792" s="221"/>
      <c r="X14792" s="221"/>
    </row>
    <row r="14793" spans="20:24">
      <c r="T14793" s="221"/>
      <c r="U14793" s="221"/>
      <c r="V14793" s="221"/>
      <c r="W14793" s="221"/>
      <c r="X14793" s="221"/>
    </row>
    <row r="14794" spans="20:24">
      <c r="T14794" s="221"/>
      <c r="U14794" s="221"/>
      <c r="V14794" s="221"/>
      <c r="W14794" s="221"/>
      <c r="X14794" s="221"/>
    </row>
    <row r="14795" spans="20:24">
      <c r="T14795" s="221"/>
      <c r="U14795" s="221"/>
      <c r="V14795" s="221"/>
      <c r="W14795" s="221"/>
      <c r="X14795" s="221"/>
    </row>
    <row r="14796" spans="20:24">
      <c r="T14796" s="221"/>
      <c r="U14796" s="221"/>
      <c r="V14796" s="221"/>
      <c r="W14796" s="221"/>
      <c r="X14796" s="221"/>
    </row>
    <row r="14797" spans="20:24">
      <c r="T14797" s="221"/>
      <c r="U14797" s="221"/>
      <c r="V14797" s="221"/>
      <c r="W14797" s="221"/>
      <c r="X14797" s="221"/>
    </row>
    <row r="14798" spans="20:24">
      <c r="T14798" s="221"/>
      <c r="U14798" s="221"/>
      <c r="V14798" s="221"/>
      <c r="W14798" s="221"/>
      <c r="X14798" s="221"/>
    </row>
    <row r="14799" spans="20:24">
      <c r="T14799" s="221"/>
      <c r="U14799" s="221"/>
      <c r="V14799" s="221"/>
      <c r="W14799" s="221"/>
      <c r="X14799" s="221"/>
    </row>
    <row r="14800" spans="20:24">
      <c r="T14800" s="221"/>
      <c r="U14800" s="221"/>
      <c r="V14800" s="221"/>
      <c r="W14800" s="221"/>
      <c r="X14800" s="221"/>
    </row>
    <row r="14801" spans="20:24">
      <c r="T14801" s="221"/>
      <c r="U14801" s="221"/>
      <c r="V14801" s="221"/>
      <c r="W14801" s="221"/>
      <c r="X14801" s="221"/>
    </row>
    <row r="14802" spans="20:24">
      <c r="T14802" s="221"/>
      <c r="U14802" s="221"/>
      <c r="V14802" s="221"/>
      <c r="W14802" s="221"/>
      <c r="X14802" s="221"/>
    </row>
    <row r="14803" spans="20:24">
      <c r="T14803" s="221"/>
      <c r="U14803" s="221"/>
      <c r="V14803" s="221"/>
      <c r="W14803" s="221"/>
      <c r="X14803" s="221"/>
    </row>
    <row r="14804" spans="20:24">
      <c r="T14804" s="221"/>
      <c r="U14804" s="221"/>
      <c r="V14804" s="221"/>
      <c r="W14804" s="221"/>
      <c r="X14804" s="221"/>
    </row>
    <row r="14805" spans="20:24">
      <c r="T14805" s="221"/>
      <c r="U14805" s="221"/>
      <c r="V14805" s="221"/>
      <c r="W14805" s="221"/>
      <c r="X14805" s="221"/>
    </row>
    <row r="14806" spans="20:24">
      <c r="T14806" s="221"/>
      <c r="U14806" s="221"/>
      <c r="V14806" s="221"/>
      <c r="W14806" s="221"/>
      <c r="X14806" s="221"/>
    </row>
    <row r="14807" spans="20:24">
      <c r="T14807" s="221"/>
      <c r="U14807" s="221"/>
      <c r="V14807" s="221"/>
      <c r="W14807" s="221"/>
      <c r="X14807" s="221"/>
    </row>
    <row r="14808" spans="20:24">
      <c r="T14808" s="221"/>
      <c r="U14808" s="221"/>
      <c r="V14808" s="221"/>
      <c r="W14808" s="221"/>
      <c r="X14808" s="221"/>
    </row>
    <row r="14809" spans="20:24">
      <c r="T14809" s="221"/>
      <c r="U14809" s="221"/>
      <c r="V14809" s="221"/>
      <c r="W14809" s="221"/>
      <c r="X14809" s="221"/>
    </row>
    <row r="14810" spans="20:24">
      <c r="T14810" s="221"/>
      <c r="U14810" s="221"/>
      <c r="V14810" s="221"/>
      <c r="W14810" s="221"/>
      <c r="X14810" s="221"/>
    </row>
    <row r="14811" spans="20:24">
      <c r="T14811" s="221"/>
      <c r="U14811" s="221"/>
      <c r="V14811" s="221"/>
      <c r="W14811" s="221"/>
      <c r="X14811" s="221"/>
    </row>
    <row r="14812" spans="20:24">
      <c r="T14812" s="221"/>
      <c r="U14812" s="221"/>
      <c r="V14812" s="221"/>
      <c r="W14812" s="221"/>
      <c r="X14812" s="221"/>
    </row>
    <row r="14813" spans="20:24">
      <c r="T14813" s="221"/>
      <c r="U14813" s="221"/>
      <c r="V14813" s="221"/>
      <c r="W14813" s="221"/>
      <c r="X14813" s="221"/>
    </row>
    <row r="14814" spans="20:24">
      <c r="T14814" s="221"/>
      <c r="U14814" s="221"/>
      <c r="V14814" s="221"/>
      <c r="W14814" s="221"/>
      <c r="X14814" s="221"/>
    </row>
    <row r="14815" spans="20:24">
      <c r="T14815" s="221"/>
      <c r="U14815" s="221"/>
      <c r="V14815" s="221"/>
      <c r="W14815" s="221"/>
      <c r="X14815" s="221"/>
    </row>
    <row r="14816" spans="20:24">
      <c r="T14816" s="221"/>
      <c r="U14816" s="221"/>
      <c r="V14816" s="221"/>
      <c r="W14816" s="221"/>
      <c r="X14816" s="221"/>
    </row>
    <row r="14817" spans="20:24">
      <c r="T14817" s="221"/>
      <c r="U14817" s="221"/>
      <c r="V14817" s="221"/>
      <c r="W14817" s="221"/>
      <c r="X14817" s="221"/>
    </row>
    <row r="14818" spans="20:24">
      <c r="T14818" s="221"/>
      <c r="U14818" s="221"/>
      <c r="V14818" s="221"/>
      <c r="W14818" s="221"/>
      <c r="X14818" s="221"/>
    </row>
    <row r="14819" spans="20:24">
      <c r="T14819" s="221"/>
      <c r="U14819" s="221"/>
      <c r="V14819" s="221"/>
      <c r="W14819" s="221"/>
      <c r="X14819" s="221"/>
    </row>
    <row r="14820" spans="20:24">
      <c r="T14820" s="221"/>
      <c r="U14820" s="221"/>
      <c r="V14820" s="221"/>
      <c r="W14820" s="221"/>
      <c r="X14820" s="221"/>
    </row>
    <row r="14821" spans="20:24">
      <c r="T14821" s="221"/>
      <c r="U14821" s="221"/>
      <c r="V14821" s="221"/>
      <c r="W14821" s="221"/>
      <c r="X14821" s="221"/>
    </row>
    <row r="14822" spans="20:24">
      <c r="T14822" s="221"/>
      <c r="U14822" s="221"/>
      <c r="V14822" s="221"/>
      <c r="W14822" s="221"/>
      <c r="X14822" s="221"/>
    </row>
    <row r="14823" spans="20:24">
      <c r="T14823" s="221"/>
      <c r="U14823" s="221"/>
      <c r="V14823" s="221"/>
      <c r="W14823" s="221"/>
      <c r="X14823" s="221"/>
    </row>
    <row r="14824" spans="20:24">
      <c r="T14824" s="221"/>
      <c r="U14824" s="221"/>
      <c r="V14824" s="221"/>
      <c r="W14824" s="221"/>
      <c r="X14824" s="221"/>
    </row>
    <row r="14825" spans="20:24">
      <c r="T14825" s="221"/>
      <c r="U14825" s="221"/>
      <c r="V14825" s="221"/>
      <c r="W14825" s="221"/>
      <c r="X14825" s="221"/>
    </row>
    <row r="14826" spans="20:24">
      <c r="T14826" s="221"/>
      <c r="U14826" s="221"/>
      <c r="V14826" s="221"/>
      <c r="W14826" s="221"/>
      <c r="X14826" s="221"/>
    </row>
    <row r="14827" spans="20:24">
      <c r="T14827" s="221"/>
      <c r="U14827" s="221"/>
      <c r="V14827" s="221"/>
      <c r="W14827" s="221"/>
      <c r="X14827" s="221"/>
    </row>
    <row r="14828" spans="20:24">
      <c r="T14828" s="221"/>
      <c r="U14828" s="221"/>
      <c r="V14828" s="221"/>
      <c r="W14828" s="221"/>
      <c r="X14828" s="221"/>
    </row>
    <row r="14829" spans="20:24">
      <c r="T14829" s="221"/>
      <c r="U14829" s="221"/>
      <c r="V14829" s="221"/>
      <c r="W14829" s="221"/>
      <c r="X14829" s="221"/>
    </row>
    <row r="14830" spans="20:24">
      <c r="T14830" s="221"/>
      <c r="U14830" s="221"/>
      <c r="V14830" s="221"/>
      <c r="W14830" s="221"/>
      <c r="X14830" s="221"/>
    </row>
    <row r="14831" spans="20:24">
      <c r="T14831" s="221"/>
      <c r="U14831" s="221"/>
      <c r="V14831" s="221"/>
      <c r="W14831" s="221"/>
      <c r="X14831" s="221"/>
    </row>
    <row r="14832" spans="20:24">
      <c r="T14832" s="221"/>
      <c r="U14832" s="221"/>
      <c r="V14832" s="221"/>
      <c r="W14832" s="221"/>
      <c r="X14832" s="221"/>
    </row>
    <row r="14833" spans="20:24">
      <c r="T14833" s="221"/>
      <c r="U14833" s="221"/>
      <c r="V14833" s="221"/>
      <c r="W14833" s="221"/>
      <c r="X14833" s="221"/>
    </row>
    <row r="14834" spans="20:24">
      <c r="T14834" s="221"/>
      <c r="U14834" s="221"/>
      <c r="V14834" s="221"/>
      <c r="W14834" s="221"/>
      <c r="X14834" s="221"/>
    </row>
    <row r="14835" spans="20:24">
      <c r="T14835" s="221"/>
      <c r="U14835" s="221"/>
      <c r="V14835" s="221"/>
      <c r="W14835" s="221"/>
      <c r="X14835" s="221"/>
    </row>
    <row r="14836" spans="20:24">
      <c r="T14836" s="221"/>
      <c r="U14836" s="221"/>
      <c r="V14836" s="221"/>
      <c r="W14836" s="221"/>
      <c r="X14836" s="221"/>
    </row>
    <row r="14837" spans="20:24">
      <c r="T14837" s="221"/>
      <c r="U14837" s="221"/>
      <c r="V14837" s="221"/>
      <c r="W14837" s="221"/>
      <c r="X14837" s="221"/>
    </row>
    <row r="14838" spans="20:24">
      <c r="T14838" s="221"/>
      <c r="U14838" s="221"/>
      <c r="V14838" s="221"/>
      <c r="W14838" s="221"/>
      <c r="X14838" s="221"/>
    </row>
    <row r="14839" spans="20:24">
      <c r="T14839" s="221"/>
      <c r="U14839" s="221"/>
      <c r="V14839" s="221"/>
      <c r="W14839" s="221"/>
      <c r="X14839" s="221"/>
    </row>
    <row r="14840" spans="20:24">
      <c r="T14840" s="221"/>
      <c r="U14840" s="221"/>
      <c r="V14840" s="221"/>
      <c r="W14840" s="221"/>
      <c r="X14840" s="221"/>
    </row>
    <row r="14841" spans="20:24">
      <c r="T14841" s="221"/>
      <c r="U14841" s="221"/>
      <c r="V14841" s="221"/>
      <c r="W14841" s="221"/>
      <c r="X14841" s="221"/>
    </row>
    <row r="14842" spans="20:24">
      <c r="T14842" s="221"/>
      <c r="U14842" s="221"/>
      <c r="V14842" s="221"/>
      <c r="W14842" s="221"/>
      <c r="X14842" s="221"/>
    </row>
    <row r="14843" spans="20:24">
      <c r="T14843" s="221"/>
      <c r="U14843" s="221"/>
      <c r="V14843" s="221"/>
      <c r="W14843" s="221"/>
      <c r="X14843" s="221"/>
    </row>
    <row r="14844" spans="20:24">
      <c r="T14844" s="221"/>
      <c r="U14844" s="221"/>
      <c r="V14844" s="221"/>
      <c r="W14844" s="221"/>
      <c r="X14844" s="221"/>
    </row>
    <row r="14845" spans="20:24">
      <c r="T14845" s="221"/>
      <c r="U14845" s="221"/>
      <c r="V14845" s="221"/>
      <c r="W14845" s="221"/>
      <c r="X14845" s="221"/>
    </row>
    <row r="14846" spans="20:24">
      <c r="T14846" s="221"/>
      <c r="U14846" s="221"/>
      <c r="V14846" s="221"/>
      <c r="W14846" s="221"/>
      <c r="X14846" s="221"/>
    </row>
    <row r="14847" spans="20:24">
      <c r="T14847" s="221"/>
      <c r="U14847" s="221"/>
      <c r="V14847" s="221"/>
      <c r="W14847" s="221"/>
      <c r="X14847" s="221"/>
    </row>
    <row r="14848" spans="20:24">
      <c r="T14848" s="221"/>
      <c r="U14848" s="221"/>
      <c r="V14848" s="221"/>
      <c r="W14848" s="221"/>
      <c r="X14848" s="221"/>
    </row>
    <row r="14849" spans="20:24">
      <c r="T14849" s="221"/>
      <c r="U14849" s="221"/>
      <c r="V14849" s="221"/>
      <c r="W14849" s="221"/>
      <c r="X14849" s="221"/>
    </row>
    <row r="14850" spans="20:24">
      <c r="T14850" s="221"/>
      <c r="U14850" s="221"/>
      <c r="V14850" s="221"/>
      <c r="W14850" s="221"/>
      <c r="X14850" s="221"/>
    </row>
    <row r="14851" spans="20:24">
      <c r="T14851" s="221"/>
      <c r="U14851" s="221"/>
      <c r="V14851" s="221"/>
      <c r="W14851" s="221"/>
      <c r="X14851" s="221"/>
    </row>
    <row r="14852" spans="20:24">
      <c r="T14852" s="221"/>
      <c r="U14852" s="221"/>
      <c r="V14852" s="221"/>
      <c r="W14852" s="221"/>
      <c r="X14852" s="221"/>
    </row>
    <row r="14853" spans="20:24">
      <c r="T14853" s="221"/>
      <c r="U14853" s="221"/>
      <c r="V14853" s="221"/>
      <c r="W14853" s="221"/>
      <c r="X14853" s="221"/>
    </row>
    <row r="14854" spans="20:24">
      <c r="T14854" s="221"/>
      <c r="U14854" s="221"/>
      <c r="V14854" s="221"/>
      <c r="W14854" s="221"/>
      <c r="X14854" s="221"/>
    </row>
    <row r="14855" spans="20:24">
      <c r="T14855" s="221"/>
      <c r="U14855" s="221"/>
      <c r="V14855" s="221"/>
      <c r="W14855" s="221"/>
      <c r="X14855" s="221"/>
    </row>
    <row r="14856" spans="20:24">
      <c r="T14856" s="221"/>
      <c r="U14856" s="221"/>
      <c r="V14856" s="221"/>
      <c r="W14856" s="221"/>
      <c r="X14856" s="221"/>
    </row>
    <row r="14857" spans="20:24">
      <c r="T14857" s="221"/>
      <c r="U14857" s="221"/>
      <c r="V14857" s="221"/>
      <c r="W14857" s="221"/>
      <c r="X14857" s="221"/>
    </row>
    <row r="14858" spans="20:24">
      <c r="T14858" s="221"/>
      <c r="U14858" s="221"/>
      <c r="V14858" s="221"/>
      <c r="W14858" s="221"/>
      <c r="X14858" s="221"/>
    </row>
    <row r="14859" spans="20:24">
      <c r="T14859" s="221"/>
      <c r="U14859" s="221"/>
      <c r="V14859" s="221"/>
      <c r="W14859" s="221"/>
      <c r="X14859" s="221"/>
    </row>
    <row r="14860" spans="20:24">
      <c r="T14860" s="221"/>
      <c r="U14860" s="221"/>
      <c r="V14860" s="221"/>
      <c r="W14860" s="221"/>
      <c r="X14860" s="221"/>
    </row>
    <row r="14861" spans="20:24">
      <c r="T14861" s="221"/>
      <c r="U14861" s="221"/>
      <c r="V14861" s="221"/>
      <c r="W14861" s="221"/>
      <c r="X14861" s="221"/>
    </row>
    <row r="14862" spans="20:24">
      <c r="T14862" s="221"/>
      <c r="U14862" s="221"/>
      <c r="V14862" s="221"/>
      <c r="W14862" s="221"/>
      <c r="X14862" s="221"/>
    </row>
    <row r="14863" spans="20:24">
      <c r="T14863" s="221"/>
      <c r="U14863" s="221"/>
      <c r="V14863" s="221"/>
      <c r="W14863" s="221"/>
      <c r="X14863" s="221"/>
    </row>
    <row r="14864" spans="20:24">
      <c r="T14864" s="221"/>
      <c r="U14864" s="221"/>
      <c r="V14864" s="221"/>
      <c r="W14864" s="221"/>
      <c r="X14864" s="221"/>
    </row>
    <row r="14865" spans="20:24">
      <c r="T14865" s="221"/>
      <c r="U14865" s="221"/>
      <c r="V14865" s="221"/>
      <c r="W14865" s="221"/>
      <c r="X14865" s="221"/>
    </row>
    <row r="14866" spans="20:24">
      <c r="T14866" s="221"/>
      <c r="U14866" s="221"/>
      <c r="V14866" s="221"/>
      <c r="W14866" s="221"/>
      <c r="X14866" s="221"/>
    </row>
    <row r="14867" spans="20:24">
      <c r="T14867" s="221"/>
      <c r="U14867" s="221"/>
      <c r="V14867" s="221"/>
      <c r="W14867" s="221"/>
      <c r="X14867" s="221"/>
    </row>
    <row r="14868" spans="20:24">
      <c r="T14868" s="221"/>
      <c r="U14868" s="221"/>
      <c r="V14868" s="221"/>
      <c r="W14868" s="221"/>
      <c r="X14868" s="221"/>
    </row>
    <row r="14869" spans="20:24">
      <c r="T14869" s="221"/>
      <c r="U14869" s="221"/>
      <c r="V14869" s="221"/>
      <c r="W14869" s="221"/>
      <c r="X14869" s="221"/>
    </row>
    <row r="14870" spans="20:24">
      <c r="T14870" s="221"/>
      <c r="U14870" s="221"/>
      <c r="V14870" s="221"/>
      <c r="W14870" s="221"/>
      <c r="X14870" s="221"/>
    </row>
    <row r="14871" spans="20:24">
      <c r="T14871" s="221"/>
      <c r="U14871" s="221"/>
      <c r="V14871" s="221"/>
      <c r="W14871" s="221"/>
      <c r="X14871" s="221"/>
    </row>
    <row r="14872" spans="20:24">
      <c r="T14872" s="221"/>
      <c r="U14872" s="221"/>
      <c r="V14872" s="221"/>
      <c r="W14872" s="221"/>
      <c r="X14872" s="221"/>
    </row>
    <row r="14873" spans="20:24">
      <c r="T14873" s="221"/>
      <c r="U14873" s="221"/>
      <c r="V14873" s="221"/>
      <c r="W14873" s="221"/>
      <c r="X14873" s="221"/>
    </row>
    <row r="14874" spans="20:24">
      <c r="T14874" s="221"/>
      <c r="U14874" s="221"/>
      <c r="V14874" s="221"/>
      <c r="W14874" s="221"/>
      <c r="X14874" s="221"/>
    </row>
    <row r="14875" spans="20:24">
      <c r="T14875" s="221"/>
      <c r="U14875" s="221"/>
      <c r="V14875" s="221"/>
      <c r="W14875" s="221"/>
      <c r="X14875" s="221"/>
    </row>
    <row r="14876" spans="20:24">
      <c r="T14876" s="221"/>
      <c r="U14876" s="221"/>
      <c r="V14876" s="221"/>
      <c r="W14876" s="221"/>
      <c r="X14876" s="221"/>
    </row>
    <row r="14877" spans="20:24">
      <c r="T14877" s="221"/>
      <c r="U14877" s="221"/>
      <c r="V14877" s="221"/>
      <c r="W14877" s="221"/>
      <c r="X14877" s="221"/>
    </row>
    <row r="14878" spans="20:24">
      <c r="T14878" s="221"/>
      <c r="U14878" s="221"/>
      <c r="V14878" s="221"/>
      <c r="W14878" s="221"/>
      <c r="X14878" s="221"/>
    </row>
    <row r="14879" spans="20:24">
      <c r="T14879" s="221"/>
      <c r="U14879" s="221"/>
      <c r="V14879" s="221"/>
      <c r="W14879" s="221"/>
      <c r="X14879" s="221"/>
    </row>
    <row r="14880" spans="20:24">
      <c r="T14880" s="221"/>
      <c r="U14880" s="221"/>
      <c r="V14880" s="221"/>
      <c r="W14880" s="221"/>
      <c r="X14880" s="221"/>
    </row>
    <row r="14881" spans="20:24">
      <c r="T14881" s="221"/>
      <c r="U14881" s="221"/>
      <c r="V14881" s="221"/>
      <c r="W14881" s="221"/>
      <c r="X14881" s="221"/>
    </row>
    <row r="14882" spans="20:24">
      <c r="T14882" s="221"/>
      <c r="U14882" s="221"/>
      <c r="V14882" s="221"/>
      <c r="W14882" s="221"/>
      <c r="X14882" s="221"/>
    </row>
    <row r="14883" spans="20:24">
      <c r="T14883" s="221"/>
      <c r="U14883" s="221"/>
      <c r="V14883" s="221"/>
      <c r="W14883" s="221"/>
      <c r="X14883" s="221"/>
    </row>
    <row r="14884" spans="20:24">
      <c r="T14884" s="221"/>
      <c r="U14884" s="221"/>
      <c r="V14884" s="221"/>
      <c r="W14884" s="221"/>
      <c r="X14884" s="221"/>
    </row>
    <row r="14885" spans="20:24">
      <c r="T14885" s="221"/>
      <c r="U14885" s="221"/>
      <c r="V14885" s="221"/>
      <c r="W14885" s="221"/>
      <c r="X14885" s="221"/>
    </row>
    <row r="14886" spans="20:24">
      <c r="T14886" s="221"/>
      <c r="U14886" s="221"/>
      <c r="V14886" s="221"/>
      <c r="W14886" s="221"/>
      <c r="X14886" s="221"/>
    </row>
    <row r="14887" spans="20:24">
      <c r="T14887" s="221"/>
      <c r="U14887" s="221"/>
      <c r="V14887" s="221"/>
      <c r="W14887" s="221"/>
      <c r="X14887" s="221"/>
    </row>
    <row r="14888" spans="20:24">
      <c r="T14888" s="221"/>
      <c r="U14888" s="221"/>
      <c r="V14888" s="221"/>
      <c r="W14888" s="221"/>
      <c r="X14888" s="221"/>
    </row>
    <row r="14889" spans="20:24">
      <c r="T14889" s="221"/>
      <c r="U14889" s="221"/>
      <c r="V14889" s="221"/>
      <c r="W14889" s="221"/>
      <c r="X14889" s="221"/>
    </row>
    <row r="14890" spans="20:24">
      <c r="T14890" s="221"/>
      <c r="U14890" s="221"/>
      <c r="V14890" s="221"/>
      <c r="W14890" s="221"/>
      <c r="X14890" s="221"/>
    </row>
    <row r="14891" spans="20:24">
      <c r="T14891" s="221"/>
      <c r="U14891" s="221"/>
      <c r="V14891" s="221"/>
      <c r="W14891" s="221"/>
      <c r="X14891" s="221"/>
    </row>
    <row r="14892" spans="20:24">
      <c r="T14892" s="221"/>
      <c r="U14892" s="221"/>
      <c r="V14892" s="221"/>
      <c r="W14892" s="221"/>
      <c r="X14892" s="221"/>
    </row>
    <row r="14893" spans="20:24">
      <c r="T14893" s="221"/>
      <c r="U14893" s="221"/>
      <c r="V14893" s="221"/>
      <c r="W14893" s="221"/>
      <c r="X14893" s="221"/>
    </row>
    <row r="14894" spans="20:24">
      <c r="T14894" s="221"/>
      <c r="U14894" s="221"/>
      <c r="V14894" s="221"/>
      <c r="W14894" s="221"/>
      <c r="X14894" s="221"/>
    </row>
    <row r="14895" spans="20:24">
      <c r="T14895" s="221"/>
      <c r="U14895" s="221"/>
      <c r="V14895" s="221"/>
      <c r="W14895" s="221"/>
      <c r="X14895" s="221"/>
    </row>
    <row r="14896" spans="20:24">
      <c r="T14896" s="221"/>
      <c r="U14896" s="221"/>
      <c r="V14896" s="221"/>
      <c r="W14896" s="221"/>
      <c r="X14896" s="221"/>
    </row>
    <row r="14897" spans="20:24">
      <c r="T14897" s="221"/>
      <c r="U14897" s="221"/>
      <c r="V14897" s="221"/>
      <c r="W14897" s="221"/>
      <c r="X14897" s="221"/>
    </row>
    <row r="14898" spans="20:24">
      <c r="T14898" s="221"/>
      <c r="U14898" s="221"/>
      <c r="V14898" s="221"/>
      <c r="W14898" s="221"/>
      <c r="X14898" s="221"/>
    </row>
    <row r="14899" spans="20:24">
      <c r="T14899" s="221"/>
      <c r="U14899" s="221"/>
      <c r="V14899" s="221"/>
      <c r="W14899" s="221"/>
      <c r="X14899" s="221"/>
    </row>
    <row r="14900" spans="20:24">
      <c r="T14900" s="221"/>
      <c r="U14900" s="221"/>
      <c r="V14900" s="221"/>
      <c r="W14900" s="221"/>
      <c r="X14900" s="221"/>
    </row>
    <row r="14901" spans="20:24">
      <c r="T14901" s="221"/>
      <c r="U14901" s="221"/>
      <c r="V14901" s="221"/>
      <c r="W14901" s="221"/>
      <c r="X14901" s="221"/>
    </row>
    <row r="14902" spans="20:24">
      <c r="T14902" s="221"/>
      <c r="U14902" s="221"/>
      <c r="V14902" s="221"/>
      <c r="W14902" s="221"/>
      <c r="X14902" s="221"/>
    </row>
    <row r="14903" spans="20:24">
      <c r="T14903" s="221"/>
      <c r="U14903" s="221"/>
      <c r="V14903" s="221"/>
      <c r="W14903" s="221"/>
      <c r="X14903" s="221"/>
    </row>
    <row r="14904" spans="20:24">
      <c r="T14904" s="221"/>
      <c r="U14904" s="221"/>
      <c r="V14904" s="221"/>
      <c r="W14904" s="221"/>
      <c r="X14904" s="221"/>
    </row>
    <row r="14905" spans="20:24">
      <c r="T14905" s="221"/>
      <c r="U14905" s="221"/>
      <c r="V14905" s="221"/>
      <c r="W14905" s="221"/>
      <c r="X14905" s="221"/>
    </row>
    <row r="14906" spans="20:24">
      <c r="T14906" s="221"/>
      <c r="U14906" s="221"/>
      <c r="V14906" s="221"/>
      <c r="W14906" s="221"/>
      <c r="X14906" s="221"/>
    </row>
    <row r="14907" spans="20:24">
      <c r="T14907" s="221"/>
      <c r="U14907" s="221"/>
      <c r="V14907" s="221"/>
      <c r="W14907" s="221"/>
      <c r="X14907" s="221"/>
    </row>
    <row r="14908" spans="20:24">
      <c r="T14908" s="221"/>
      <c r="U14908" s="221"/>
      <c r="V14908" s="221"/>
      <c r="W14908" s="221"/>
      <c r="X14908" s="221"/>
    </row>
    <row r="14909" spans="20:24">
      <c r="T14909" s="221"/>
      <c r="U14909" s="221"/>
      <c r="V14909" s="221"/>
      <c r="W14909" s="221"/>
      <c r="X14909" s="221"/>
    </row>
    <row r="14910" spans="20:24">
      <c r="T14910" s="221"/>
      <c r="U14910" s="221"/>
      <c r="V14910" s="221"/>
      <c r="W14910" s="221"/>
      <c r="X14910" s="221"/>
    </row>
    <row r="14911" spans="20:24">
      <c r="T14911" s="221"/>
      <c r="U14911" s="221"/>
      <c r="V14911" s="221"/>
      <c r="W14911" s="221"/>
      <c r="X14911" s="221"/>
    </row>
    <row r="14912" spans="20:24">
      <c r="T14912" s="221"/>
      <c r="U14912" s="221"/>
      <c r="V14912" s="221"/>
      <c r="W14912" s="221"/>
      <c r="X14912" s="221"/>
    </row>
    <row r="14913" spans="20:24">
      <c r="T14913" s="221"/>
      <c r="U14913" s="221"/>
      <c r="V14913" s="221"/>
      <c r="W14913" s="221"/>
      <c r="X14913" s="221"/>
    </row>
    <row r="14914" spans="20:24">
      <c r="T14914" s="221"/>
      <c r="U14914" s="221"/>
      <c r="V14914" s="221"/>
      <c r="W14914" s="221"/>
      <c r="X14914" s="221"/>
    </row>
    <row r="14915" spans="20:24">
      <c r="T14915" s="221"/>
      <c r="U14915" s="221"/>
      <c r="V14915" s="221"/>
      <c r="W14915" s="221"/>
      <c r="X14915" s="221"/>
    </row>
    <row r="14916" spans="20:24">
      <c r="T14916" s="221"/>
      <c r="U14916" s="221"/>
      <c r="V14916" s="221"/>
      <c r="W14916" s="221"/>
      <c r="X14916" s="221"/>
    </row>
    <row r="14917" spans="20:24">
      <c r="T14917" s="221"/>
      <c r="U14917" s="221"/>
      <c r="V14917" s="221"/>
      <c r="W14917" s="221"/>
      <c r="X14917" s="221"/>
    </row>
    <row r="14918" spans="20:24">
      <c r="T14918" s="221"/>
      <c r="U14918" s="221"/>
      <c r="V14918" s="221"/>
      <c r="W14918" s="221"/>
      <c r="X14918" s="221"/>
    </row>
    <row r="14919" spans="20:24">
      <c r="T14919" s="221"/>
      <c r="U14919" s="221"/>
      <c r="V14919" s="221"/>
      <c r="W14919" s="221"/>
      <c r="X14919" s="221"/>
    </row>
    <row r="14920" spans="20:24">
      <c r="T14920" s="221"/>
      <c r="U14920" s="221"/>
      <c r="V14920" s="221"/>
      <c r="W14920" s="221"/>
      <c r="X14920" s="221"/>
    </row>
    <row r="14921" spans="20:24">
      <c r="T14921" s="221"/>
      <c r="U14921" s="221"/>
      <c r="V14921" s="221"/>
      <c r="W14921" s="221"/>
      <c r="X14921" s="221"/>
    </row>
    <row r="14922" spans="20:24">
      <c r="T14922" s="221"/>
      <c r="U14922" s="221"/>
      <c r="V14922" s="221"/>
      <c r="W14922" s="221"/>
      <c r="X14922" s="221"/>
    </row>
    <row r="14923" spans="20:24">
      <c r="T14923" s="221"/>
      <c r="U14923" s="221"/>
      <c r="V14923" s="221"/>
      <c r="W14923" s="221"/>
      <c r="X14923" s="221"/>
    </row>
    <row r="14924" spans="20:24">
      <c r="T14924" s="221"/>
      <c r="U14924" s="221"/>
      <c r="V14924" s="221"/>
      <c r="W14924" s="221"/>
      <c r="X14924" s="221"/>
    </row>
    <row r="14925" spans="20:24">
      <c r="T14925" s="221"/>
      <c r="U14925" s="221"/>
      <c r="V14925" s="221"/>
      <c r="W14925" s="221"/>
      <c r="X14925" s="221"/>
    </row>
    <row r="14926" spans="20:24">
      <c r="T14926" s="221"/>
      <c r="U14926" s="221"/>
      <c r="V14926" s="221"/>
      <c r="W14926" s="221"/>
      <c r="X14926" s="221"/>
    </row>
    <row r="14927" spans="20:24">
      <c r="T14927" s="221"/>
      <c r="U14927" s="221"/>
      <c r="V14927" s="221"/>
      <c r="W14927" s="221"/>
      <c r="X14927" s="221"/>
    </row>
    <row r="14928" spans="20:24">
      <c r="T14928" s="221"/>
      <c r="U14928" s="221"/>
      <c r="V14928" s="221"/>
      <c r="W14928" s="221"/>
      <c r="X14928" s="221"/>
    </row>
    <row r="14929" spans="20:24">
      <c r="T14929" s="221"/>
      <c r="U14929" s="221"/>
      <c r="V14929" s="221"/>
      <c r="W14929" s="221"/>
      <c r="X14929" s="221"/>
    </row>
    <row r="14930" spans="20:24">
      <c r="T14930" s="221"/>
      <c r="U14930" s="221"/>
      <c r="V14930" s="221"/>
      <c r="W14930" s="221"/>
      <c r="X14930" s="221"/>
    </row>
    <row r="14931" spans="20:24">
      <c r="T14931" s="221"/>
      <c r="U14931" s="221"/>
      <c r="V14931" s="221"/>
      <c r="W14931" s="221"/>
      <c r="X14931" s="221"/>
    </row>
    <row r="14932" spans="20:24">
      <c r="T14932" s="221"/>
      <c r="U14932" s="221"/>
      <c r="V14932" s="221"/>
      <c r="W14932" s="221"/>
      <c r="X14932" s="221"/>
    </row>
    <row r="14933" spans="20:24">
      <c r="T14933" s="221"/>
      <c r="U14933" s="221"/>
      <c r="V14933" s="221"/>
      <c r="W14933" s="221"/>
      <c r="X14933" s="221"/>
    </row>
    <row r="14934" spans="20:24">
      <c r="T14934" s="221"/>
      <c r="U14934" s="221"/>
      <c r="V14934" s="221"/>
      <c r="W14934" s="221"/>
      <c r="X14934" s="221"/>
    </row>
    <row r="14935" spans="20:24">
      <c r="T14935" s="221"/>
      <c r="U14935" s="221"/>
      <c r="V14935" s="221"/>
      <c r="W14935" s="221"/>
      <c r="X14935" s="221"/>
    </row>
    <row r="14936" spans="20:24">
      <c r="T14936" s="221"/>
      <c r="U14936" s="221"/>
      <c r="V14936" s="221"/>
      <c r="W14936" s="221"/>
      <c r="X14936" s="221"/>
    </row>
    <row r="14937" spans="20:24">
      <c r="T14937" s="221"/>
      <c r="U14937" s="221"/>
      <c r="V14937" s="221"/>
      <c r="W14937" s="221"/>
      <c r="X14937" s="221"/>
    </row>
    <row r="14938" spans="20:24">
      <c r="T14938" s="221"/>
      <c r="U14938" s="221"/>
      <c r="V14938" s="221"/>
      <c r="W14938" s="221"/>
      <c r="X14938" s="221"/>
    </row>
    <row r="14939" spans="20:24">
      <c r="T14939" s="221"/>
      <c r="U14939" s="221"/>
      <c r="V14939" s="221"/>
      <c r="W14939" s="221"/>
      <c r="X14939" s="221"/>
    </row>
    <row r="14940" spans="20:24">
      <c r="T14940" s="221"/>
      <c r="U14940" s="221"/>
      <c r="V14940" s="221"/>
      <c r="W14940" s="221"/>
      <c r="X14940" s="221"/>
    </row>
    <row r="14941" spans="20:24">
      <c r="T14941" s="221"/>
      <c r="U14941" s="221"/>
      <c r="V14941" s="221"/>
      <c r="W14941" s="221"/>
      <c r="X14941" s="221"/>
    </row>
    <row r="14942" spans="20:24">
      <c r="T14942" s="221"/>
      <c r="U14942" s="221"/>
      <c r="V14942" s="221"/>
      <c r="W14942" s="221"/>
      <c r="X14942" s="221"/>
    </row>
    <row r="14943" spans="20:24">
      <c r="T14943" s="221"/>
      <c r="U14943" s="221"/>
      <c r="V14943" s="221"/>
      <c r="W14943" s="221"/>
      <c r="X14943" s="221"/>
    </row>
    <row r="14944" spans="20:24">
      <c r="T14944" s="221"/>
      <c r="U14944" s="221"/>
      <c r="V14944" s="221"/>
      <c r="W14944" s="221"/>
      <c r="X14944" s="221"/>
    </row>
    <row r="14945" spans="20:24">
      <c r="T14945" s="221"/>
      <c r="U14945" s="221"/>
      <c r="V14945" s="221"/>
      <c r="W14945" s="221"/>
      <c r="X14945" s="221"/>
    </row>
    <row r="14946" spans="20:24">
      <c r="T14946" s="221"/>
      <c r="U14946" s="221"/>
      <c r="V14946" s="221"/>
      <c r="W14946" s="221"/>
      <c r="X14946" s="221"/>
    </row>
    <row r="14947" spans="20:24">
      <c r="T14947" s="221"/>
      <c r="U14947" s="221"/>
      <c r="V14947" s="221"/>
      <c r="W14947" s="221"/>
      <c r="X14947" s="221"/>
    </row>
    <row r="14948" spans="20:24">
      <c r="T14948" s="221"/>
      <c r="U14948" s="221"/>
      <c r="V14948" s="221"/>
      <c r="W14948" s="221"/>
      <c r="X14948" s="221"/>
    </row>
    <row r="14949" spans="20:24">
      <c r="T14949" s="221"/>
      <c r="U14949" s="221"/>
      <c r="V14949" s="221"/>
      <c r="W14949" s="221"/>
      <c r="X14949" s="221"/>
    </row>
    <row r="14950" spans="20:24">
      <c r="T14950" s="221"/>
      <c r="U14950" s="221"/>
      <c r="V14950" s="221"/>
      <c r="W14950" s="221"/>
      <c r="X14950" s="221"/>
    </row>
    <row r="14951" spans="20:24">
      <c r="T14951" s="221"/>
      <c r="U14951" s="221"/>
      <c r="V14951" s="221"/>
      <c r="W14951" s="221"/>
      <c r="X14951" s="221"/>
    </row>
    <row r="14952" spans="20:24">
      <c r="T14952" s="221"/>
      <c r="U14952" s="221"/>
      <c r="V14952" s="221"/>
      <c r="W14952" s="221"/>
      <c r="X14952" s="221"/>
    </row>
    <row r="14953" spans="20:24">
      <c r="T14953" s="221"/>
      <c r="U14953" s="221"/>
      <c r="V14953" s="221"/>
      <c r="W14953" s="221"/>
      <c r="X14953" s="221"/>
    </row>
    <row r="14954" spans="20:24">
      <c r="T14954" s="221"/>
      <c r="U14954" s="221"/>
      <c r="V14954" s="221"/>
      <c r="W14954" s="221"/>
      <c r="X14954" s="221"/>
    </row>
    <row r="14955" spans="20:24">
      <c r="T14955" s="221"/>
      <c r="U14955" s="221"/>
      <c r="V14955" s="221"/>
      <c r="W14955" s="221"/>
      <c r="X14955" s="221"/>
    </row>
    <row r="14956" spans="20:24">
      <c r="T14956" s="221"/>
      <c r="U14956" s="221"/>
      <c r="V14956" s="221"/>
      <c r="W14956" s="221"/>
      <c r="X14956" s="221"/>
    </row>
    <row r="14957" spans="20:24">
      <c r="T14957" s="221"/>
      <c r="U14957" s="221"/>
      <c r="V14957" s="221"/>
      <c r="W14957" s="221"/>
      <c r="X14957" s="221"/>
    </row>
    <row r="14958" spans="20:24">
      <c r="T14958" s="221"/>
      <c r="U14958" s="221"/>
      <c r="V14958" s="221"/>
      <c r="W14958" s="221"/>
      <c r="X14958" s="221"/>
    </row>
    <row r="14959" spans="20:24">
      <c r="T14959" s="221"/>
      <c r="U14959" s="221"/>
      <c r="V14959" s="221"/>
      <c r="W14959" s="221"/>
      <c r="X14959" s="221"/>
    </row>
    <row r="14960" spans="20:24">
      <c r="T14960" s="221"/>
      <c r="U14960" s="221"/>
      <c r="V14960" s="221"/>
      <c r="W14960" s="221"/>
      <c r="X14960" s="221"/>
    </row>
    <row r="14961" spans="20:24">
      <c r="T14961" s="221"/>
      <c r="U14961" s="221"/>
      <c r="V14961" s="221"/>
      <c r="W14961" s="221"/>
      <c r="X14961" s="221"/>
    </row>
    <row r="14962" spans="20:24">
      <c r="T14962" s="221"/>
      <c r="U14962" s="221"/>
      <c r="V14962" s="221"/>
      <c r="W14962" s="221"/>
      <c r="X14962" s="221"/>
    </row>
    <row r="14963" spans="20:24">
      <c r="T14963" s="221"/>
      <c r="U14963" s="221"/>
      <c r="V14963" s="221"/>
      <c r="W14963" s="221"/>
      <c r="X14963" s="221"/>
    </row>
    <row r="14964" spans="20:24">
      <c r="T14964" s="221"/>
      <c r="U14964" s="221"/>
      <c r="V14964" s="221"/>
      <c r="W14964" s="221"/>
      <c r="X14964" s="221"/>
    </row>
    <row r="14965" spans="20:24">
      <c r="T14965" s="221"/>
      <c r="U14965" s="221"/>
      <c r="V14965" s="221"/>
      <c r="W14965" s="221"/>
      <c r="X14965" s="221"/>
    </row>
    <row r="14966" spans="20:24">
      <c r="T14966" s="221"/>
      <c r="U14966" s="221"/>
      <c r="V14966" s="221"/>
      <c r="W14966" s="221"/>
      <c r="X14966" s="221"/>
    </row>
    <row r="14967" spans="20:24">
      <c r="T14967" s="221"/>
      <c r="U14967" s="221"/>
      <c r="V14967" s="221"/>
      <c r="W14967" s="221"/>
      <c r="X14967" s="221"/>
    </row>
    <row r="14968" spans="20:24">
      <c r="T14968" s="221"/>
      <c r="U14968" s="221"/>
      <c r="V14968" s="221"/>
      <c r="W14968" s="221"/>
      <c r="X14968" s="221"/>
    </row>
    <row r="14969" spans="20:24">
      <c r="T14969" s="221"/>
      <c r="U14969" s="221"/>
      <c r="V14969" s="221"/>
      <c r="W14969" s="221"/>
      <c r="X14969" s="221"/>
    </row>
    <row r="14970" spans="20:24">
      <c r="T14970" s="221"/>
      <c r="U14970" s="221"/>
      <c r="V14970" s="221"/>
      <c r="W14970" s="221"/>
      <c r="X14970" s="221"/>
    </row>
    <row r="14971" spans="20:24">
      <c r="T14971" s="221"/>
      <c r="U14971" s="221"/>
      <c r="V14971" s="221"/>
      <c r="W14971" s="221"/>
      <c r="X14971" s="221"/>
    </row>
    <row r="14972" spans="20:24">
      <c r="T14972" s="221"/>
      <c r="U14972" s="221"/>
      <c r="V14972" s="221"/>
      <c r="W14972" s="221"/>
      <c r="X14972" s="221"/>
    </row>
    <row r="14973" spans="20:24">
      <c r="T14973" s="221"/>
      <c r="U14973" s="221"/>
      <c r="V14973" s="221"/>
      <c r="W14973" s="221"/>
      <c r="X14973" s="221"/>
    </row>
    <row r="14974" spans="20:24">
      <c r="T14974" s="221"/>
      <c r="U14974" s="221"/>
      <c r="V14974" s="221"/>
      <c r="W14974" s="221"/>
      <c r="X14974" s="221"/>
    </row>
    <row r="14975" spans="20:24">
      <c r="T14975" s="221"/>
      <c r="U14975" s="221"/>
      <c r="V14975" s="221"/>
      <c r="W14975" s="221"/>
      <c r="X14975" s="221"/>
    </row>
    <row r="14976" spans="20:24">
      <c r="T14976" s="221"/>
      <c r="U14976" s="221"/>
      <c r="V14976" s="221"/>
      <c r="W14976" s="221"/>
      <c r="X14976" s="221"/>
    </row>
    <row r="14977" spans="20:24">
      <c r="T14977" s="221"/>
      <c r="U14977" s="221"/>
      <c r="V14977" s="221"/>
      <c r="W14977" s="221"/>
      <c r="X14977" s="221"/>
    </row>
    <row r="14978" spans="20:24">
      <c r="T14978" s="221"/>
      <c r="U14978" s="221"/>
      <c r="V14978" s="221"/>
      <c r="W14978" s="221"/>
      <c r="X14978" s="221"/>
    </row>
    <row r="14979" spans="20:24">
      <c r="T14979" s="221"/>
      <c r="U14979" s="221"/>
      <c r="V14979" s="221"/>
      <c r="W14979" s="221"/>
      <c r="X14979" s="221"/>
    </row>
    <row r="14980" spans="20:24">
      <c r="T14980" s="221"/>
      <c r="U14980" s="221"/>
      <c r="V14980" s="221"/>
      <c r="W14980" s="221"/>
      <c r="X14980" s="221"/>
    </row>
    <row r="14981" spans="20:24">
      <c r="T14981" s="221"/>
      <c r="U14981" s="221"/>
      <c r="V14981" s="221"/>
      <c r="W14981" s="221"/>
      <c r="X14981" s="221"/>
    </row>
    <row r="14982" spans="20:24">
      <c r="T14982" s="221"/>
      <c r="U14982" s="221"/>
      <c r="V14982" s="221"/>
      <c r="W14982" s="221"/>
      <c r="X14982" s="221"/>
    </row>
    <row r="14983" spans="20:24">
      <c r="T14983" s="221"/>
      <c r="U14983" s="221"/>
      <c r="V14983" s="221"/>
      <c r="W14983" s="221"/>
      <c r="X14983" s="221"/>
    </row>
    <row r="14984" spans="20:24">
      <c r="T14984" s="221"/>
      <c r="U14984" s="221"/>
      <c r="V14984" s="221"/>
      <c r="W14984" s="221"/>
      <c r="X14984" s="221"/>
    </row>
    <row r="14985" spans="20:24">
      <c r="T14985" s="221"/>
      <c r="U14985" s="221"/>
      <c r="V14985" s="221"/>
      <c r="W14985" s="221"/>
      <c r="X14985" s="221"/>
    </row>
    <row r="14986" spans="20:24">
      <c r="T14986" s="221"/>
      <c r="U14986" s="221"/>
      <c r="V14986" s="221"/>
      <c r="W14986" s="221"/>
      <c r="X14986" s="221"/>
    </row>
    <row r="14987" spans="20:24">
      <c r="T14987" s="221"/>
      <c r="U14987" s="221"/>
      <c r="V14987" s="221"/>
      <c r="W14987" s="221"/>
      <c r="X14987" s="221"/>
    </row>
    <row r="14988" spans="20:24">
      <c r="T14988" s="221"/>
      <c r="U14988" s="221"/>
      <c r="V14988" s="221"/>
      <c r="W14988" s="221"/>
      <c r="X14988" s="221"/>
    </row>
    <row r="14989" spans="20:24">
      <c r="T14989" s="221"/>
      <c r="U14989" s="221"/>
      <c r="V14989" s="221"/>
      <c r="W14989" s="221"/>
      <c r="X14989" s="221"/>
    </row>
    <row r="14990" spans="20:24">
      <c r="T14990" s="221"/>
      <c r="U14990" s="221"/>
      <c r="V14990" s="221"/>
      <c r="W14990" s="221"/>
      <c r="X14990" s="221"/>
    </row>
    <row r="14991" spans="20:24">
      <c r="T14991" s="221"/>
      <c r="U14991" s="221"/>
      <c r="V14991" s="221"/>
      <c r="W14991" s="221"/>
      <c r="X14991" s="221"/>
    </row>
    <row r="14992" spans="20:24">
      <c r="T14992" s="221"/>
      <c r="U14992" s="221"/>
      <c r="V14992" s="221"/>
      <c r="W14992" s="221"/>
      <c r="X14992" s="221"/>
    </row>
    <row r="14993" spans="20:24">
      <c r="T14993" s="221"/>
      <c r="U14993" s="221"/>
      <c r="V14993" s="221"/>
      <c r="W14993" s="221"/>
      <c r="X14993" s="221"/>
    </row>
    <row r="14994" spans="20:24">
      <c r="T14994" s="221"/>
      <c r="U14994" s="221"/>
      <c r="V14994" s="221"/>
      <c r="W14994" s="221"/>
      <c r="X14994" s="221"/>
    </row>
    <row r="14995" spans="20:24">
      <c r="T14995" s="221"/>
      <c r="U14995" s="221"/>
      <c r="V14995" s="221"/>
      <c r="W14995" s="221"/>
      <c r="X14995" s="221"/>
    </row>
    <row r="14996" spans="20:24">
      <c r="T14996" s="221"/>
      <c r="U14996" s="221"/>
      <c r="V14996" s="221"/>
      <c r="W14996" s="221"/>
      <c r="X14996" s="221"/>
    </row>
    <row r="14997" spans="20:24">
      <c r="T14997" s="221"/>
      <c r="U14997" s="221"/>
      <c r="V14997" s="221"/>
      <c r="W14997" s="221"/>
      <c r="X14997" s="221"/>
    </row>
    <row r="14998" spans="20:24">
      <c r="T14998" s="221"/>
      <c r="U14998" s="221"/>
      <c r="V14998" s="221"/>
      <c r="W14998" s="221"/>
      <c r="X14998" s="221"/>
    </row>
    <row r="14999" spans="20:24">
      <c r="T14999" s="221"/>
      <c r="U14999" s="221"/>
      <c r="V14999" s="221"/>
      <c r="W14999" s="221"/>
      <c r="X14999" s="221"/>
    </row>
    <row r="15000" spans="20:24">
      <c r="T15000" s="221"/>
      <c r="U15000" s="221"/>
      <c r="V15000" s="221"/>
      <c r="W15000" s="221"/>
      <c r="X15000" s="221"/>
    </row>
    <row r="15001" spans="20:24">
      <c r="T15001" s="221"/>
      <c r="U15001" s="221"/>
      <c r="V15001" s="221"/>
      <c r="W15001" s="221"/>
      <c r="X15001" s="221"/>
    </row>
    <row r="15002" spans="20:24">
      <c r="T15002" s="221"/>
      <c r="U15002" s="221"/>
      <c r="V15002" s="221"/>
      <c r="W15002" s="221"/>
      <c r="X15002" s="221"/>
    </row>
    <row r="15003" spans="20:24">
      <c r="T15003" s="221"/>
      <c r="U15003" s="221"/>
      <c r="V15003" s="221"/>
      <c r="W15003" s="221"/>
      <c r="X15003" s="221"/>
    </row>
    <row r="15004" spans="20:24">
      <c r="T15004" s="221"/>
      <c r="U15004" s="221"/>
      <c r="V15004" s="221"/>
      <c r="W15004" s="221"/>
      <c r="X15004" s="221"/>
    </row>
    <row r="15005" spans="20:24">
      <c r="T15005" s="221"/>
      <c r="U15005" s="221"/>
      <c r="V15005" s="221"/>
      <c r="W15005" s="221"/>
      <c r="X15005" s="221"/>
    </row>
    <row r="15006" spans="20:24">
      <c r="T15006" s="221"/>
      <c r="U15006" s="221"/>
      <c r="V15006" s="221"/>
      <c r="W15006" s="221"/>
      <c r="X15006" s="221"/>
    </row>
    <row r="15007" spans="20:24">
      <c r="T15007" s="221"/>
      <c r="U15007" s="221"/>
      <c r="V15007" s="221"/>
      <c r="W15007" s="221"/>
      <c r="X15007" s="221"/>
    </row>
    <row r="15008" spans="20:24">
      <c r="T15008" s="221"/>
      <c r="U15008" s="221"/>
      <c r="V15008" s="221"/>
      <c r="W15008" s="221"/>
      <c r="X15008" s="221"/>
    </row>
    <row r="15009" spans="20:24">
      <c r="T15009" s="221"/>
      <c r="U15009" s="221"/>
      <c r="V15009" s="221"/>
      <c r="W15009" s="221"/>
      <c r="X15009" s="221"/>
    </row>
    <row r="15010" spans="20:24">
      <c r="T15010" s="221"/>
      <c r="U15010" s="221"/>
      <c r="V15010" s="221"/>
      <c r="W15010" s="221"/>
      <c r="X15010" s="221"/>
    </row>
    <row r="15011" spans="20:24">
      <c r="T15011" s="221"/>
      <c r="U15011" s="221"/>
      <c r="V15011" s="221"/>
      <c r="W15011" s="221"/>
      <c r="X15011" s="221"/>
    </row>
    <row r="15012" spans="20:24">
      <c r="T15012" s="221"/>
      <c r="U15012" s="221"/>
      <c r="V15012" s="221"/>
      <c r="W15012" s="221"/>
      <c r="X15012" s="221"/>
    </row>
    <row r="15013" spans="20:24">
      <c r="T15013" s="221"/>
      <c r="U15013" s="221"/>
      <c r="V15013" s="221"/>
      <c r="W15013" s="221"/>
      <c r="X15013" s="221"/>
    </row>
    <row r="15014" spans="20:24">
      <c r="T15014" s="221"/>
      <c r="U15014" s="221"/>
      <c r="V15014" s="221"/>
      <c r="W15014" s="221"/>
      <c r="X15014" s="221"/>
    </row>
    <row r="15015" spans="20:24">
      <c r="T15015" s="221"/>
      <c r="U15015" s="221"/>
      <c r="V15015" s="221"/>
      <c r="W15015" s="221"/>
      <c r="X15015" s="221"/>
    </row>
    <row r="15016" spans="20:24">
      <c r="T15016" s="221"/>
      <c r="U15016" s="221"/>
      <c r="V15016" s="221"/>
      <c r="W15016" s="221"/>
      <c r="X15016" s="221"/>
    </row>
    <row r="15017" spans="20:24">
      <c r="T15017" s="221"/>
      <c r="U15017" s="221"/>
      <c r="V15017" s="221"/>
      <c r="W15017" s="221"/>
      <c r="X15017" s="221"/>
    </row>
    <row r="15018" spans="20:24">
      <c r="T15018" s="221"/>
      <c r="U15018" s="221"/>
      <c r="V15018" s="221"/>
      <c r="W15018" s="221"/>
      <c r="X15018" s="221"/>
    </row>
    <row r="15019" spans="20:24">
      <c r="T15019" s="221"/>
      <c r="U15019" s="221"/>
      <c r="V15019" s="221"/>
      <c r="W15019" s="221"/>
      <c r="X15019" s="221"/>
    </row>
    <row r="15020" spans="20:24">
      <c r="T15020" s="221"/>
      <c r="U15020" s="221"/>
      <c r="V15020" s="221"/>
      <c r="W15020" s="221"/>
      <c r="X15020" s="221"/>
    </row>
    <row r="15021" spans="20:24">
      <c r="T15021" s="221"/>
      <c r="U15021" s="221"/>
      <c r="V15021" s="221"/>
      <c r="W15021" s="221"/>
      <c r="X15021" s="221"/>
    </row>
    <row r="15022" spans="20:24">
      <c r="T15022" s="221"/>
      <c r="U15022" s="221"/>
      <c r="V15022" s="221"/>
      <c r="W15022" s="221"/>
      <c r="X15022" s="221"/>
    </row>
    <row r="15023" spans="20:24">
      <c r="T15023" s="221"/>
      <c r="U15023" s="221"/>
      <c r="V15023" s="221"/>
      <c r="W15023" s="221"/>
      <c r="X15023" s="221"/>
    </row>
    <row r="15024" spans="20:24">
      <c r="T15024" s="221"/>
      <c r="U15024" s="221"/>
      <c r="V15024" s="221"/>
      <c r="W15024" s="221"/>
      <c r="X15024" s="221"/>
    </row>
    <row r="15025" spans="20:24">
      <c r="T15025" s="221"/>
      <c r="U15025" s="221"/>
      <c r="V15025" s="221"/>
      <c r="W15025" s="221"/>
      <c r="X15025" s="221"/>
    </row>
    <row r="15026" spans="20:24">
      <c r="T15026" s="221"/>
      <c r="U15026" s="221"/>
      <c r="V15026" s="221"/>
      <c r="W15026" s="221"/>
      <c r="X15026" s="221"/>
    </row>
    <row r="15027" spans="20:24">
      <c r="T15027" s="221"/>
      <c r="U15027" s="221"/>
      <c r="V15027" s="221"/>
      <c r="W15027" s="221"/>
      <c r="X15027" s="221"/>
    </row>
    <row r="15028" spans="20:24">
      <c r="T15028" s="221"/>
      <c r="U15028" s="221"/>
      <c r="V15028" s="221"/>
      <c r="W15028" s="221"/>
      <c r="X15028" s="221"/>
    </row>
    <row r="15029" spans="20:24">
      <c r="T15029" s="221"/>
      <c r="U15029" s="221"/>
      <c r="V15029" s="221"/>
      <c r="W15029" s="221"/>
      <c r="X15029" s="221"/>
    </row>
    <row r="15030" spans="20:24">
      <c r="T15030" s="221"/>
      <c r="U15030" s="221"/>
      <c r="V15030" s="221"/>
      <c r="W15030" s="221"/>
      <c r="X15030" s="221"/>
    </row>
    <row r="15031" spans="20:24">
      <c r="T15031" s="221"/>
      <c r="U15031" s="221"/>
      <c r="V15031" s="221"/>
      <c r="W15031" s="221"/>
      <c r="X15031" s="221"/>
    </row>
    <row r="15032" spans="20:24">
      <c r="T15032" s="221"/>
      <c r="U15032" s="221"/>
      <c r="V15032" s="221"/>
      <c r="W15032" s="221"/>
      <c r="X15032" s="221"/>
    </row>
    <row r="15033" spans="20:24">
      <c r="T15033" s="221"/>
      <c r="U15033" s="221"/>
      <c r="V15033" s="221"/>
      <c r="W15033" s="221"/>
      <c r="X15033" s="221"/>
    </row>
    <row r="15034" spans="20:24">
      <c r="T15034" s="221"/>
      <c r="U15034" s="221"/>
      <c r="V15034" s="221"/>
      <c r="W15034" s="221"/>
      <c r="X15034" s="221"/>
    </row>
    <row r="15035" spans="20:24">
      <c r="T15035" s="221"/>
      <c r="U15035" s="221"/>
      <c r="V15035" s="221"/>
      <c r="W15035" s="221"/>
      <c r="X15035" s="221"/>
    </row>
    <row r="15036" spans="20:24">
      <c r="T15036" s="221"/>
      <c r="U15036" s="221"/>
      <c r="V15036" s="221"/>
      <c r="W15036" s="221"/>
      <c r="X15036" s="221"/>
    </row>
    <row r="15037" spans="20:24">
      <c r="T15037" s="221"/>
      <c r="U15037" s="221"/>
      <c r="V15037" s="221"/>
      <c r="W15037" s="221"/>
      <c r="X15037" s="221"/>
    </row>
    <row r="15038" spans="20:24">
      <c r="T15038" s="221"/>
      <c r="U15038" s="221"/>
      <c r="V15038" s="221"/>
      <c r="W15038" s="221"/>
      <c r="X15038" s="221"/>
    </row>
    <row r="15039" spans="20:24">
      <c r="T15039" s="221"/>
      <c r="U15039" s="221"/>
      <c r="V15039" s="221"/>
      <c r="W15039" s="221"/>
      <c r="X15039" s="221"/>
    </row>
    <row r="15040" spans="20:24">
      <c r="T15040" s="221"/>
      <c r="U15040" s="221"/>
      <c r="V15040" s="221"/>
      <c r="W15040" s="221"/>
      <c r="X15040" s="221"/>
    </row>
    <row r="15041" spans="20:24">
      <c r="T15041" s="221"/>
      <c r="U15041" s="221"/>
      <c r="V15041" s="221"/>
      <c r="W15041" s="221"/>
      <c r="X15041" s="221"/>
    </row>
    <row r="15042" spans="20:24">
      <c r="T15042" s="221"/>
      <c r="U15042" s="221"/>
      <c r="V15042" s="221"/>
      <c r="W15042" s="221"/>
      <c r="X15042" s="221"/>
    </row>
    <row r="15043" spans="20:24">
      <c r="T15043" s="221"/>
      <c r="U15043" s="221"/>
      <c r="V15043" s="221"/>
      <c r="W15043" s="221"/>
      <c r="X15043" s="221"/>
    </row>
    <row r="15044" spans="20:24">
      <c r="T15044" s="221"/>
      <c r="U15044" s="221"/>
      <c r="V15044" s="221"/>
      <c r="W15044" s="221"/>
      <c r="X15044" s="221"/>
    </row>
    <row r="15045" spans="20:24">
      <c r="T15045" s="221"/>
      <c r="U15045" s="221"/>
      <c r="V15045" s="221"/>
      <c r="W15045" s="221"/>
      <c r="X15045" s="221"/>
    </row>
    <row r="15046" spans="20:24">
      <c r="T15046" s="221"/>
      <c r="U15046" s="221"/>
      <c r="V15046" s="221"/>
      <c r="W15046" s="221"/>
      <c r="X15046" s="221"/>
    </row>
    <row r="15047" spans="20:24">
      <c r="T15047" s="221"/>
      <c r="U15047" s="221"/>
      <c r="V15047" s="221"/>
      <c r="W15047" s="221"/>
      <c r="X15047" s="221"/>
    </row>
    <row r="15048" spans="20:24">
      <c r="T15048" s="221"/>
      <c r="U15048" s="221"/>
      <c r="V15048" s="221"/>
      <c r="W15048" s="221"/>
      <c r="X15048" s="221"/>
    </row>
    <row r="15049" spans="20:24">
      <c r="T15049" s="221"/>
      <c r="U15049" s="221"/>
      <c r="V15049" s="221"/>
      <c r="W15049" s="221"/>
      <c r="X15049" s="221"/>
    </row>
    <row r="15050" spans="20:24">
      <c r="T15050" s="221"/>
      <c r="U15050" s="221"/>
      <c r="V15050" s="221"/>
      <c r="W15050" s="221"/>
      <c r="X15050" s="221"/>
    </row>
    <row r="15051" spans="20:24">
      <c r="T15051" s="221"/>
      <c r="U15051" s="221"/>
      <c r="V15051" s="221"/>
      <c r="W15051" s="221"/>
      <c r="X15051" s="221"/>
    </row>
    <row r="15052" spans="20:24">
      <c r="T15052" s="221"/>
      <c r="U15052" s="221"/>
      <c r="V15052" s="221"/>
      <c r="W15052" s="221"/>
      <c r="X15052" s="221"/>
    </row>
    <row r="15053" spans="20:24">
      <c r="T15053" s="221"/>
      <c r="U15053" s="221"/>
      <c r="V15053" s="221"/>
      <c r="W15053" s="221"/>
      <c r="X15053" s="221"/>
    </row>
    <row r="15054" spans="20:24">
      <c r="T15054" s="221"/>
      <c r="U15054" s="221"/>
      <c r="V15054" s="221"/>
      <c r="W15054" s="221"/>
      <c r="X15054" s="221"/>
    </row>
    <row r="15055" spans="20:24">
      <c r="T15055" s="221"/>
      <c r="U15055" s="221"/>
      <c r="V15055" s="221"/>
      <c r="W15055" s="221"/>
      <c r="X15055" s="221"/>
    </row>
    <row r="15056" spans="20:24">
      <c r="T15056" s="221"/>
      <c r="U15056" s="221"/>
      <c r="V15056" s="221"/>
      <c r="W15056" s="221"/>
      <c r="X15056" s="221"/>
    </row>
    <row r="15057" spans="20:24">
      <c r="T15057" s="221"/>
      <c r="U15057" s="221"/>
      <c r="V15057" s="221"/>
      <c r="W15057" s="221"/>
      <c r="X15057" s="221"/>
    </row>
    <row r="15058" spans="20:24">
      <c r="T15058" s="221"/>
      <c r="U15058" s="221"/>
      <c r="V15058" s="221"/>
      <c r="W15058" s="221"/>
      <c r="X15058" s="221"/>
    </row>
    <row r="15059" spans="20:24">
      <c r="T15059" s="221"/>
      <c r="U15059" s="221"/>
      <c r="V15059" s="221"/>
      <c r="W15059" s="221"/>
      <c r="X15059" s="221"/>
    </row>
    <row r="15060" spans="20:24">
      <c r="T15060" s="221"/>
      <c r="U15060" s="221"/>
      <c r="V15060" s="221"/>
      <c r="W15060" s="221"/>
      <c r="X15060" s="221"/>
    </row>
    <row r="15061" spans="20:24">
      <c r="T15061" s="221"/>
      <c r="U15061" s="221"/>
      <c r="V15061" s="221"/>
      <c r="W15061" s="221"/>
      <c r="X15061" s="221"/>
    </row>
    <row r="15062" spans="20:24">
      <c r="T15062" s="221"/>
      <c r="U15062" s="221"/>
      <c r="V15062" s="221"/>
      <c r="W15062" s="221"/>
      <c r="X15062" s="221"/>
    </row>
    <row r="15063" spans="20:24">
      <c r="T15063" s="221"/>
      <c r="U15063" s="221"/>
      <c r="V15063" s="221"/>
      <c r="W15063" s="221"/>
      <c r="X15063" s="221"/>
    </row>
    <row r="15064" spans="20:24">
      <c r="T15064" s="221"/>
      <c r="U15064" s="221"/>
      <c r="V15064" s="221"/>
      <c r="W15064" s="221"/>
      <c r="X15064" s="221"/>
    </row>
    <row r="15065" spans="20:24">
      <c r="T15065" s="221"/>
      <c r="U15065" s="221"/>
      <c r="V15065" s="221"/>
      <c r="W15065" s="221"/>
      <c r="X15065" s="221"/>
    </row>
    <row r="15066" spans="20:24">
      <c r="T15066" s="221"/>
      <c r="U15066" s="221"/>
      <c r="V15066" s="221"/>
      <c r="W15066" s="221"/>
      <c r="X15066" s="221"/>
    </row>
    <row r="15067" spans="20:24">
      <c r="T15067" s="221"/>
      <c r="U15067" s="221"/>
      <c r="V15067" s="221"/>
      <c r="W15067" s="221"/>
      <c r="X15067" s="221"/>
    </row>
    <row r="15068" spans="20:24">
      <c r="T15068" s="221"/>
      <c r="U15068" s="221"/>
      <c r="V15068" s="221"/>
      <c r="W15068" s="221"/>
      <c r="X15068" s="221"/>
    </row>
    <row r="15069" spans="20:24">
      <c r="T15069" s="221"/>
      <c r="U15069" s="221"/>
      <c r="V15069" s="221"/>
      <c r="W15069" s="221"/>
      <c r="X15069" s="221"/>
    </row>
    <row r="15070" spans="20:24">
      <c r="T15070" s="221"/>
      <c r="U15070" s="221"/>
      <c r="V15070" s="221"/>
      <c r="W15070" s="221"/>
      <c r="X15070" s="221"/>
    </row>
    <row r="15071" spans="20:24">
      <c r="T15071" s="221"/>
      <c r="U15071" s="221"/>
      <c r="V15071" s="221"/>
      <c r="W15071" s="221"/>
      <c r="X15071" s="221"/>
    </row>
    <row r="15072" spans="20:24">
      <c r="T15072" s="221"/>
      <c r="U15072" s="221"/>
      <c r="V15072" s="221"/>
      <c r="W15072" s="221"/>
      <c r="X15072" s="221"/>
    </row>
    <row r="15073" spans="20:24">
      <c r="T15073" s="221"/>
      <c r="U15073" s="221"/>
      <c r="V15073" s="221"/>
      <c r="W15073" s="221"/>
      <c r="X15073" s="221"/>
    </row>
    <row r="15074" spans="20:24">
      <c r="T15074" s="221"/>
      <c r="U15074" s="221"/>
      <c r="V15074" s="221"/>
      <c r="W15074" s="221"/>
      <c r="X15074" s="221"/>
    </row>
    <row r="15075" spans="20:24">
      <c r="T15075" s="221"/>
      <c r="U15075" s="221"/>
      <c r="V15075" s="221"/>
      <c r="W15075" s="221"/>
      <c r="X15075" s="221"/>
    </row>
    <row r="15076" spans="20:24">
      <c r="T15076" s="221"/>
      <c r="U15076" s="221"/>
      <c r="V15076" s="221"/>
      <c r="W15076" s="221"/>
      <c r="X15076" s="221"/>
    </row>
    <row r="15077" spans="20:24">
      <c r="T15077" s="221"/>
      <c r="U15077" s="221"/>
      <c r="V15077" s="221"/>
      <c r="W15077" s="221"/>
      <c r="X15077" s="221"/>
    </row>
    <row r="15078" spans="20:24">
      <c r="T15078" s="221"/>
      <c r="U15078" s="221"/>
      <c r="V15078" s="221"/>
      <c r="W15078" s="221"/>
      <c r="X15078" s="221"/>
    </row>
    <row r="15079" spans="20:24">
      <c r="T15079" s="221"/>
      <c r="U15079" s="221"/>
      <c r="V15079" s="221"/>
      <c r="W15079" s="221"/>
      <c r="X15079" s="221"/>
    </row>
    <row r="15080" spans="20:24">
      <c r="T15080" s="221"/>
      <c r="U15080" s="221"/>
      <c r="V15080" s="221"/>
      <c r="W15080" s="221"/>
      <c r="X15080" s="221"/>
    </row>
    <row r="15081" spans="20:24">
      <c r="T15081" s="221"/>
      <c r="U15081" s="221"/>
      <c r="V15081" s="221"/>
      <c r="W15081" s="221"/>
      <c r="X15081" s="221"/>
    </row>
    <row r="15082" spans="20:24">
      <c r="T15082" s="221"/>
      <c r="U15082" s="221"/>
      <c r="V15082" s="221"/>
      <c r="W15082" s="221"/>
      <c r="X15082" s="221"/>
    </row>
    <row r="15083" spans="20:24">
      <c r="T15083" s="221"/>
      <c r="U15083" s="221"/>
      <c r="V15083" s="221"/>
      <c r="W15083" s="221"/>
      <c r="X15083" s="221"/>
    </row>
    <row r="15084" spans="20:24">
      <c r="T15084" s="221"/>
      <c r="U15084" s="221"/>
      <c r="V15084" s="221"/>
      <c r="W15084" s="221"/>
      <c r="X15084" s="221"/>
    </row>
    <row r="15085" spans="20:24">
      <c r="T15085" s="221"/>
      <c r="U15085" s="221"/>
      <c r="V15085" s="221"/>
      <c r="W15085" s="221"/>
      <c r="X15085" s="221"/>
    </row>
    <row r="15086" spans="20:24">
      <c r="T15086" s="221"/>
      <c r="U15086" s="221"/>
      <c r="V15086" s="221"/>
      <c r="W15086" s="221"/>
      <c r="X15086" s="221"/>
    </row>
    <row r="15087" spans="20:24">
      <c r="T15087" s="221"/>
      <c r="U15087" s="221"/>
      <c r="V15087" s="221"/>
      <c r="W15087" s="221"/>
      <c r="X15087" s="221"/>
    </row>
    <row r="15088" spans="20:24">
      <c r="T15088" s="221"/>
      <c r="U15088" s="221"/>
      <c r="V15088" s="221"/>
      <c r="W15088" s="221"/>
      <c r="X15088" s="221"/>
    </row>
    <row r="15089" spans="20:24">
      <c r="T15089" s="221"/>
      <c r="U15089" s="221"/>
      <c r="V15089" s="221"/>
      <c r="W15089" s="221"/>
      <c r="X15089" s="221"/>
    </row>
    <row r="15090" spans="20:24">
      <c r="T15090" s="221"/>
      <c r="U15090" s="221"/>
      <c r="V15090" s="221"/>
      <c r="W15090" s="221"/>
      <c r="X15090" s="221"/>
    </row>
    <row r="15091" spans="20:24">
      <c r="T15091" s="221"/>
      <c r="U15091" s="221"/>
      <c r="V15091" s="221"/>
      <c r="W15091" s="221"/>
      <c r="X15091" s="221"/>
    </row>
    <row r="15092" spans="20:24">
      <c r="T15092" s="221"/>
      <c r="U15092" s="221"/>
      <c r="V15092" s="221"/>
      <c r="W15092" s="221"/>
      <c r="X15092" s="221"/>
    </row>
    <row r="15093" spans="20:24">
      <c r="T15093" s="221"/>
      <c r="U15093" s="221"/>
      <c r="V15093" s="221"/>
      <c r="W15093" s="221"/>
      <c r="X15093" s="221"/>
    </row>
    <row r="15094" spans="20:24">
      <c r="T15094" s="221"/>
      <c r="U15094" s="221"/>
      <c r="V15094" s="221"/>
      <c r="W15094" s="221"/>
      <c r="X15094" s="221"/>
    </row>
    <row r="15095" spans="20:24">
      <c r="T15095" s="221"/>
      <c r="U15095" s="221"/>
      <c r="V15095" s="221"/>
      <c r="W15095" s="221"/>
      <c r="X15095" s="221"/>
    </row>
    <row r="15096" spans="20:24">
      <c r="T15096" s="221"/>
      <c r="U15096" s="221"/>
      <c r="V15096" s="221"/>
      <c r="W15096" s="221"/>
      <c r="X15096" s="221"/>
    </row>
    <row r="15097" spans="20:24">
      <c r="T15097" s="221"/>
      <c r="U15097" s="221"/>
      <c r="V15097" s="221"/>
      <c r="W15097" s="221"/>
      <c r="X15097" s="221"/>
    </row>
    <row r="15098" spans="20:24">
      <c r="T15098" s="221"/>
      <c r="U15098" s="221"/>
      <c r="V15098" s="221"/>
      <c r="W15098" s="221"/>
      <c r="X15098" s="221"/>
    </row>
    <row r="15099" spans="20:24">
      <c r="T15099" s="221"/>
      <c r="U15099" s="221"/>
      <c r="V15099" s="221"/>
      <c r="W15099" s="221"/>
      <c r="X15099" s="221"/>
    </row>
    <row r="15100" spans="20:24">
      <c r="T15100" s="221"/>
      <c r="U15100" s="221"/>
      <c r="V15100" s="221"/>
      <c r="W15100" s="221"/>
      <c r="X15100" s="221"/>
    </row>
    <row r="15101" spans="20:24">
      <c r="T15101" s="221"/>
      <c r="U15101" s="221"/>
      <c r="V15101" s="221"/>
      <c r="W15101" s="221"/>
      <c r="X15101" s="221"/>
    </row>
    <row r="15102" spans="20:24">
      <c r="T15102" s="221"/>
      <c r="U15102" s="221"/>
      <c r="V15102" s="221"/>
      <c r="W15102" s="221"/>
      <c r="X15102" s="221"/>
    </row>
    <row r="15103" spans="20:24">
      <c r="T15103" s="221"/>
      <c r="U15103" s="221"/>
      <c r="V15103" s="221"/>
      <c r="W15103" s="221"/>
      <c r="X15103" s="221"/>
    </row>
    <row r="15104" spans="20:24">
      <c r="T15104" s="221"/>
      <c r="U15104" s="221"/>
      <c r="V15104" s="221"/>
      <c r="W15104" s="221"/>
      <c r="X15104" s="221"/>
    </row>
    <row r="15105" spans="20:24">
      <c r="T15105" s="221"/>
      <c r="U15105" s="221"/>
      <c r="V15105" s="221"/>
      <c r="W15105" s="221"/>
      <c r="X15105" s="221"/>
    </row>
    <row r="15106" spans="20:24">
      <c r="T15106" s="221"/>
      <c r="U15106" s="221"/>
      <c r="V15106" s="221"/>
      <c r="W15106" s="221"/>
      <c r="X15106" s="221"/>
    </row>
    <row r="15107" spans="20:24">
      <c r="T15107" s="221"/>
      <c r="U15107" s="221"/>
      <c r="V15107" s="221"/>
      <c r="W15107" s="221"/>
      <c r="X15107" s="221"/>
    </row>
    <row r="15108" spans="20:24">
      <c r="T15108" s="221"/>
      <c r="U15108" s="221"/>
      <c r="V15108" s="221"/>
      <c r="W15108" s="221"/>
      <c r="X15108" s="221"/>
    </row>
    <row r="15109" spans="20:24">
      <c r="T15109" s="221"/>
      <c r="U15109" s="221"/>
      <c r="V15109" s="221"/>
      <c r="W15109" s="221"/>
      <c r="X15109" s="221"/>
    </row>
    <row r="15110" spans="20:24">
      <c r="T15110" s="221"/>
      <c r="U15110" s="221"/>
      <c r="V15110" s="221"/>
      <c r="W15110" s="221"/>
      <c r="X15110" s="221"/>
    </row>
    <row r="15111" spans="20:24">
      <c r="T15111" s="221"/>
      <c r="U15111" s="221"/>
      <c r="V15111" s="221"/>
      <c r="W15111" s="221"/>
      <c r="X15111" s="221"/>
    </row>
    <row r="15112" spans="20:24">
      <c r="T15112" s="221"/>
      <c r="U15112" s="221"/>
      <c r="V15112" s="221"/>
      <c r="W15112" s="221"/>
      <c r="X15112" s="221"/>
    </row>
    <row r="15113" spans="20:24">
      <c r="T15113" s="221"/>
      <c r="U15113" s="221"/>
      <c r="V15113" s="221"/>
      <c r="W15113" s="221"/>
      <c r="X15113" s="221"/>
    </row>
    <row r="15114" spans="20:24">
      <c r="T15114" s="221"/>
      <c r="U15114" s="221"/>
      <c r="V15114" s="221"/>
      <c r="W15114" s="221"/>
      <c r="X15114" s="221"/>
    </row>
    <row r="15115" spans="20:24">
      <c r="T15115" s="221"/>
      <c r="U15115" s="221"/>
      <c r="V15115" s="221"/>
      <c r="W15115" s="221"/>
      <c r="X15115" s="221"/>
    </row>
    <row r="15116" spans="20:24">
      <c r="T15116" s="221"/>
      <c r="U15116" s="221"/>
      <c r="V15116" s="221"/>
      <c r="W15116" s="221"/>
      <c r="X15116" s="221"/>
    </row>
    <row r="15117" spans="20:24">
      <c r="T15117" s="221"/>
      <c r="U15117" s="221"/>
      <c r="V15117" s="221"/>
      <c r="W15117" s="221"/>
      <c r="X15117" s="221"/>
    </row>
    <row r="15118" spans="20:24">
      <c r="T15118" s="221"/>
      <c r="U15118" s="221"/>
      <c r="V15118" s="221"/>
      <c r="W15118" s="221"/>
      <c r="X15118" s="221"/>
    </row>
    <row r="15119" spans="20:24">
      <c r="T15119" s="221"/>
      <c r="U15119" s="221"/>
      <c r="V15119" s="221"/>
      <c r="W15119" s="221"/>
      <c r="X15119" s="221"/>
    </row>
    <row r="15120" spans="20:24">
      <c r="T15120" s="221"/>
      <c r="U15120" s="221"/>
      <c r="V15120" s="221"/>
      <c r="W15120" s="221"/>
      <c r="X15120" s="221"/>
    </row>
    <row r="15121" spans="20:24">
      <c r="T15121" s="221"/>
      <c r="U15121" s="221"/>
      <c r="V15121" s="221"/>
      <c r="W15121" s="221"/>
      <c r="X15121" s="221"/>
    </row>
    <row r="15122" spans="20:24">
      <c r="T15122" s="221"/>
      <c r="U15122" s="221"/>
      <c r="V15122" s="221"/>
      <c r="W15122" s="221"/>
      <c r="X15122" s="221"/>
    </row>
    <row r="15123" spans="20:24">
      <c r="T15123" s="221"/>
      <c r="U15123" s="221"/>
      <c r="V15123" s="221"/>
      <c r="W15123" s="221"/>
      <c r="X15123" s="221"/>
    </row>
    <row r="15124" spans="20:24">
      <c r="T15124" s="221"/>
      <c r="U15124" s="221"/>
      <c r="V15124" s="221"/>
      <c r="W15124" s="221"/>
      <c r="X15124" s="221"/>
    </row>
    <row r="15125" spans="20:24">
      <c r="T15125" s="221"/>
      <c r="U15125" s="221"/>
      <c r="V15125" s="221"/>
      <c r="W15125" s="221"/>
      <c r="X15125" s="221"/>
    </row>
    <row r="15126" spans="20:24">
      <c r="T15126" s="221"/>
      <c r="U15126" s="221"/>
      <c r="V15126" s="221"/>
      <c r="W15126" s="221"/>
      <c r="X15126" s="221"/>
    </row>
    <row r="15127" spans="20:24">
      <c r="T15127" s="221"/>
      <c r="U15127" s="221"/>
      <c r="V15127" s="221"/>
      <c r="W15127" s="221"/>
      <c r="X15127" s="221"/>
    </row>
    <row r="15128" spans="20:24">
      <c r="T15128" s="221"/>
      <c r="U15128" s="221"/>
      <c r="V15128" s="221"/>
      <c r="W15128" s="221"/>
      <c r="X15128" s="221"/>
    </row>
    <row r="15129" spans="20:24">
      <c r="T15129" s="221"/>
      <c r="U15129" s="221"/>
      <c r="V15129" s="221"/>
      <c r="W15129" s="221"/>
      <c r="X15129" s="221"/>
    </row>
    <row r="15130" spans="20:24">
      <c r="T15130" s="221"/>
      <c r="U15130" s="221"/>
      <c r="V15130" s="221"/>
      <c r="W15130" s="221"/>
      <c r="X15130" s="221"/>
    </row>
    <row r="15131" spans="20:24">
      <c r="T15131" s="221"/>
      <c r="U15131" s="221"/>
      <c r="V15131" s="221"/>
      <c r="W15131" s="221"/>
      <c r="X15131" s="221"/>
    </row>
    <row r="15132" spans="20:24">
      <c r="T15132" s="221"/>
      <c r="U15132" s="221"/>
      <c r="V15132" s="221"/>
      <c r="W15132" s="221"/>
      <c r="X15132" s="221"/>
    </row>
    <row r="15133" spans="20:24">
      <c r="T15133" s="221"/>
      <c r="U15133" s="221"/>
      <c r="V15133" s="221"/>
      <c r="W15133" s="221"/>
      <c r="X15133" s="221"/>
    </row>
    <row r="15134" spans="20:24">
      <c r="T15134" s="221"/>
      <c r="U15134" s="221"/>
      <c r="V15134" s="221"/>
      <c r="W15134" s="221"/>
      <c r="X15134" s="221"/>
    </row>
    <row r="15135" spans="20:24">
      <c r="T15135" s="221"/>
      <c r="U15135" s="221"/>
      <c r="V15135" s="221"/>
      <c r="W15135" s="221"/>
      <c r="X15135" s="221"/>
    </row>
    <row r="15136" spans="20:24">
      <c r="T15136" s="221"/>
      <c r="U15136" s="221"/>
      <c r="V15136" s="221"/>
      <c r="W15136" s="221"/>
      <c r="X15136" s="221"/>
    </row>
    <row r="15137" spans="20:24">
      <c r="T15137" s="221"/>
      <c r="U15137" s="221"/>
      <c r="V15137" s="221"/>
      <c r="W15137" s="221"/>
      <c r="X15137" s="221"/>
    </row>
    <row r="15138" spans="20:24">
      <c r="T15138" s="221"/>
      <c r="U15138" s="221"/>
      <c r="V15138" s="221"/>
      <c r="W15138" s="221"/>
      <c r="X15138" s="221"/>
    </row>
    <row r="15139" spans="20:24">
      <c r="T15139" s="221"/>
      <c r="U15139" s="221"/>
      <c r="V15139" s="221"/>
      <c r="W15139" s="221"/>
      <c r="X15139" s="221"/>
    </row>
    <row r="15140" spans="20:24">
      <c r="T15140" s="221"/>
      <c r="U15140" s="221"/>
      <c r="V15140" s="221"/>
      <c r="W15140" s="221"/>
      <c r="X15140" s="221"/>
    </row>
    <row r="15141" spans="20:24">
      <c r="T15141" s="221"/>
      <c r="U15141" s="221"/>
      <c r="V15141" s="221"/>
      <c r="W15141" s="221"/>
      <c r="X15141" s="221"/>
    </row>
    <row r="15142" spans="20:24">
      <c r="T15142" s="221"/>
      <c r="U15142" s="221"/>
      <c r="V15142" s="221"/>
      <c r="W15142" s="221"/>
      <c r="X15142" s="221"/>
    </row>
    <row r="15143" spans="20:24">
      <c r="T15143" s="221"/>
      <c r="U15143" s="221"/>
      <c r="V15143" s="221"/>
      <c r="W15143" s="221"/>
      <c r="X15143" s="221"/>
    </row>
    <row r="15144" spans="20:24">
      <c r="T15144" s="221"/>
      <c r="U15144" s="221"/>
      <c r="V15144" s="221"/>
      <c r="W15144" s="221"/>
      <c r="X15144" s="221"/>
    </row>
    <row r="15145" spans="20:24">
      <c r="T15145" s="221"/>
      <c r="U15145" s="221"/>
      <c r="V15145" s="221"/>
      <c r="W15145" s="221"/>
      <c r="X15145" s="221"/>
    </row>
    <row r="15146" spans="20:24">
      <c r="T15146" s="221"/>
      <c r="U15146" s="221"/>
      <c r="V15146" s="221"/>
      <c r="W15146" s="221"/>
      <c r="X15146" s="221"/>
    </row>
    <row r="15147" spans="20:24">
      <c r="T15147" s="221"/>
      <c r="U15147" s="221"/>
      <c r="V15147" s="221"/>
      <c r="W15147" s="221"/>
      <c r="X15147" s="221"/>
    </row>
    <row r="15148" spans="20:24">
      <c r="T15148" s="221"/>
      <c r="U15148" s="221"/>
      <c r="V15148" s="221"/>
      <c r="W15148" s="221"/>
      <c r="X15148" s="221"/>
    </row>
    <row r="15149" spans="20:24">
      <c r="T15149" s="221"/>
      <c r="U15149" s="221"/>
      <c r="V15149" s="221"/>
      <c r="W15149" s="221"/>
      <c r="X15149" s="221"/>
    </row>
    <row r="15150" spans="20:24">
      <c r="T15150" s="221"/>
      <c r="U15150" s="221"/>
      <c r="V15150" s="221"/>
      <c r="W15150" s="221"/>
      <c r="X15150" s="221"/>
    </row>
    <row r="15151" spans="20:24">
      <c r="T15151" s="221"/>
      <c r="U15151" s="221"/>
      <c r="V15151" s="221"/>
      <c r="W15151" s="221"/>
      <c r="X15151" s="221"/>
    </row>
    <row r="15152" spans="20:24">
      <c r="T15152" s="221"/>
      <c r="U15152" s="221"/>
      <c r="V15152" s="221"/>
      <c r="W15152" s="221"/>
      <c r="X15152" s="221"/>
    </row>
    <row r="15153" spans="20:24">
      <c r="T15153" s="221"/>
      <c r="U15153" s="221"/>
      <c r="V15153" s="221"/>
      <c r="W15153" s="221"/>
      <c r="X15153" s="221"/>
    </row>
    <row r="15154" spans="20:24">
      <c r="T15154" s="221"/>
      <c r="U15154" s="221"/>
      <c r="V15154" s="221"/>
      <c r="W15154" s="221"/>
      <c r="X15154" s="221"/>
    </row>
    <row r="15155" spans="20:24">
      <c r="T15155" s="221"/>
      <c r="U15155" s="221"/>
      <c r="V15155" s="221"/>
      <c r="W15155" s="221"/>
      <c r="X15155" s="221"/>
    </row>
    <row r="15156" spans="20:24">
      <c r="T15156" s="221"/>
      <c r="U15156" s="221"/>
      <c r="V15156" s="221"/>
      <c r="W15156" s="221"/>
      <c r="X15156" s="221"/>
    </row>
    <row r="15157" spans="20:24">
      <c r="T15157" s="221"/>
      <c r="U15157" s="221"/>
      <c r="V15157" s="221"/>
      <c r="W15157" s="221"/>
      <c r="X15157" s="221"/>
    </row>
    <row r="15158" spans="20:24">
      <c r="T15158" s="221"/>
      <c r="U15158" s="221"/>
      <c r="V15158" s="221"/>
      <c r="W15158" s="221"/>
      <c r="X15158" s="221"/>
    </row>
    <row r="15159" spans="20:24">
      <c r="T15159" s="221"/>
      <c r="U15159" s="221"/>
      <c r="V15159" s="221"/>
      <c r="W15159" s="221"/>
      <c r="X15159" s="221"/>
    </row>
    <row r="15160" spans="20:24">
      <c r="T15160" s="221"/>
      <c r="U15160" s="221"/>
      <c r="V15160" s="221"/>
      <c r="W15160" s="221"/>
      <c r="X15160" s="221"/>
    </row>
    <row r="15161" spans="20:24">
      <c r="T15161" s="221"/>
      <c r="U15161" s="221"/>
      <c r="V15161" s="221"/>
      <c r="W15161" s="221"/>
      <c r="X15161" s="221"/>
    </row>
    <row r="15162" spans="20:24">
      <c r="T15162" s="221"/>
      <c r="U15162" s="221"/>
      <c r="V15162" s="221"/>
      <c r="W15162" s="221"/>
      <c r="X15162" s="221"/>
    </row>
    <row r="15163" spans="20:24">
      <c r="T15163" s="221"/>
      <c r="U15163" s="221"/>
      <c r="V15163" s="221"/>
      <c r="W15163" s="221"/>
      <c r="X15163" s="221"/>
    </row>
    <row r="15164" spans="20:24">
      <c r="T15164" s="221"/>
      <c r="U15164" s="221"/>
      <c r="V15164" s="221"/>
      <c r="W15164" s="221"/>
      <c r="X15164" s="221"/>
    </row>
    <row r="15165" spans="20:24">
      <c r="T15165" s="221"/>
      <c r="U15165" s="221"/>
      <c r="V15165" s="221"/>
      <c r="W15165" s="221"/>
      <c r="X15165" s="221"/>
    </row>
    <row r="15166" spans="20:24">
      <c r="T15166" s="221"/>
      <c r="U15166" s="221"/>
      <c r="V15166" s="221"/>
      <c r="W15166" s="221"/>
      <c r="X15166" s="221"/>
    </row>
    <row r="15167" spans="20:24">
      <c r="T15167" s="221"/>
      <c r="U15167" s="221"/>
      <c r="V15167" s="221"/>
      <c r="W15167" s="221"/>
      <c r="X15167" s="221"/>
    </row>
    <row r="15168" spans="20:24">
      <c r="T15168" s="221"/>
      <c r="U15168" s="221"/>
      <c r="V15168" s="221"/>
      <c r="W15168" s="221"/>
      <c r="X15168" s="221"/>
    </row>
    <row r="15169" spans="20:24">
      <c r="T15169" s="221"/>
      <c r="U15169" s="221"/>
      <c r="V15169" s="221"/>
      <c r="W15169" s="221"/>
      <c r="X15169" s="221"/>
    </row>
    <row r="15170" spans="20:24">
      <c r="T15170" s="221"/>
      <c r="U15170" s="221"/>
      <c r="V15170" s="221"/>
      <c r="W15170" s="221"/>
      <c r="X15170" s="221"/>
    </row>
    <row r="15171" spans="20:24">
      <c r="T15171" s="221"/>
      <c r="U15171" s="221"/>
      <c r="V15171" s="221"/>
      <c r="W15171" s="221"/>
      <c r="X15171" s="221"/>
    </row>
    <row r="15172" spans="20:24">
      <c r="T15172" s="221"/>
      <c r="U15172" s="221"/>
      <c r="V15172" s="221"/>
      <c r="W15172" s="221"/>
      <c r="X15172" s="221"/>
    </row>
    <row r="15173" spans="20:24">
      <c r="T15173" s="221"/>
      <c r="U15173" s="221"/>
      <c r="V15173" s="221"/>
      <c r="W15173" s="221"/>
      <c r="X15173" s="221"/>
    </row>
    <row r="15174" spans="20:24">
      <c r="T15174" s="221"/>
      <c r="U15174" s="221"/>
      <c r="V15174" s="221"/>
      <c r="W15174" s="221"/>
      <c r="X15174" s="221"/>
    </row>
    <row r="15175" spans="20:24">
      <c r="T15175" s="221"/>
      <c r="U15175" s="221"/>
      <c r="V15175" s="221"/>
      <c r="W15175" s="221"/>
      <c r="X15175" s="221"/>
    </row>
    <row r="15176" spans="20:24">
      <c r="T15176" s="221"/>
      <c r="U15176" s="221"/>
      <c r="V15176" s="221"/>
      <c r="W15176" s="221"/>
      <c r="X15176" s="221"/>
    </row>
    <row r="15177" spans="20:24">
      <c r="T15177" s="221"/>
      <c r="U15177" s="221"/>
      <c r="V15177" s="221"/>
      <c r="W15177" s="221"/>
      <c r="X15177" s="221"/>
    </row>
    <row r="15178" spans="20:24">
      <c r="T15178" s="221"/>
      <c r="U15178" s="221"/>
      <c r="V15178" s="221"/>
      <c r="W15178" s="221"/>
      <c r="X15178" s="221"/>
    </row>
    <row r="15179" spans="20:24">
      <c r="T15179" s="221"/>
      <c r="U15179" s="221"/>
      <c r="V15179" s="221"/>
      <c r="W15179" s="221"/>
      <c r="X15179" s="221"/>
    </row>
    <row r="15180" spans="20:24">
      <c r="T15180" s="221"/>
      <c r="U15180" s="221"/>
      <c r="V15180" s="221"/>
      <c r="W15180" s="221"/>
      <c r="X15180" s="221"/>
    </row>
    <row r="15181" spans="20:24">
      <c r="T15181" s="221"/>
      <c r="U15181" s="221"/>
      <c r="V15181" s="221"/>
      <c r="W15181" s="221"/>
      <c r="X15181" s="221"/>
    </row>
    <row r="15182" spans="20:24">
      <c r="T15182" s="221"/>
      <c r="U15182" s="221"/>
      <c r="V15182" s="221"/>
      <c r="W15182" s="221"/>
      <c r="X15182" s="221"/>
    </row>
    <row r="15183" spans="20:24">
      <c r="T15183" s="221"/>
      <c r="U15183" s="221"/>
      <c r="V15183" s="221"/>
      <c r="W15183" s="221"/>
      <c r="X15183" s="221"/>
    </row>
    <row r="15184" spans="20:24">
      <c r="T15184" s="221"/>
      <c r="U15184" s="221"/>
      <c r="V15184" s="221"/>
      <c r="W15184" s="221"/>
      <c r="X15184" s="221"/>
    </row>
    <row r="15185" spans="20:24">
      <c r="T15185" s="221"/>
      <c r="U15185" s="221"/>
      <c r="V15185" s="221"/>
      <c r="W15185" s="221"/>
      <c r="X15185" s="221"/>
    </row>
    <row r="15186" spans="20:24">
      <c r="T15186" s="221"/>
      <c r="U15186" s="221"/>
      <c r="V15186" s="221"/>
      <c r="W15186" s="221"/>
      <c r="X15186" s="221"/>
    </row>
    <row r="15187" spans="20:24">
      <c r="T15187" s="221"/>
      <c r="U15187" s="221"/>
      <c r="V15187" s="221"/>
      <c r="W15187" s="221"/>
      <c r="X15187" s="221"/>
    </row>
    <row r="15188" spans="20:24">
      <c r="T15188" s="221"/>
      <c r="U15188" s="221"/>
      <c r="V15188" s="221"/>
      <c r="W15188" s="221"/>
      <c r="X15188" s="221"/>
    </row>
    <row r="15189" spans="20:24">
      <c r="T15189" s="221"/>
      <c r="U15189" s="221"/>
      <c r="V15189" s="221"/>
      <c r="W15189" s="221"/>
      <c r="X15189" s="221"/>
    </row>
    <row r="15190" spans="20:24">
      <c r="T15190" s="221"/>
      <c r="U15190" s="221"/>
      <c r="V15190" s="221"/>
      <c r="W15190" s="221"/>
      <c r="X15190" s="221"/>
    </row>
    <row r="15191" spans="20:24">
      <c r="T15191" s="221"/>
      <c r="U15191" s="221"/>
      <c r="V15191" s="221"/>
      <c r="W15191" s="221"/>
      <c r="X15191" s="221"/>
    </row>
    <row r="15192" spans="20:24">
      <c r="T15192" s="221"/>
      <c r="U15192" s="221"/>
      <c r="V15192" s="221"/>
      <c r="W15192" s="221"/>
      <c r="X15192" s="221"/>
    </row>
    <row r="15193" spans="20:24">
      <c r="T15193" s="221"/>
      <c r="U15193" s="221"/>
      <c r="V15193" s="221"/>
      <c r="W15193" s="221"/>
      <c r="X15193" s="221"/>
    </row>
    <row r="15194" spans="20:24">
      <c r="T15194" s="221"/>
      <c r="U15194" s="221"/>
      <c r="V15194" s="221"/>
      <c r="W15194" s="221"/>
      <c r="X15194" s="221"/>
    </row>
    <row r="15195" spans="20:24">
      <c r="T15195" s="221"/>
      <c r="U15195" s="221"/>
      <c r="V15195" s="221"/>
      <c r="W15195" s="221"/>
      <c r="X15195" s="221"/>
    </row>
    <row r="15196" spans="20:24">
      <c r="T15196" s="221"/>
      <c r="U15196" s="221"/>
      <c r="V15196" s="221"/>
      <c r="W15196" s="221"/>
      <c r="X15196" s="221"/>
    </row>
    <row r="15197" spans="20:24">
      <c r="T15197" s="221"/>
      <c r="U15197" s="221"/>
      <c r="V15197" s="221"/>
      <c r="W15197" s="221"/>
      <c r="X15197" s="221"/>
    </row>
    <row r="15198" spans="20:24">
      <c r="T15198" s="221"/>
      <c r="U15198" s="221"/>
      <c r="V15198" s="221"/>
      <c r="W15198" s="221"/>
      <c r="X15198" s="221"/>
    </row>
    <row r="15199" spans="20:24">
      <c r="T15199" s="221"/>
      <c r="U15199" s="221"/>
      <c r="V15199" s="221"/>
      <c r="W15199" s="221"/>
      <c r="X15199" s="221"/>
    </row>
    <row r="15200" spans="20:24">
      <c r="T15200" s="221"/>
      <c r="U15200" s="221"/>
      <c r="V15200" s="221"/>
      <c r="W15200" s="221"/>
      <c r="X15200" s="221"/>
    </row>
    <row r="15201" spans="20:24">
      <c r="T15201" s="221"/>
      <c r="U15201" s="221"/>
      <c r="V15201" s="221"/>
      <c r="W15201" s="221"/>
      <c r="X15201" s="221"/>
    </row>
    <row r="15202" spans="20:24">
      <c r="T15202" s="221"/>
      <c r="U15202" s="221"/>
      <c r="V15202" s="221"/>
      <c r="W15202" s="221"/>
      <c r="X15202" s="221"/>
    </row>
    <row r="15203" spans="20:24">
      <c r="T15203" s="221"/>
      <c r="U15203" s="221"/>
      <c r="V15203" s="221"/>
      <c r="W15203" s="221"/>
      <c r="X15203" s="221"/>
    </row>
    <row r="15204" spans="20:24">
      <c r="T15204" s="221"/>
      <c r="U15204" s="221"/>
      <c r="V15204" s="221"/>
      <c r="W15204" s="221"/>
      <c r="X15204" s="221"/>
    </row>
    <row r="15205" spans="20:24">
      <c r="T15205" s="221"/>
      <c r="U15205" s="221"/>
      <c r="V15205" s="221"/>
      <c r="W15205" s="221"/>
      <c r="X15205" s="221"/>
    </row>
    <row r="15206" spans="20:24">
      <c r="T15206" s="221"/>
      <c r="U15206" s="221"/>
      <c r="V15206" s="221"/>
      <c r="W15206" s="221"/>
      <c r="X15206" s="221"/>
    </row>
    <row r="15207" spans="20:24">
      <c r="T15207" s="221"/>
      <c r="U15207" s="221"/>
      <c r="V15207" s="221"/>
      <c r="W15207" s="221"/>
      <c r="X15207" s="221"/>
    </row>
    <row r="15208" spans="20:24">
      <c r="T15208" s="221"/>
      <c r="U15208" s="221"/>
      <c r="V15208" s="221"/>
      <c r="W15208" s="221"/>
      <c r="X15208" s="221"/>
    </row>
    <row r="15209" spans="20:24">
      <c r="T15209" s="221"/>
      <c r="U15209" s="221"/>
      <c r="V15209" s="221"/>
      <c r="W15209" s="221"/>
      <c r="X15209" s="221"/>
    </row>
    <row r="15210" spans="20:24">
      <c r="T15210" s="221"/>
      <c r="U15210" s="221"/>
      <c r="V15210" s="221"/>
      <c r="W15210" s="221"/>
      <c r="X15210" s="221"/>
    </row>
    <row r="15211" spans="20:24">
      <c r="T15211" s="221"/>
      <c r="U15211" s="221"/>
      <c r="V15211" s="221"/>
      <c r="W15211" s="221"/>
      <c r="X15211" s="221"/>
    </row>
    <row r="15212" spans="20:24">
      <c r="T15212" s="221"/>
      <c r="U15212" s="221"/>
      <c r="V15212" s="221"/>
      <c r="W15212" s="221"/>
      <c r="X15212" s="221"/>
    </row>
    <row r="15213" spans="20:24">
      <c r="T15213" s="221"/>
      <c r="U15213" s="221"/>
      <c r="V15213" s="221"/>
      <c r="W15213" s="221"/>
      <c r="X15213" s="221"/>
    </row>
    <row r="15214" spans="20:24">
      <c r="T15214" s="221"/>
      <c r="U15214" s="221"/>
      <c r="V15214" s="221"/>
      <c r="W15214" s="221"/>
      <c r="X15214" s="221"/>
    </row>
    <row r="15215" spans="20:24">
      <c r="T15215" s="221"/>
      <c r="U15215" s="221"/>
      <c r="V15215" s="221"/>
      <c r="W15215" s="221"/>
      <c r="X15215" s="221"/>
    </row>
    <row r="15216" spans="20:24">
      <c r="T15216" s="221"/>
      <c r="U15216" s="221"/>
      <c r="V15216" s="221"/>
      <c r="W15216" s="221"/>
      <c r="X15216" s="221"/>
    </row>
    <row r="15217" spans="20:24">
      <c r="T15217" s="221"/>
      <c r="U15217" s="221"/>
      <c r="V15217" s="221"/>
      <c r="W15217" s="221"/>
      <c r="X15217" s="221"/>
    </row>
    <row r="15218" spans="20:24">
      <c r="T15218" s="221"/>
      <c r="U15218" s="221"/>
      <c r="V15218" s="221"/>
      <c r="W15218" s="221"/>
      <c r="X15218" s="221"/>
    </row>
    <row r="15219" spans="20:24">
      <c r="T15219" s="221"/>
      <c r="U15219" s="221"/>
      <c r="V15219" s="221"/>
      <c r="W15219" s="221"/>
      <c r="X15219" s="221"/>
    </row>
    <row r="15220" spans="20:24">
      <c r="T15220" s="221"/>
      <c r="U15220" s="221"/>
      <c r="V15220" s="221"/>
      <c r="W15220" s="221"/>
      <c r="X15220" s="221"/>
    </row>
    <row r="15221" spans="20:24">
      <c r="T15221" s="221"/>
      <c r="U15221" s="221"/>
      <c r="V15221" s="221"/>
      <c r="W15221" s="221"/>
      <c r="X15221" s="221"/>
    </row>
    <row r="15222" spans="20:24">
      <c r="T15222" s="221"/>
      <c r="U15222" s="221"/>
      <c r="V15222" s="221"/>
      <c r="W15222" s="221"/>
      <c r="X15222" s="221"/>
    </row>
    <row r="15223" spans="20:24">
      <c r="T15223" s="221"/>
      <c r="U15223" s="221"/>
      <c r="V15223" s="221"/>
      <c r="W15223" s="221"/>
      <c r="X15223" s="221"/>
    </row>
    <row r="15224" spans="20:24">
      <c r="T15224" s="221"/>
      <c r="U15224" s="221"/>
      <c r="V15224" s="221"/>
      <c r="W15224" s="221"/>
      <c r="X15224" s="221"/>
    </row>
    <row r="15225" spans="20:24">
      <c r="T15225" s="221"/>
      <c r="U15225" s="221"/>
      <c r="V15225" s="221"/>
      <c r="W15225" s="221"/>
      <c r="X15225" s="221"/>
    </row>
    <row r="15226" spans="20:24">
      <c r="T15226" s="221"/>
      <c r="U15226" s="221"/>
      <c r="V15226" s="221"/>
      <c r="W15226" s="221"/>
      <c r="X15226" s="221"/>
    </row>
    <row r="15227" spans="20:24">
      <c r="T15227" s="221"/>
      <c r="U15227" s="221"/>
      <c r="V15227" s="221"/>
      <c r="W15227" s="221"/>
      <c r="X15227" s="221"/>
    </row>
    <row r="15228" spans="20:24">
      <c r="T15228" s="221"/>
      <c r="U15228" s="221"/>
      <c r="V15228" s="221"/>
      <c r="W15228" s="221"/>
      <c r="X15228" s="221"/>
    </row>
    <row r="15229" spans="20:24">
      <c r="T15229" s="221"/>
      <c r="U15229" s="221"/>
      <c r="V15229" s="221"/>
      <c r="W15229" s="221"/>
      <c r="X15229" s="221"/>
    </row>
    <row r="15230" spans="20:24">
      <c r="T15230" s="221"/>
      <c r="U15230" s="221"/>
      <c r="V15230" s="221"/>
      <c r="W15230" s="221"/>
      <c r="X15230" s="221"/>
    </row>
    <row r="15231" spans="20:24">
      <c r="T15231" s="221"/>
      <c r="U15231" s="221"/>
      <c r="V15231" s="221"/>
      <c r="W15231" s="221"/>
      <c r="X15231" s="221"/>
    </row>
    <row r="15232" spans="20:24">
      <c r="T15232" s="221"/>
      <c r="U15232" s="221"/>
      <c r="V15232" s="221"/>
      <c r="W15232" s="221"/>
      <c r="X15232" s="221"/>
    </row>
    <row r="15233" spans="20:24">
      <c r="T15233" s="221"/>
      <c r="U15233" s="221"/>
      <c r="V15233" s="221"/>
      <c r="W15233" s="221"/>
      <c r="X15233" s="221"/>
    </row>
    <row r="15234" spans="20:24">
      <c r="T15234" s="221"/>
      <c r="U15234" s="221"/>
      <c r="V15234" s="221"/>
      <c r="W15234" s="221"/>
      <c r="X15234" s="221"/>
    </row>
    <row r="15235" spans="20:24">
      <c r="T15235" s="221"/>
      <c r="U15235" s="221"/>
      <c r="V15235" s="221"/>
      <c r="W15235" s="221"/>
      <c r="X15235" s="221"/>
    </row>
    <row r="15236" spans="20:24">
      <c r="T15236" s="221"/>
      <c r="U15236" s="221"/>
      <c r="V15236" s="221"/>
      <c r="W15236" s="221"/>
      <c r="X15236" s="221"/>
    </row>
    <row r="15237" spans="20:24">
      <c r="T15237" s="221"/>
      <c r="U15237" s="221"/>
      <c r="V15237" s="221"/>
      <c r="W15237" s="221"/>
      <c r="X15237" s="221"/>
    </row>
    <row r="15238" spans="20:24">
      <c r="T15238" s="221"/>
      <c r="U15238" s="221"/>
      <c r="V15238" s="221"/>
      <c r="W15238" s="221"/>
      <c r="X15238" s="221"/>
    </row>
    <row r="15239" spans="20:24">
      <c r="T15239" s="221"/>
      <c r="U15239" s="221"/>
      <c r="V15239" s="221"/>
      <c r="W15239" s="221"/>
      <c r="X15239" s="221"/>
    </row>
    <row r="15240" spans="20:24">
      <c r="T15240" s="221"/>
      <c r="U15240" s="221"/>
      <c r="V15240" s="221"/>
      <c r="W15240" s="221"/>
      <c r="X15240" s="221"/>
    </row>
    <row r="15241" spans="20:24">
      <c r="T15241" s="221"/>
      <c r="U15241" s="221"/>
      <c r="V15241" s="221"/>
      <c r="W15241" s="221"/>
      <c r="X15241" s="221"/>
    </row>
    <row r="15242" spans="20:24">
      <c r="T15242" s="221"/>
      <c r="U15242" s="221"/>
      <c r="V15242" s="221"/>
      <c r="W15242" s="221"/>
      <c r="X15242" s="221"/>
    </row>
    <row r="15243" spans="20:24">
      <c r="T15243" s="221"/>
      <c r="U15243" s="221"/>
      <c r="V15243" s="221"/>
      <c r="W15243" s="221"/>
      <c r="X15243" s="221"/>
    </row>
    <row r="15244" spans="20:24">
      <c r="T15244" s="221"/>
      <c r="U15244" s="221"/>
      <c r="V15244" s="221"/>
      <c r="W15244" s="221"/>
      <c r="X15244" s="221"/>
    </row>
    <row r="15245" spans="20:24">
      <c r="T15245" s="221"/>
      <c r="U15245" s="221"/>
      <c r="V15245" s="221"/>
      <c r="W15245" s="221"/>
      <c r="X15245" s="221"/>
    </row>
    <row r="15246" spans="20:24">
      <c r="T15246" s="221"/>
      <c r="U15246" s="221"/>
      <c r="V15246" s="221"/>
      <c r="W15246" s="221"/>
      <c r="X15246" s="221"/>
    </row>
    <row r="15247" spans="20:24">
      <c r="T15247" s="221"/>
      <c r="U15247" s="221"/>
      <c r="V15247" s="221"/>
      <c r="W15247" s="221"/>
      <c r="X15247" s="221"/>
    </row>
    <row r="15248" spans="20:24">
      <c r="T15248" s="221"/>
      <c r="U15248" s="221"/>
      <c r="V15248" s="221"/>
      <c r="W15248" s="221"/>
      <c r="X15248" s="221"/>
    </row>
    <row r="15249" spans="20:24">
      <c r="T15249" s="221"/>
      <c r="U15249" s="221"/>
      <c r="V15249" s="221"/>
      <c r="W15249" s="221"/>
      <c r="X15249" s="221"/>
    </row>
    <row r="15250" spans="20:24">
      <c r="T15250" s="221"/>
      <c r="U15250" s="221"/>
      <c r="V15250" s="221"/>
      <c r="W15250" s="221"/>
      <c r="X15250" s="221"/>
    </row>
    <row r="15251" spans="20:24">
      <c r="T15251" s="221"/>
      <c r="U15251" s="221"/>
      <c r="V15251" s="221"/>
      <c r="W15251" s="221"/>
      <c r="X15251" s="221"/>
    </row>
    <row r="15252" spans="20:24">
      <c r="T15252" s="221"/>
      <c r="U15252" s="221"/>
      <c r="V15252" s="221"/>
      <c r="W15252" s="221"/>
      <c r="X15252" s="221"/>
    </row>
    <row r="15253" spans="20:24">
      <c r="T15253" s="221"/>
      <c r="U15253" s="221"/>
      <c r="V15253" s="221"/>
      <c r="W15253" s="221"/>
      <c r="X15253" s="221"/>
    </row>
    <row r="15254" spans="20:24">
      <c r="T15254" s="221"/>
      <c r="U15254" s="221"/>
      <c r="V15254" s="221"/>
      <c r="W15254" s="221"/>
      <c r="X15254" s="221"/>
    </row>
    <row r="15255" spans="20:24">
      <c r="T15255" s="221"/>
      <c r="U15255" s="221"/>
      <c r="V15255" s="221"/>
      <c r="W15255" s="221"/>
      <c r="X15255" s="221"/>
    </row>
    <row r="15256" spans="20:24">
      <c r="T15256" s="221"/>
      <c r="U15256" s="221"/>
      <c r="V15256" s="221"/>
      <c r="W15256" s="221"/>
      <c r="X15256" s="221"/>
    </row>
    <row r="15257" spans="20:24">
      <c r="T15257" s="221"/>
      <c r="U15257" s="221"/>
      <c r="V15257" s="221"/>
      <c r="W15257" s="221"/>
      <c r="X15257" s="221"/>
    </row>
    <row r="15258" spans="20:24">
      <c r="T15258" s="221"/>
      <c r="U15258" s="221"/>
      <c r="V15258" s="221"/>
      <c r="W15258" s="221"/>
      <c r="X15258" s="221"/>
    </row>
    <row r="15259" spans="20:24">
      <c r="T15259" s="221"/>
      <c r="U15259" s="221"/>
      <c r="V15259" s="221"/>
      <c r="W15259" s="221"/>
      <c r="X15259" s="221"/>
    </row>
    <row r="15260" spans="20:24">
      <c r="T15260" s="221"/>
      <c r="U15260" s="221"/>
      <c r="V15260" s="221"/>
      <c r="W15260" s="221"/>
      <c r="X15260" s="221"/>
    </row>
    <row r="15261" spans="20:24">
      <c r="T15261" s="221"/>
      <c r="U15261" s="221"/>
      <c r="V15261" s="221"/>
      <c r="W15261" s="221"/>
      <c r="X15261" s="221"/>
    </row>
    <row r="15262" spans="20:24">
      <c r="T15262" s="221"/>
      <c r="U15262" s="221"/>
      <c r="V15262" s="221"/>
      <c r="W15262" s="221"/>
      <c r="X15262" s="221"/>
    </row>
    <row r="15263" spans="20:24">
      <c r="T15263" s="221"/>
      <c r="U15263" s="221"/>
      <c r="V15263" s="221"/>
      <c r="W15263" s="221"/>
      <c r="X15263" s="221"/>
    </row>
    <row r="15264" spans="20:24">
      <c r="T15264" s="221"/>
      <c r="U15264" s="221"/>
      <c r="V15264" s="221"/>
      <c r="W15264" s="221"/>
      <c r="X15264" s="221"/>
    </row>
    <row r="15265" spans="20:24">
      <c r="T15265" s="221"/>
      <c r="U15265" s="221"/>
      <c r="V15265" s="221"/>
      <c r="W15265" s="221"/>
      <c r="X15265" s="221"/>
    </row>
    <row r="15266" spans="20:24">
      <c r="T15266" s="221"/>
      <c r="U15266" s="221"/>
      <c r="V15266" s="221"/>
      <c r="W15266" s="221"/>
      <c r="X15266" s="221"/>
    </row>
    <row r="15267" spans="20:24">
      <c r="T15267" s="221"/>
      <c r="U15267" s="221"/>
      <c r="V15267" s="221"/>
      <c r="W15267" s="221"/>
      <c r="X15267" s="221"/>
    </row>
    <row r="15268" spans="20:24">
      <c r="T15268" s="221"/>
      <c r="U15268" s="221"/>
      <c r="V15268" s="221"/>
      <c r="W15268" s="221"/>
      <c r="X15268" s="221"/>
    </row>
    <row r="15269" spans="20:24">
      <c r="T15269" s="221"/>
      <c r="U15269" s="221"/>
      <c r="V15269" s="221"/>
      <c r="W15269" s="221"/>
      <c r="X15269" s="221"/>
    </row>
    <row r="15270" spans="20:24">
      <c r="T15270" s="221"/>
      <c r="U15270" s="221"/>
      <c r="V15270" s="221"/>
      <c r="W15270" s="221"/>
      <c r="X15270" s="221"/>
    </row>
    <row r="15271" spans="20:24">
      <c r="T15271" s="221"/>
      <c r="U15271" s="221"/>
      <c r="V15271" s="221"/>
      <c r="W15271" s="221"/>
      <c r="X15271" s="221"/>
    </row>
    <row r="15272" spans="20:24">
      <c r="T15272" s="221"/>
      <c r="U15272" s="221"/>
      <c r="V15272" s="221"/>
      <c r="W15272" s="221"/>
      <c r="X15272" s="221"/>
    </row>
    <row r="15273" spans="20:24">
      <c r="T15273" s="221"/>
      <c r="U15273" s="221"/>
      <c r="V15273" s="221"/>
      <c r="W15273" s="221"/>
      <c r="X15273" s="221"/>
    </row>
    <row r="15274" spans="20:24">
      <c r="T15274" s="221"/>
      <c r="U15274" s="221"/>
      <c r="V15274" s="221"/>
      <c r="W15274" s="221"/>
      <c r="X15274" s="221"/>
    </row>
    <row r="15275" spans="20:24">
      <c r="T15275" s="221"/>
      <c r="U15275" s="221"/>
      <c r="V15275" s="221"/>
      <c r="W15275" s="221"/>
      <c r="X15275" s="221"/>
    </row>
    <row r="15276" spans="20:24">
      <c r="T15276" s="221"/>
      <c r="U15276" s="221"/>
      <c r="V15276" s="221"/>
      <c r="W15276" s="221"/>
      <c r="X15276" s="221"/>
    </row>
    <row r="15277" spans="20:24">
      <c r="T15277" s="221"/>
      <c r="U15277" s="221"/>
      <c r="V15277" s="221"/>
      <c r="W15277" s="221"/>
      <c r="X15277" s="221"/>
    </row>
    <row r="15278" spans="20:24">
      <c r="T15278" s="221"/>
      <c r="U15278" s="221"/>
      <c r="V15278" s="221"/>
      <c r="W15278" s="221"/>
      <c r="X15278" s="221"/>
    </row>
    <row r="15279" spans="20:24">
      <c r="T15279" s="221"/>
      <c r="U15279" s="221"/>
      <c r="V15279" s="221"/>
      <c r="W15279" s="221"/>
      <c r="X15279" s="221"/>
    </row>
    <row r="15280" spans="20:24">
      <c r="T15280" s="221"/>
      <c r="U15280" s="221"/>
      <c r="V15280" s="221"/>
      <c r="W15280" s="221"/>
      <c r="X15280" s="221"/>
    </row>
    <row r="15281" spans="20:24">
      <c r="T15281" s="221"/>
      <c r="U15281" s="221"/>
      <c r="V15281" s="221"/>
      <c r="W15281" s="221"/>
      <c r="X15281" s="221"/>
    </row>
    <row r="15282" spans="20:24">
      <c r="T15282" s="221"/>
      <c r="U15282" s="221"/>
      <c r="V15282" s="221"/>
      <c r="W15282" s="221"/>
      <c r="X15282" s="221"/>
    </row>
    <row r="15283" spans="20:24">
      <c r="T15283" s="221"/>
      <c r="U15283" s="221"/>
      <c r="V15283" s="221"/>
      <c r="W15283" s="221"/>
      <c r="X15283" s="221"/>
    </row>
    <row r="15284" spans="20:24">
      <c r="T15284" s="221"/>
      <c r="U15284" s="221"/>
      <c r="V15284" s="221"/>
      <c r="W15284" s="221"/>
      <c r="X15284" s="221"/>
    </row>
    <row r="15285" spans="20:24">
      <c r="T15285" s="221"/>
      <c r="U15285" s="221"/>
      <c r="V15285" s="221"/>
      <c r="W15285" s="221"/>
      <c r="X15285" s="221"/>
    </row>
    <row r="15286" spans="20:24">
      <c r="T15286" s="221"/>
      <c r="U15286" s="221"/>
      <c r="V15286" s="221"/>
      <c r="W15286" s="221"/>
      <c r="X15286" s="221"/>
    </row>
    <row r="15287" spans="20:24">
      <c r="T15287" s="221"/>
      <c r="U15287" s="221"/>
      <c r="V15287" s="221"/>
      <c r="W15287" s="221"/>
      <c r="X15287" s="221"/>
    </row>
    <row r="15288" spans="20:24">
      <c r="T15288" s="221"/>
      <c r="U15288" s="221"/>
      <c r="V15288" s="221"/>
      <c r="W15288" s="221"/>
      <c r="X15288" s="221"/>
    </row>
    <row r="15289" spans="20:24">
      <c r="T15289" s="221"/>
      <c r="U15289" s="221"/>
      <c r="V15289" s="221"/>
      <c r="W15289" s="221"/>
      <c r="X15289" s="221"/>
    </row>
    <row r="15290" spans="20:24">
      <c r="T15290" s="221"/>
      <c r="U15290" s="221"/>
      <c r="V15290" s="221"/>
      <c r="W15290" s="221"/>
      <c r="X15290" s="221"/>
    </row>
    <row r="15291" spans="20:24">
      <c r="T15291" s="221"/>
      <c r="U15291" s="221"/>
      <c r="V15291" s="221"/>
      <c r="W15291" s="221"/>
      <c r="X15291" s="221"/>
    </row>
    <row r="15292" spans="20:24">
      <c r="T15292" s="221"/>
      <c r="U15292" s="221"/>
      <c r="V15292" s="221"/>
      <c r="W15292" s="221"/>
      <c r="X15292" s="221"/>
    </row>
    <row r="15293" spans="20:24">
      <c r="T15293" s="221"/>
      <c r="U15293" s="221"/>
      <c r="V15293" s="221"/>
      <c r="W15293" s="221"/>
      <c r="X15293" s="221"/>
    </row>
    <row r="15294" spans="20:24">
      <c r="T15294" s="221"/>
      <c r="U15294" s="221"/>
      <c r="V15294" s="221"/>
      <c r="W15294" s="221"/>
      <c r="X15294" s="221"/>
    </row>
    <row r="15295" spans="20:24">
      <c r="T15295" s="221"/>
      <c r="U15295" s="221"/>
      <c r="V15295" s="221"/>
      <c r="W15295" s="221"/>
      <c r="X15295" s="221"/>
    </row>
    <row r="15296" spans="20:24">
      <c r="T15296" s="221"/>
      <c r="U15296" s="221"/>
      <c r="V15296" s="221"/>
      <c r="W15296" s="221"/>
      <c r="X15296" s="221"/>
    </row>
    <row r="15297" spans="20:24">
      <c r="T15297" s="221"/>
      <c r="U15297" s="221"/>
      <c r="V15297" s="221"/>
      <c r="W15297" s="221"/>
      <c r="X15297" s="221"/>
    </row>
    <row r="15298" spans="20:24">
      <c r="T15298" s="221"/>
      <c r="U15298" s="221"/>
      <c r="V15298" s="221"/>
      <c r="W15298" s="221"/>
      <c r="X15298" s="221"/>
    </row>
    <row r="15299" spans="20:24">
      <c r="T15299" s="221"/>
      <c r="U15299" s="221"/>
      <c r="V15299" s="221"/>
      <c r="W15299" s="221"/>
      <c r="X15299" s="221"/>
    </row>
    <row r="15300" spans="20:24">
      <c r="T15300" s="221"/>
      <c r="U15300" s="221"/>
      <c r="V15300" s="221"/>
      <c r="W15300" s="221"/>
      <c r="X15300" s="221"/>
    </row>
    <row r="15301" spans="20:24">
      <c r="T15301" s="221"/>
      <c r="U15301" s="221"/>
      <c r="V15301" s="221"/>
      <c r="W15301" s="221"/>
      <c r="X15301" s="221"/>
    </row>
    <row r="15302" spans="20:24">
      <c r="T15302" s="221"/>
      <c r="U15302" s="221"/>
      <c r="V15302" s="221"/>
      <c r="W15302" s="221"/>
      <c r="X15302" s="221"/>
    </row>
    <row r="15303" spans="20:24">
      <c r="T15303" s="221"/>
      <c r="U15303" s="221"/>
      <c r="V15303" s="221"/>
      <c r="W15303" s="221"/>
      <c r="X15303" s="221"/>
    </row>
    <row r="15304" spans="20:24">
      <c r="T15304" s="221"/>
      <c r="U15304" s="221"/>
      <c r="V15304" s="221"/>
      <c r="W15304" s="221"/>
      <c r="X15304" s="221"/>
    </row>
    <row r="15305" spans="20:24">
      <c r="T15305" s="221"/>
      <c r="U15305" s="221"/>
      <c r="V15305" s="221"/>
      <c r="W15305" s="221"/>
      <c r="X15305" s="221"/>
    </row>
    <row r="15306" spans="20:24">
      <c r="T15306" s="221"/>
      <c r="U15306" s="221"/>
      <c r="V15306" s="221"/>
      <c r="W15306" s="221"/>
      <c r="X15306" s="221"/>
    </row>
    <row r="15307" spans="20:24">
      <c r="T15307" s="221"/>
      <c r="U15307" s="221"/>
      <c r="V15307" s="221"/>
      <c r="W15307" s="221"/>
      <c r="X15307" s="221"/>
    </row>
    <row r="15308" spans="20:24">
      <c r="T15308" s="221"/>
      <c r="U15308" s="221"/>
      <c r="V15308" s="221"/>
      <c r="W15308" s="221"/>
      <c r="X15308" s="221"/>
    </row>
    <row r="15309" spans="20:24">
      <c r="T15309" s="221"/>
      <c r="U15309" s="221"/>
      <c r="V15309" s="221"/>
      <c r="W15309" s="221"/>
      <c r="X15309" s="221"/>
    </row>
    <row r="15310" spans="20:24">
      <c r="T15310" s="221"/>
      <c r="U15310" s="221"/>
      <c r="V15310" s="221"/>
      <c r="W15310" s="221"/>
      <c r="X15310" s="221"/>
    </row>
    <row r="15311" spans="20:24">
      <c r="T15311" s="221"/>
      <c r="U15311" s="221"/>
      <c r="V15311" s="221"/>
      <c r="W15311" s="221"/>
      <c r="X15311" s="221"/>
    </row>
    <row r="15312" spans="20:24">
      <c r="T15312" s="221"/>
      <c r="U15312" s="221"/>
      <c r="V15312" s="221"/>
      <c r="W15312" s="221"/>
      <c r="X15312" s="221"/>
    </row>
    <row r="15313" spans="20:24">
      <c r="T15313" s="221"/>
      <c r="U15313" s="221"/>
      <c r="V15313" s="221"/>
      <c r="W15313" s="221"/>
      <c r="X15313" s="221"/>
    </row>
    <row r="15314" spans="20:24">
      <c r="T15314" s="221"/>
      <c r="U15314" s="221"/>
      <c r="V15314" s="221"/>
      <c r="W15314" s="221"/>
      <c r="X15314" s="221"/>
    </row>
    <row r="15315" spans="20:24">
      <c r="T15315" s="221"/>
      <c r="U15315" s="221"/>
      <c r="V15315" s="221"/>
      <c r="W15315" s="221"/>
      <c r="X15315" s="221"/>
    </row>
    <row r="15316" spans="20:24">
      <c r="T15316" s="221"/>
      <c r="U15316" s="221"/>
      <c r="V15316" s="221"/>
      <c r="W15316" s="221"/>
      <c r="X15316" s="221"/>
    </row>
    <row r="15317" spans="20:24">
      <c r="T15317" s="221"/>
      <c r="U15317" s="221"/>
      <c r="V15317" s="221"/>
      <c r="W15317" s="221"/>
      <c r="X15317" s="221"/>
    </row>
    <row r="15318" spans="20:24">
      <c r="T15318" s="221"/>
      <c r="U15318" s="221"/>
      <c r="V15318" s="221"/>
      <c r="W15318" s="221"/>
      <c r="X15318" s="221"/>
    </row>
    <row r="15319" spans="20:24">
      <c r="T15319" s="221"/>
      <c r="U15319" s="221"/>
      <c r="V15319" s="221"/>
      <c r="W15319" s="221"/>
      <c r="X15319" s="221"/>
    </row>
    <row r="15320" spans="20:24">
      <c r="T15320" s="221"/>
      <c r="U15320" s="221"/>
      <c r="V15320" s="221"/>
      <c r="W15320" s="221"/>
      <c r="X15320" s="221"/>
    </row>
    <row r="15321" spans="20:24">
      <c r="T15321" s="221"/>
      <c r="U15321" s="221"/>
      <c r="V15321" s="221"/>
      <c r="W15321" s="221"/>
      <c r="X15321" s="221"/>
    </row>
    <row r="15322" spans="20:24">
      <c r="T15322" s="221"/>
      <c r="U15322" s="221"/>
      <c r="V15322" s="221"/>
      <c r="W15322" s="221"/>
      <c r="X15322" s="221"/>
    </row>
    <row r="15323" spans="20:24">
      <c r="T15323" s="221"/>
      <c r="U15323" s="221"/>
      <c r="V15323" s="221"/>
      <c r="W15323" s="221"/>
      <c r="X15323" s="221"/>
    </row>
    <row r="15324" spans="20:24">
      <c r="T15324" s="221"/>
      <c r="U15324" s="221"/>
      <c r="V15324" s="221"/>
      <c r="W15324" s="221"/>
      <c r="X15324" s="221"/>
    </row>
    <row r="15325" spans="20:24">
      <c r="T15325" s="221"/>
      <c r="U15325" s="221"/>
      <c r="V15325" s="221"/>
      <c r="W15325" s="221"/>
      <c r="X15325" s="221"/>
    </row>
    <row r="15326" spans="20:24">
      <c r="T15326" s="221"/>
      <c r="U15326" s="221"/>
      <c r="V15326" s="221"/>
      <c r="W15326" s="221"/>
      <c r="X15326" s="221"/>
    </row>
    <row r="15327" spans="20:24">
      <c r="T15327" s="221"/>
      <c r="U15327" s="221"/>
      <c r="V15327" s="221"/>
      <c r="W15327" s="221"/>
      <c r="X15327" s="221"/>
    </row>
    <row r="15328" spans="20:24">
      <c r="T15328" s="221"/>
      <c r="U15328" s="221"/>
      <c r="V15328" s="221"/>
      <c r="W15328" s="221"/>
      <c r="X15328" s="221"/>
    </row>
    <row r="15329" spans="20:24">
      <c r="T15329" s="221"/>
      <c r="U15329" s="221"/>
      <c r="V15329" s="221"/>
      <c r="W15329" s="221"/>
      <c r="X15329" s="221"/>
    </row>
    <row r="15330" spans="20:24">
      <c r="T15330" s="221"/>
      <c r="U15330" s="221"/>
      <c r="V15330" s="221"/>
      <c r="W15330" s="221"/>
      <c r="X15330" s="221"/>
    </row>
    <row r="15331" spans="20:24">
      <c r="T15331" s="221"/>
      <c r="U15331" s="221"/>
      <c r="V15331" s="221"/>
      <c r="W15331" s="221"/>
      <c r="X15331" s="221"/>
    </row>
    <row r="15332" spans="20:24">
      <c r="T15332" s="221"/>
      <c r="U15332" s="221"/>
      <c r="V15332" s="221"/>
      <c r="W15332" s="221"/>
      <c r="X15332" s="221"/>
    </row>
    <row r="15333" spans="20:24">
      <c r="T15333" s="221"/>
      <c r="U15333" s="221"/>
      <c r="V15333" s="221"/>
      <c r="W15333" s="221"/>
      <c r="X15333" s="221"/>
    </row>
    <row r="15334" spans="20:24">
      <c r="T15334" s="221"/>
      <c r="U15334" s="221"/>
      <c r="V15334" s="221"/>
      <c r="W15334" s="221"/>
      <c r="X15334" s="221"/>
    </row>
    <row r="15335" spans="20:24">
      <c r="T15335" s="221"/>
      <c r="U15335" s="221"/>
      <c r="V15335" s="221"/>
      <c r="W15335" s="221"/>
      <c r="X15335" s="221"/>
    </row>
    <row r="15336" spans="20:24">
      <c r="T15336" s="221"/>
      <c r="U15336" s="221"/>
      <c r="V15336" s="221"/>
      <c r="W15336" s="221"/>
      <c r="X15336" s="221"/>
    </row>
    <row r="15337" spans="20:24">
      <c r="T15337" s="221"/>
      <c r="U15337" s="221"/>
      <c r="V15337" s="221"/>
      <c r="W15337" s="221"/>
      <c r="X15337" s="221"/>
    </row>
    <row r="15338" spans="20:24">
      <c r="T15338" s="221"/>
      <c r="U15338" s="221"/>
      <c r="V15338" s="221"/>
      <c r="W15338" s="221"/>
      <c r="X15338" s="221"/>
    </row>
    <row r="15339" spans="20:24">
      <c r="T15339" s="221"/>
      <c r="U15339" s="221"/>
      <c r="V15339" s="221"/>
      <c r="W15339" s="221"/>
      <c r="X15339" s="221"/>
    </row>
    <row r="15340" spans="20:24">
      <c r="T15340" s="221"/>
      <c r="U15340" s="221"/>
      <c r="V15340" s="221"/>
      <c r="W15340" s="221"/>
      <c r="X15340" s="221"/>
    </row>
    <row r="15341" spans="20:24">
      <c r="T15341" s="221"/>
      <c r="U15341" s="221"/>
      <c r="V15341" s="221"/>
      <c r="W15341" s="221"/>
      <c r="X15341" s="221"/>
    </row>
    <row r="15342" spans="20:24">
      <c r="T15342" s="221"/>
      <c r="U15342" s="221"/>
      <c r="V15342" s="221"/>
      <c r="W15342" s="221"/>
      <c r="X15342" s="221"/>
    </row>
    <row r="15343" spans="20:24">
      <c r="T15343" s="221"/>
      <c r="U15343" s="221"/>
      <c r="V15343" s="221"/>
      <c r="W15343" s="221"/>
      <c r="X15343" s="221"/>
    </row>
    <row r="15344" spans="20:24">
      <c r="T15344" s="221"/>
      <c r="U15344" s="221"/>
      <c r="V15344" s="221"/>
      <c r="W15344" s="221"/>
      <c r="X15344" s="221"/>
    </row>
    <row r="15345" spans="20:24">
      <c r="T15345" s="221"/>
      <c r="U15345" s="221"/>
      <c r="V15345" s="221"/>
      <c r="W15345" s="221"/>
      <c r="X15345" s="221"/>
    </row>
    <row r="15346" spans="20:24">
      <c r="T15346" s="221"/>
      <c r="U15346" s="221"/>
      <c r="V15346" s="221"/>
      <c r="W15346" s="221"/>
      <c r="X15346" s="221"/>
    </row>
    <row r="15347" spans="20:24">
      <c r="T15347" s="221"/>
      <c r="U15347" s="221"/>
      <c r="V15347" s="221"/>
      <c r="W15347" s="221"/>
      <c r="X15347" s="221"/>
    </row>
    <row r="15348" spans="20:24">
      <c r="T15348" s="221"/>
      <c r="U15348" s="221"/>
      <c r="V15348" s="221"/>
      <c r="W15348" s="221"/>
      <c r="X15348" s="221"/>
    </row>
    <row r="15349" spans="20:24">
      <c r="T15349" s="221"/>
      <c r="U15349" s="221"/>
      <c r="V15349" s="221"/>
      <c r="W15349" s="221"/>
      <c r="X15349" s="221"/>
    </row>
    <row r="15350" spans="20:24">
      <c r="T15350" s="221"/>
      <c r="U15350" s="221"/>
      <c r="V15350" s="221"/>
      <c r="W15350" s="221"/>
      <c r="X15350" s="221"/>
    </row>
    <row r="15351" spans="20:24">
      <c r="T15351" s="221"/>
      <c r="U15351" s="221"/>
      <c r="V15351" s="221"/>
      <c r="W15351" s="221"/>
      <c r="X15351" s="221"/>
    </row>
    <row r="15352" spans="20:24">
      <c r="T15352" s="221"/>
      <c r="U15352" s="221"/>
      <c r="V15352" s="221"/>
      <c r="W15352" s="221"/>
      <c r="X15352" s="221"/>
    </row>
    <row r="15353" spans="20:24">
      <c r="T15353" s="221"/>
      <c r="U15353" s="221"/>
      <c r="V15353" s="221"/>
      <c r="W15353" s="221"/>
      <c r="X15353" s="221"/>
    </row>
    <row r="15354" spans="20:24">
      <c r="T15354" s="221"/>
      <c r="U15354" s="221"/>
      <c r="V15354" s="221"/>
      <c r="W15354" s="221"/>
      <c r="X15354" s="221"/>
    </row>
    <row r="15355" spans="20:24">
      <c r="T15355" s="221"/>
      <c r="U15355" s="221"/>
      <c r="V15355" s="221"/>
      <c r="W15355" s="221"/>
      <c r="X15355" s="221"/>
    </row>
    <row r="15356" spans="20:24">
      <c r="T15356" s="221"/>
      <c r="U15356" s="221"/>
      <c r="V15356" s="221"/>
      <c r="W15356" s="221"/>
      <c r="X15356" s="221"/>
    </row>
    <row r="15357" spans="20:24">
      <c r="T15357" s="221"/>
      <c r="U15357" s="221"/>
      <c r="V15357" s="221"/>
      <c r="W15357" s="221"/>
      <c r="X15357" s="221"/>
    </row>
    <row r="15358" spans="20:24">
      <c r="T15358" s="221"/>
      <c r="U15358" s="221"/>
      <c r="V15358" s="221"/>
      <c r="W15358" s="221"/>
      <c r="X15358" s="221"/>
    </row>
    <row r="15359" spans="20:24">
      <c r="T15359" s="221"/>
      <c r="U15359" s="221"/>
      <c r="V15359" s="221"/>
      <c r="W15359" s="221"/>
      <c r="X15359" s="221"/>
    </row>
    <row r="15360" spans="20:24">
      <c r="T15360" s="221"/>
      <c r="U15360" s="221"/>
      <c r="V15360" s="221"/>
      <c r="W15360" s="221"/>
      <c r="X15360" s="221"/>
    </row>
    <row r="15361" spans="20:24">
      <c r="T15361" s="221"/>
      <c r="U15361" s="221"/>
      <c r="V15361" s="221"/>
      <c r="W15361" s="221"/>
      <c r="X15361" s="221"/>
    </row>
    <row r="15362" spans="20:24">
      <c r="T15362" s="221"/>
      <c r="U15362" s="221"/>
      <c r="V15362" s="221"/>
      <c r="W15362" s="221"/>
      <c r="X15362" s="221"/>
    </row>
    <row r="15363" spans="20:24">
      <c r="T15363" s="221"/>
      <c r="U15363" s="221"/>
      <c r="V15363" s="221"/>
      <c r="W15363" s="221"/>
      <c r="X15363" s="221"/>
    </row>
    <row r="15364" spans="20:24">
      <c r="T15364" s="221"/>
      <c r="U15364" s="221"/>
      <c r="V15364" s="221"/>
      <c r="W15364" s="221"/>
      <c r="X15364" s="221"/>
    </row>
    <row r="15365" spans="20:24">
      <c r="T15365" s="221"/>
      <c r="U15365" s="221"/>
      <c r="V15365" s="221"/>
      <c r="W15365" s="221"/>
      <c r="X15365" s="221"/>
    </row>
    <row r="15366" spans="20:24">
      <c r="T15366" s="221"/>
      <c r="U15366" s="221"/>
      <c r="V15366" s="221"/>
      <c r="W15366" s="221"/>
      <c r="X15366" s="221"/>
    </row>
    <row r="15367" spans="20:24">
      <c r="T15367" s="221"/>
      <c r="U15367" s="221"/>
      <c r="V15367" s="221"/>
      <c r="W15367" s="221"/>
      <c r="X15367" s="221"/>
    </row>
    <row r="15368" spans="20:24">
      <c r="T15368" s="221"/>
      <c r="U15368" s="221"/>
      <c r="V15368" s="221"/>
      <c r="W15368" s="221"/>
      <c r="X15368" s="221"/>
    </row>
    <row r="15369" spans="20:24">
      <c r="T15369" s="221"/>
      <c r="U15369" s="221"/>
      <c r="V15369" s="221"/>
      <c r="W15369" s="221"/>
      <c r="X15369" s="221"/>
    </row>
    <row r="15370" spans="20:24">
      <c r="T15370" s="221"/>
      <c r="U15370" s="221"/>
      <c r="V15370" s="221"/>
      <c r="W15370" s="221"/>
      <c r="X15370" s="221"/>
    </row>
    <row r="15371" spans="20:24">
      <c r="T15371" s="221"/>
      <c r="U15371" s="221"/>
      <c r="V15371" s="221"/>
      <c r="W15371" s="221"/>
      <c r="X15371" s="221"/>
    </row>
    <row r="15372" spans="20:24">
      <c r="T15372" s="221"/>
      <c r="U15372" s="221"/>
      <c r="V15372" s="221"/>
      <c r="W15372" s="221"/>
      <c r="X15372" s="221"/>
    </row>
    <row r="15373" spans="20:24">
      <c r="T15373" s="221"/>
      <c r="U15373" s="221"/>
      <c r="V15373" s="221"/>
      <c r="W15373" s="221"/>
      <c r="X15373" s="221"/>
    </row>
    <row r="15374" spans="20:24">
      <c r="T15374" s="221"/>
      <c r="U15374" s="221"/>
      <c r="V15374" s="221"/>
      <c r="W15374" s="221"/>
      <c r="X15374" s="221"/>
    </row>
    <row r="15375" spans="20:24">
      <c r="T15375" s="221"/>
      <c r="U15375" s="221"/>
      <c r="V15375" s="221"/>
      <c r="W15375" s="221"/>
      <c r="X15375" s="221"/>
    </row>
    <row r="15376" spans="20:24">
      <c r="T15376" s="221"/>
      <c r="U15376" s="221"/>
      <c r="V15376" s="221"/>
      <c r="W15376" s="221"/>
      <c r="X15376" s="221"/>
    </row>
    <row r="15377" spans="20:24">
      <c r="T15377" s="221"/>
      <c r="U15377" s="221"/>
      <c r="V15377" s="221"/>
      <c r="W15377" s="221"/>
      <c r="X15377" s="221"/>
    </row>
    <row r="15378" spans="20:24">
      <c r="T15378" s="221"/>
      <c r="U15378" s="221"/>
      <c r="V15378" s="221"/>
      <c r="W15378" s="221"/>
      <c r="X15378" s="221"/>
    </row>
    <row r="15379" spans="20:24">
      <c r="T15379" s="221"/>
      <c r="U15379" s="221"/>
      <c r="V15379" s="221"/>
      <c r="W15379" s="221"/>
      <c r="X15379" s="221"/>
    </row>
    <row r="15380" spans="20:24">
      <c r="T15380" s="221"/>
      <c r="U15380" s="221"/>
      <c r="V15380" s="221"/>
      <c r="W15380" s="221"/>
      <c r="X15380" s="221"/>
    </row>
    <row r="15381" spans="20:24">
      <c r="T15381" s="221"/>
      <c r="U15381" s="221"/>
      <c r="V15381" s="221"/>
      <c r="W15381" s="221"/>
      <c r="X15381" s="221"/>
    </row>
    <row r="15382" spans="20:24">
      <c r="T15382" s="221"/>
      <c r="U15382" s="221"/>
      <c r="V15382" s="221"/>
      <c r="W15382" s="221"/>
      <c r="X15382" s="221"/>
    </row>
    <row r="15383" spans="20:24">
      <c r="T15383" s="221"/>
      <c r="U15383" s="221"/>
      <c r="V15383" s="221"/>
      <c r="W15383" s="221"/>
      <c r="X15383" s="221"/>
    </row>
    <row r="15384" spans="20:24">
      <c r="T15384" s="221"/>
      <c r="U15384" s="221"/>
      <c r="V15384" s="221"/>
      <c r="W15384" s="221"/>
      <c r="X15384" s="221"/>
    </row>
    <row r="15385" spans="20:24">
      <c r="T15385" s="221"/>
      <c r="U15385" s="221"/>
      <c r="V15385" s="221"/>
      <c r="W15385" s="221"/>
      <c r="X15385" s="221"/>
    </row>
    <row r="15386" spans="20:24">
      <c r="T15386" s="221"/>
      <c r="U15386" s="221"/>
      <c r="V15386" s="221"/>
      <c r="W15386" s="221"/>
      <c r="X15386" s="221"/>
    </row>
    <row r="15387" spans="20:24">
      <c r="T15387" s="221"/>
      <c r="U15387" s="221"/>
      <c r="V15387" s="221"/>
      <c r="W15387" s="221"/>
      <c r="X15387" s="221"/>
    </row>
    <row r="15388" spans="20:24">
      <c r="T15388" s="221"/>
      <c r="U15388" s="221"/>
      <c r="V15388" s="221"/>
      <c r="W15388" s="221"/>
      <c r="X15388" s="221"/>
    </row>
    <row r="15389" spans="20:24">
      <c r="T15389" s="221"/>
      <c r="U15389" s="221"/>
      <c r="V15389" s="221"/>
      <c r="W15389" s="221"/>
      <c r="X15389" s="221"/>
    </row>
    <row r="15390" spans="20:24">
      <c r="T15390" s="221"/>
      <c r="U15390" s="221"/>
      <c r="V15390" s="221"/>
      <c r="W15390" s="221"/>
      <c r="X15390" s="221"/>
    </row>
    <row r="15391" spans="20:24">
      <c r="T15391" s="221"/>
      <c r="U15391" s="221"/>
      <c r="V15391" s="221"/>
      <c r="W15391" s="221"/>
      <c r="X15391" s="221"/>
    </row>
    <row r="15392" spans="20:24">
      <c r="T15392" s="221"/>
      <c r="U15392" s="221"/>
      <c r="V15392" s="221"/>
      <c r="W15392" s="221"/>
      <c r="X15392" s="221"/>
    </row>
    <row r="15393" spans="20:24">
      <c r="T15393" s="221"/>
      <c r="U15393" s="221"/>
      <c r="V15393" s="221"/>
      <c r="W15393" s="221"/>
      <c r="X15393" s="221"/>
    </row>
    <row r="15394" spans="20:24">
      <c r="T15394" s="221"/>
      <c r="U15394" s="221"/>
      <c r="V15394" s="221"/>
      <c r="W15394" s="221"/>
      <c r="X15394" s="221"/>
    </row>
    <row r="15395" spans="20:24">
      <c r="T15395" s="221"/>
      <c r="U15395" s="221"/>
      <c r="V15395" s="221"/>
      <c r="W15395" s="221"/>
      <c r="X15395" s="221"/>
    </row>
    <row r="15396" spans="20:24">
      <c r="T15396" s="221"/>
      <c r="U15396" s="221"/>
      <c r="V15396" s="221"/>
      <c r="W15396" s="221"/>
      <c r="X15396" s="221"/>
    </row>
    <row r="15397" spans="20:24">
      <c r="T15397" s="221"/>
      <c r="U15397" s="221"/>
      <c r="V15397" s="221"/>
      <c r="W15397" s="221"/>
      <c r="X15397" s="221"/>
    </row>
    <row r="15398" spans="20:24">
      <c r="T15398" s="221"/>
      <c r="U15398" s="221"/>
      <c r="V15398" s="221"/>
      <c r="W15398" s="221"/>
      <c r="X15398" s="221"/>
    </row>
    <row r="15399" spans="20:24">
      <c r="T15399" s="221"/>
      <c r="U15399" s="221"/>
      <c r="V15399" s="221"/>
      <c r="W15399" s="221"/>
      <c r="X15399" s="221"/>
    </row>
    <row r="15400" spans="20:24">
      <c r="T15400" s="221"/>
      <c r="U15400" s="221"/>
      <c r="V15400" s="221"/>
      <c r="W15400" s="221"/>
      <c r="X15400" s="221"/>
    </row>
    <row r="15401" spans="20:24">
      <c r="T15401" s="221"/>
      <c r="U15401" s="221"/>
      <c r="V15401" s="221"/>
      <c r="W15401" s="221"/>
      <c r="X15401" s="221"/>
    </row>
    <row r="15402" spans="20:24">
      <c r="T15402" s="221"/>
      <c r="U15402" s="221"/>
      <c r="V15402" s="221"/>
      <c r="W15402" s="221"/>
      <c r="X15402" s="221"/>
    </row>
    <row r="15403" spans="20:24">
      <c r="T15403" s="221"/>
      <c r="U15403" s="221"/>
      <c r="V15403" s="221"/>
      <c r="W15403" s="221"/>
      <c r="X15403" s="221"/>
    </row>
    <row r="15404" spans="20:24">
      <c r="T15404" s="221"/>
      <c r="U15404" s="221"/>
      <c r="V15404" s="221"/>
      <c r="W15404" s="221"/>
      <c r="X15404" s="221"/>
    </row>
    <row r="15405" spans="20:24">
      <c r="T15405" s="221"/>
      <c r="U15405" s="221"/>
      <c r="V15405" s="221"/>
      <c r="W15405" s="221"/>
      <c r="X15405" s="221"/>
    </row>
    <row r="15406" spans="20:24">
      <c r="T15406" s="221"/>
      <c r="U15406" s="221"/>
      <c r="V15406" s="221"/>
      <c r="W15406" s="221"/>
      <c r="X15406" s="221"/>
    </row>
    <row r="15407" spans="20:24">
      <c r="T15407" s="221"/>
      <c r="U15407" s="221"/>
      <c r="V15407" s="221"/>
      <c r="W15407" s="221"/>
      <c r="X15407" s="221"/>
    </row>
    <row r="15408" spans="20:24">
      <c r="T15408" s="221"/>
      <c r="U15408" s="221"/>
      <c r="V15408" s="221"/>
      <c r="W15408" s="221"/>
      <c r="X15408" s="221"/>
    </row>
    <row r="15409" spans="20:24">
      <c r="T15409" s="221"/>
      <c r="U15409" s="221"/>
      <c r="V15409" s="221"/>
      <c r="W15409" s="221"/>
      <c r="X15409" s="221"/>
    </row>
    <row r="15410" spans="20:24">
      <c r="T15410" s="221"/>
      <c r="U15410" s="221"/>
      <c r="V15410" s="221"/>
      <c r="W15410" s="221"/>
      <c r="X15410" s="221"/>
    </row>
    <row r="15411" spans="20:24">
      <c r="T15411" s="221"/>
      <c r="U15411" s="221"/>
      <c r="V15411" s="221"/>
      <c r="W15411" s="221"/>
      <c r="X15411" s="221"/>
    </row>
    <row r="15412" spans="20:24">
      <c r="T15412" s="221"/>
      <c r="U15412" s="221"/>
      <c r="V15412" s="221"/>
      <c r="W15412" s="221"/>
      <c r="X15412" s="221"/>
    </row>
    <row r="15413" spans="20:24">
      <c r="T15413" s="221"/>
      <c r="U15413" s="221"/>
      <c r="V15413" s="221"/>
      <c r="W15413" s="221"/>
      <c r="X15413" s="221"/>
    </row>
    <row r="15414" spans="20:24">
      <c r="T15414" s="221"/>
      <c r="U15414" s="221"/>
      <c r="V15414" s="221"/>
      <c r="W15414" s="221"/>
      <c r="X15414" s="221"/>
    </row>
    <row r="15415" spans="20:24">
      <c r="T15415" s="221"/>
      <c r="U15415" s="221"/>
      <c r="V15415" s="221"/>
      <c r="W15415" s="221"/>
      <c r="X15415" s="221"/>
    </row>
    <row r="15416" spans="20:24">
      <c r="T15416" s="221"/>
      <c r="U15416" s="221"/>
      <c r="V15416" s="221"/>
      <c r="W15416" s="221"/>
      <c r="X15416" s="221"/>
    </row>
    <row r="15417" spans="20:24">
      <c r="T15417" s="221"/>
      <c r="U15417" s="221"/>
      <c r="V15417" s="221"/>
      <c r="W15417" s="221"/>
      <c r="X15417" s="221"/>
    </row>
    <row r="15418" spans="20:24">
      <c r="T15418" s="221"/>
      <c r="U15418" s="221"/>
      <c r="V15418" s="221"/>
      <c r="W15418" s="221"/>
      <c r="X15418" s="221"/>
    </row>
    <row r="15419" spans="20:24">
      <c r="T15419" s="221"/>
      <c r="U15419" s="221"/>
      <c r="V15419" s="221"/>
      <c r="W15419" s="221"/>
      <c r="X15419" s="221"/>
    </row>
    <row r="15420" spans="20:24">
      <c r="T15420" s="221"/>
      <c r="U15420" s="221"/>
      <c r="V15420" s="221"/>
      <c r="W15420" s="221"/>
      <c r="X15420" s="221"/>
    </row>
    <row r="15421" spans="20:24">
      <c r="T15421" s="221"/>
      <c r="U15421" s="221"/>
      <c r="V15421" s="221"/>
      <c r="W15421" s="221"/>
      <c r="X15421" s="221"/>
    </row>
    <row r="15422" spans="20:24">
      <c r="T15422" s="221"/>
      <c r="U15422" s="221"/>
      <c r="V15422" s="221"/>
      <c r="W15422" s="221"/>
      <c r="X15422" s="221"/>
    </row>
    <row r="15423" spans="20:24">
      <c r="T15423" s="221"/>
      <c r="U15423" s="221"/>
      <c r="V15423" s="221"/>
      <c r="W15423" s="221"/>
      <c r="X15423" s="221"/>
    </row>
    <row r="15424" spans="20:24">
      <c r="T15424" s="221"/>
      <c r="U15424" s="221"/>
      <c r="V15424" s="221"/>
      <c r="W15424" s="221"/>
      <c r="X15424" s="221"/>
    </row>
    <row r="15425" spans="20:24">
      <c r="T15425" s="221"/>
      <c r="U15425" s="221"/>
      <c r="V15425" s="221"/>
      <c r="W15425" s="221"/>
      <c r="X15425" s="221"/>
    </row>
    <row r="15426" spans="20:24">
      <c r="T15426" s="221"/>
      <c r="U15426" s="221"/>
      <c r="V15426" s="221"/>
      <c r="W15426" s="221"/>
      <c r="X15426" s="221"/>
    </row>
    <row r="15427" spans="20:24">
      <c r="T15427" s="221"/>
      <c r="U15427" s="221"/>
      <c r="V15427" s="221"/>
      <c r="W15427" s="221"/>
      <c r="X15427" s="221"/>
    </row>
    <row r="15428" spans="20:24">
      <c r="T15428" s="221"/>
      <c r="U15428" s="221"/>
      <c r="V15428" s="221"/>
      <c r="W15428" s="221"/>
      <c r="X15428" s="221"/>
    </row>
    <row r="15429" spans="20:24">
      <c r="T15429" s="221"/>
      <c r="U15429" s="221"/>
      <c r="V15429" s="221"/>
      <c r="W15429" s="221"/>
      <c r="X15429" s="221"/>
    </row>
    <row r="15430" spans="20:24">
      <c r="T15430" s="221"/>
      <c r="U15430" s="221"/>
      <c r="V15430" s="221"/>
      <c r="W15430" s="221"/>
      <c r="X15430" s="221"/>
    </row>
    <row r="15431" spans="20:24">
      <c r="T15431" s="221"/>
      <c r="U15431" s="221"/>
      <c r="V15431" s="221"/>
      <c r="W15431" s="221"/>
      <c r="X15431" s="221"/>
    </row>
    <row r="15432" spans="20:24">
      <c r="T15432" s="221"/>
      <c r="U15432" s="221"/>
      <c r="V15432" s="221"/>
      <c r="W15432" s="221"/>
      <c r="X15432" s="221"/>
    </row>
    <row r="15433" spans="20:24">
      <c r="T15433" s="221"/>
      <c r="U15433" s="221"/>
      <c r="V15433" s="221"/>
      <c r="W15433" s="221"/>
      <c r="X15433" s="221"/>
    </row>
    <row r="15434" spans="20:24">
      <c r="T15434" s="221"/>
      <c r="U15434" s="221"/>
      <c r="V15434" s="221"/>
      <c r="W15434" s="221"/>
      <c r="X15434" s="221"/>
    </row>
    <row r="15435" spans="20:24">
      <c r="T15435" s="221"/>
      <c r="U15435" s="221"/>
      <c r="V15435" s="221"/>
      <c r="W15435" s="221"/>
      <c r="X15435" s="221"/>
    </row>
    <row r="15436" spans="20:24">
      <c r="T15436" s="221"/>
      <c r="U15436" s="221"/>
      <c r="V15436" s="221"/>
      <c r="W15436" s="221"/>
      <c r="X15436" s="221"/>
    </row>
    <row r="15437" spans="20:24">
      <c r="T15437" s="221"/>
      <c r="U15437" s="221"/>
      <c r="V15437" s="221"/>
      <c r="W15437" s="221"/>
      <c r="X15437" s="221"/>
    </row>
    <row r="15438" spans="20:24">
      <c r="T15438" s="221"/>
      <c r="U15438" s="221"/>
      <c r="V15438" s="221"/>
      <c r="W15438" s="221"/>
      <c r="X15438" s="221"/>
    </row>
    <row r="15439" spans="20:24">
      <c r="T15439" s="221"/>
      <c r="U15439" s="221"/>
      <c r="V15439" s="221"/>
      <c r="W15439" s="221"/>
      <c r="X15439" s="221"/>
    </row>
    <row r="15440" spans="20:24">
      <c r="T15440" s="221"/>
      <c r="U15440" s="221"/>
      <c r="V15440" s="221"/>
      <c r="W15440" s="221"/>
      <c r="X15440" s="221"/>
    </row>
    <row r="15441" spans="20:24">
      <c r="T15441" s="221"/>
      <c r="U15441" s="221"/>
      <c r="V15441" s="221"/>
      <c r="W15441" s="221"/>
      <c r="X15441" s="221"/>
    </row>
    <row r="15442" spans="20:24">
      <c r="T15442" s="221"/>
      <c r="U15442" s="221"/>
      <c r="V15442" s="221"/>
      <c r="W15442" s="221"/>
      <c r="X15442" s="221"/>
    </row>
    <row r="15443" spans="20:24">
      <c r="T15443" s="221"/>
      <c r="U15443" s="221"/>
      <c r="V15443" s="221"/>
      <c r="W15443" s="221"/>
      <c r="X15443" s="221"/>
    </row>
    <row r="15444" spans="20:24">
      <c r="T15444" s="221"/>
      <c r="U15444" s="221"/>
      <c r="V15444" s="221"/>
      <c r="W15444" s="221"/>
      <c r="X15444" s="221"/>
    </row>
    <row r="15445" spans="20:24">
      <c r="T15445" s="221"/>
      <c r="U15445" s="221"/>
      <c r="V15445" s="221"/>
      <c r="W15445" s="221"/>
      <c r="X15445" s="221"/>
    </row>
    <row r="15446" spans="20:24">
      <c r="T15446" s="221"/>
      <c r="U15446" s="221"/>
      <c r="V15446" s="221"/>
      <c r="W15446" s="221"/>
      <c r="X15446" s="221"/>
    </row>
    <row r="15447" spans="20:24">
      <c r="T15447" s="221"/>
      <c r="U15447" s="221"/>
      <c r="V15447" s="221"/>
      <c r="W15447" s="221"/>
      <c r="X15447" s="221"/>
    </row>
    <row r="15448" spans="20:24">
      <c r="T15448" s="221"/>
      <c r="U15448" s="221"/>
      <c r="V15448" s="221"/>
      <c r="W15448" s="221"/>
      <c r="X15448" s="221"/>
    </row>
    <row r="15449" spans="20:24">
      <c r="T15449" s="221"/>
      <c r="U15449" s="221"/>
      <c r="V15449" s="221"/>
      <c r="W15449" s="221"/>
      <c r="X15449" s="221"/>
    </row>
    <row r="15450" spans="20:24">
      <c r="T15450" s="221"/>
      <c r="U15450" s="221"/>
      <c r="V15450" s="221"/>
      <c r="W15450" s="221"/>
      <c r="X15450" s="221"/>
    </row>
    <row r="15451" spans="20:24">
      <c r="T15451" s="221"/>
      <c r="U15451" s="221"/>
      <c r="V15451" s="221"/>
      <c r="W15451" s="221"/>
      <c r="X15451" s="221"/>
    </row>
    <row r="15452" spans="20:24">
      <c r="T15452" s="221"/>
      <c r="U15452" s="221"/>
      <c r="V15452" s="221"/>
      <c r="W15452" s="221"/>
      <c r="X15452" s="221"/>
    </row>
    <row r="15453" spans="20:24">
      <c r="T15453" s="221"/>
      <c r="U15453" s="221"/>
      <c r="V15453" s="221"/>
      <c r="W15453" s="221"/>
      <c r="X15453" s="221"/>
    </row>
    <row r="15454" spans="20:24">
      <c r="T15454" s="221"/>
      <c r="U15454" s="221"/>
      <c r="V15454" s="221"/>
      <c r="W15454" s="221"/>
      <c r="X15454" s="221"/>
    </row>
    <row r="15455" spans="20:24">
      <c r="T15455" s="221"/>
      <c r="U15455" s="221"/>
      <c r="V15455" s="221"/>
      <c r="W15455" s="221"/>
      <c r="X15455" s="221"/>
    </row>
    <row r="15456" spans="20:24">
      <c r="T15456" s="221"/>
      <c r="U15456" s="221"/>
      <c r="V15456" s="221"/>
      <c r="W15456" s="221"/>
      <c r="X15456" s="221"/>
    </row>
    <row r="15457" spans="20:24">
      <c r="T15457" s="221"/>
      <c r="U15457" s="221"/>
      <c r="V15457" s="221"/>
      <c r="W15457" s="221"/>
      <c r="X15457" s="221"/>
    </row>
    <row r="15458" spans="20:24">
      <c r="T15458" s="221"/>
      <c r="U15458" s="221"/>
      <c r="V15458" s="221"/>
      <c r="W15458" s="221"/>
      <c r="X15458" s="221"/>
    </row>
    <row r="15459" spans="20:24">
      <c r="T15459" s="221"/>
      <c r="U15459" s="221"/>
      <c r="V15459" s="221"/>
      <c r="W15459" s="221"/>
      <c r="X15459" s="221"/>
    </row>
    <row r="15460" spans="20:24">
      <c r="T15460" s="221"/>
      <c r="U15460" s="221"/>
      <c r="V15460" s="221"/>
      <c r="W15460" s="221"/>
      <c r="X15460" s="221"/>
    </row>
    <row r="15461" spans="20:24">
      <c r="T15461" s="221"/>
      <c r="U15461" s="221"/>
      <c r="V15461" s="221"/>
      <c r="W15461" s="221"/>
      <c r="X15461" s="221"/>
    </row>
    <row r="15462" spans="20:24">
      <c r="T15462" s="221"/>
      <c r="U15462" s="221"/>
      <c r="V15462" s="221"/>
      <c r="W15462" s="221"/>
      <c r="X15462" s="221"/>
    </row>
    <row r="15463" spans="20:24">
      <c r="T15463" s="221"/>
      <c r="U15463" s="221"/>
      <c r="V15463" s="221"/>
      <c r="W15463" s="221"/>
      <c r="X15463" s="221"/>
    </row>
    <row r="15464" spans="20:24">
      <c r="T15464" s="221"/>
      <c r="U15464" s="221"/>
      <c r="V15464" s="221"/>
      <c r="W15464" s="221"/>
      <c r="X15464" s="221"/>
    </row>
    <row r="15465" spans="20:24">
      <c r="T15465" s="221"/>
      <c r="U15465" s="221"/>
      <c r="V15465" s="221"/>
      <c r="W15465" s="221"/>
      <c r="X15465" s="221"/>
    </row>
    <row r="15466" spans="20:24">
      <c r="T15466" s="221"/>
      <c r="U15466" s="221"/>
      <c r="V15466" s="221"/>
      <c r="W15466" s="221"/>
      <c r="X15466" s="221"/>
    </row>
    <row r="15467" spans="20:24">
      <c r="T15467" s="221"/>
      <c r="U15467" s="221"/>
      <c r="V15467" s="221"/>
      <c r="W15467" s="221"/>
      <c r="X15467" s="221"/>
    </row>
    <row r="15468" spans="20:24">
      <c r="T15468" s="221"/>
      <c r="U15468" s="221"/>
      <c r="V15468" s="221"/>
      <c r="W15468" s="221"/>
      <c r="X15468" s="221"/>
    </row>
    <row r="15469" spans="20:24">
      <c r="T15469" s="221"/>
      <c r="U15469" s="221"/>
      <c r="V15469" s="221"/>
      <c r="W15469" s="221"/>
      <c r="X15469" s="221"/>
    </row>
    <row r="15470" spans="20:24">
      <c r="T15470" s="221"/>
      <c r="U15470" s="221"/>
      <c r="V15470" s="221"/>
      <c r="W15470" s="221"/>
      <c r="X15470" s="221"/>
    </row>
    <row r="15471" spans="20:24">
      <c r="T15471" s="221"/>
      <c r="U15471" s="221"/>
      <c r="V15471" s="221"/>
      <c r="W15471" s="221"/>
      <c r="X15471" s="221"/>
    </row>
    <row r="15472" spans="20:24">
      <c r="T15472" s="221"/>
      <c r="U15472" s="221"/>
      <c r="V15472" s="221"/>
      <c r="W15472" s="221"/>
      <c r="X15472" s="221"/>
    </row>
    <row r="15473" spans="20:24">
      <c r="T15473" s="221"/>
      <c r="U15473" s="221"/>
      <c r="V15473" s="221"/>
      <c r="W15473" s="221"/>
      <c r="X15473" s="221"/>
    </row>
    <row r="15474" spans="20:24">
      <c r="T15474" s="221"/>
      <c r="U15474" s="221"/>
      <c r="V15474" s="221"/>
      <c r="W15474" s="221"/>
      <c r="X15474" s="221"/>
    </row>
    <row r="15475" spans="20:24">
      <c r="T15475" s="221"/>
      <c r="U15475" s="221"/>
      <c r="V15475" s="221"/>
      <c r="W15475" s="221"/>
      <c r="X15475" s="221"/>
    </row>
    <row r="15476" spans="20:24">
      <c r="T15476" s="221"/>
      <c r="U15476" s="221"/>
      <c r="V15476" s="221"/>
      <c r="W15476" s="221"/>
      <c r="X15476" s="221"/>
    </row>
    <row r="15477" spans="20:24">
      <c r="T15477" s="221"/>
      <c r="U15477" s="221"/>
      <c r="V15477" s="221"/>
      <c r="W15477" s="221"/>
      <c r="X15477" s="221"/>
    </row>
    <row r="15478" spans="20:24">
      <c r="T15478" s="221"/>
      <c r="U15478" s="221"/>
      <c r="V15478" s="221"/>
      <c r="W15478" s="221"/>
      <c r="X15478" s="221"/>
    </row>
    <row r="15479" spans="20:24">
      <c r="T15479" s="221"/>
      <c r="U15479" s="221"/>
      <c r="V15479" s="221"/>
      <c r="W15479" s="221"/>
      <c r="X15479" s="221"/>
    </row>
    <row r="15480" spans="20:24">
      <c r="T15480" s="221"/>
      <c r="U15480" s="221"/>
      <c r="V15480" s="221"/>
      <c r="W15480" s="221"/>
      <c r="X15480" s="221"/>
    </row>
    <row r="15481" spans="20:24">
      <c r="T15481" s="221"/>
      <c r="U15481" s="221"/>
      <c r="V15481" s="221"/>
      <c r="W15481" s="221"/>
      <c r="X15481" s="221"/>
    </row>
    <row r="15482" spans="20:24">
      <c r="T15482" s="221"/>
      <c r="U15482" s="221"/>
      <c r="V15482" s="221"/>
      <c r="W15482" s="221"/>
      <c r="X15482" s="221"/>
    </row>
    <row r="15483" spans="20:24">
      <c r="T15483" s="221"/>
      <c r="U15483" s="221"/>
      <c r="V15483" s="221"/>
      <c r="W15483" s="221"/>
      <c r="X15483" s="221"/>
    </row>
    <row r="15484" spans="20:24">
      <c r="T15484" s="221"/>
      <c r="U15484" s="221"/>
      <c r="V15484" s="221"/>
      <c r="W15484" s="221"/>
      <c r="X15484" s="221"/>
    </row>
    <row r="15485" spans="20:24">
      <c r="T15485" s="221"/>
      <c r="U15485" s="221"/>
      <c r="V15485" s="221"/>
      <c r="W15485" s="221"/>
      <c r="X15485" s="221"/>
    </row>
    <row r="15486" spans="20:24">
      <c r="T15486" s="221"/>
      <c r="U15486" s="221"/>
      <c r="V15486" s="221"/>
      <c r="W15486" s="221"/>
      <c r="X15486" s="221"/>
    </row>
    <row r="15487" spans="20:24">
      <c r="T15487" s="221"/>
      <c r="U15487" s="221"/>
      <c r="V15487" s="221"/>
      <c r="W15487" s="221"/>
      <c r="X15487" s="221"/>
    </row>
    <row r="15488" spans="20:24">
      <c r="T15488" s="221"/>
      <c r="U15488" s="221"/>
      <c r="V15488" s="221"/>
      <c r="W15488" s="221"/>
      <c r="X15488" s="221"/>
    </row>
    <row r="15489" spans="20:24">
      <c r="T15489" s="221"/>
      <c r="U15489" s="221"/>
      <c r="V15489" s="221"/>
      <c r="W15489" s="221"/>
      <c r="X15489" s="221"/>
    </row>
    <row r="15490" spans="20:24">
      <c r="T15490" s="221"/>
      <c r="U15490" s="221"/>
      <c r="V15490" s="221"/>
      <c r="W15490" s="221"/>
      <c r="X15490" s="221"/>
    </row>
    <row r="15491" spans="20:24">
      <c r="T15491" s="221"/>
      <c r="U15491" s="221"/>
      <c r="V15491" s="221"/>
      <c r="W15491" s="221"/>
      <c r="X15491" s="221"/>
    </row>
    <row r="15492" spans="20:24">
      <c r="T15492" s="221"/>
      <c r="U15492" s="221"/>
      <c r="V15492" s="221"/>
      <c r="W15492" s="221"/>
      <c r="X15492" s="221"/>
    </row>
    <row r="15493" spans="20:24">
      <c r="T15493" s="221"/>
      <c r="U15493" s="221"/>
      <c r="V15493" s="221"/>
      <c r="W15493" s="221"/>
      <c r="X15493" s="221"/>
    </row>
    <row r="15494" spans="20:24">
      <c r="T15494" s="221"/>
      <c r="U15494" s="221"/>
      <c r="V15494" s="221"/>
      <c r="W15494" s="221"/>
      <c r="X15494" s="221"/>
    </row>
    <row r="15495" spans="20:24">
      <c r="T15495" s="221"/>
      <c r="U15495" s="221"/>
      <c r="V15495" s="221"/>
      <c r="W15495" s="221"/>
      <c r="X15495" s="221"/>
    </row>
    <row r="15496" spans="20:24">
      <c r="T15496" s="221"/>
      <c r="U15496" s="221"/>
      <c r="V15496" s="221"/>
      <c r="W15496" s="221"/>
      <c r="X15496" s="221"/>
    </row>
    <row r="15497" spans="20:24">
      <c r="T15497" s="221"/>
      <c r="U15497" s="221"/>
      <c r="V15497" s="221"/>
      <c r="W15497" s="221"/>
      <c r="X15497" s="221"/>
    </row>
    <row r="15498" spans="20:24">
      <c r="T15498" s="221"/>
      <c r="U15498" s="221"/>
      <c r="V15498" s="221"/>
      <c r="W15498" s="221"/>
      <c r="X15498" s="221"/>
    </row>
    <row r="15499" spans="20:24">
      <c r="T15499" s="221"/>
      <c r="U15499" s="221"/>
      <c r="V15499" s="221"/>
      <c r="W15499" s="221"/>
      <c r="X15499" s="221"/>
    </row>
    <row r="15500" spans="20:24">
      <c r="T15500" s="221"/>
      <c r="U15500" s="221"/>
      <c r="V15500" s="221"/>
      <c r="W15500" s="221"/>
      <c r="X15500" s="221"/>
    </row>
    <row r="15501" spans="20:24">
      <c r="T15501" s="221"/>
      <c r="U15501" s="221"/>
      <c r="V15501" s="221"/>
      <c r="W15501" s="221"/>
      <c r="X15501" s="221"/>
    </row>
    <row r="15502" spans="20:24">
      <c r="T15502" s="221"/>
      <c r="U15502" s="221"/>
      <c r="V15502" s="221"/>
      <c r="W15502" s="221"/>
      <c r="X15502" s="221"/>
    </row>
    <row r="15503" spans="20:24">
      <c r="T15503" s="221"/>
      <c r="U15503" s="221"/>
      <c r="V15503" s="221"/>
      <c r="W15503" s="221"/>
      <c r="X15503" s="221"/>
    </row>
    <row r="15504" spans="20:24">
      <c r="T15504" s="221"/>
      <c r="U15504" s="221"/>
      <c r="V15504" s="221"/>
      <c r="W15504" s="221"/>
      <c r="X15504" s="221"/>
    </row>
    <row r="15505" spans="20:24">
      <c r="T15505" s="221"/>
      <c r="U15505" s="221"/>
      <c r="V15505" s="221"/>
      <c r="W15505" s="221"/>
      <c r="X15505" s="221"/>
    </row>
    <row r="15506" spans="20:24">
      <c r="T15506" s="221"/>
      <c r="U15506" s="221"/>
      <c r="V15506" s="221"/>
      <c r="W15506" s="221"/>
      <c r="X15506" s="221"/>
    </row>
    <row r="15507" spans="20:24">
      <c r="T15507" s="221"/>
      <c r="U15507" s="221"/>
      <c r="V15507" s="221"/>
      <c r="W15507" s="221"/>
      <c r="X15507" s="221"/>
    </row>
    <row r="15508" spans="20:24">
      <c r="T15508" s="221"/>
      <c r="U15508" s="221"/>
      <c r="V15508" s="221"/>
      <c r="W15508" s="221"/>
      <c r="X15508" s="221"/>
    </row>
    <row r="15509" spans="20:24">
      <c r="T15509" s="221"/>
      <c r="U15509" s="221"/>
      <c r="V15509" s="221"/>
      <c r="W15509" s="221"/>
      <c r="X15509" s="221"/>
    </row>
    <row r="15510" spans="20:24">
      <c r="T15510" s="221"/>
      <c r="U15510" s="221"/>
      <c r="V15510" s="221"/>
      <c r="W15510" s="221"/>
      <c r="X15510" s="221"/>
    </row>
    <row r="15511" spans="20:24">
      <c r="T15511" s="221"/>
      <c r="U15511" s="221"/>
      <c r="V15511" s="221"/>
      <c r="W15511" s="221"/>
      <c r="X15511" s="221"/>
    </row>
    <row r="15512" spans="20:24">
      <c r="T15512" s="221"/>
      <c r="U15512" s="221"/>
      <c r="V15512" s="221"/>
      <c r="W15512" s="221"/>
      <c r="X15512" s="221"/>
    </row>
    <row r="15513" spans="20:24">
      <c r="T15513" s="221"/>
      <c r="U15513" s="221"/>
      <c r="V15513" s="221"/>
      <c r="W15513" s="221"/>
      <c r="X15513" s="221"/>
    </row>
    <row r="15514" spans="20:24">
      <c r="T15514" s="221"/>
      <c r="U15514" s="221"/>
      <c r="V15514" s="221"/>
      <c r="W15514" s="221"/>
      <c r="X15514" s="221"/>
    </row>
    <row r="15515" spans="20:24">
      <c r="T15515" s="221"/>
      <c r="U15515" s="221"/>
      <c r="V15515" s="221"/>
      <c r="W15515" s="221"/>
      <c r="X15515" s="221"/>
    </row>
    <row r="15516" spans="20:24">
      <c r="T15516" s="221"/>
      <c r="U15516" s="221"/>
      <c r="V15516" s="221"/>
      <c r="W15516" s="221"/>
      <c r="X15516" s="221"/>
    </row>
    <row r="15517" spans="20:24">
      <c r="T15517" s="221"/>
      <c r="U15517" s="221"/>
      <c r="V15517" s="221"/>
      <c r="W15517" s="221"/>
      <c r="X15517" s="221"/>
    </row>
    <row r="15518" spans="20:24">
      <c r="T15518" s="221"/>
      <c r="U15518" s="221"/>
      <c r="V15518" s="221"/>
      <c r="W15518" s="221"/>
      <c r="X15518" s="221"/>
    </row>
    <row r="15519" spans="20:24">
      <c r="T15519" s="221"/>
      <c r="U15519" s="221"/>
      <c r="V15519" s="221"/>
      <c r="W15519" s="221"/>
      <c r="X15519" s="221"/>
    </row>
    <row r="15520" spans="20:24">
      <c r="T15520" s="221"/>
      <c r="U15520" s="221"/>
      <c r="V15520" s="221"/>
      <c r="W15520" s="221"/>
      <c r="X15520" s="221"/>
    </row>
    <row r="15521" spans="20:24">
      <c r="T15521" s="221"/>
      <c r="U15521" s="221"/>
      <c r="V15521" s="221"/>
      <c r="W15521" s="221"/>
      <c r="X15521" s="221"/>
    </row>
    <row r="15522" spans="20:24">
      <c r="T15522" s="221"/>
      <c r="U15522" s="221"/>
      <c r="V15522" s="221"/>
      <c r="W15522" s="221"/>
      <c r="X15522" s="221"/>
    </row>
    <row r="15523" spans="20:24">
      <c r="T15523" s="221"/>
      <c r="U15523" s="221"/>
      <c r="V15523" s="221"/>
      <c r="W15523" s="221"/>
      <c r="X15523" s="221"/>
    </row>
    <row r="15524" spans="20:24">
      <c r="T15524" s="221"/>
      <c r="U15524" s="221"/>
      <c r="V15524" s="221"/>
      <c r="W15524" s="221"/>
      <c r="X15524" s="221"/>
    </row>
    <row r="15525" spans="20:24">
      <c r="T15525" s="221"/>
      <c r="U15525" s="221"/>
      <c r="V15525" s="221"/>
      <c r="W15525" s="221"/>
      <c r="X15525" s="221"/>
    </row>
    <row r="15526" spans="20:24">
      <c r="T15526" s="221"/>
      <c r="U15526" s="221"/>
      <c r="V15526" s="221"/>
      <c r="W15526" s="221"/>
      <c r="X15526" s="221"/>
    </row>
    <row r="15527" spans="20:24">
      <c r="T15527" s="221"/>
      <c r="U15527" s="221"/>
      <c r="V15527" s="221"/>
      <c r="W15527" s="221"/>
      <c r="X15527" s="221"/>
    </row>
    <row r="15528" spans="20:24">
      <c r="T15528" s="221"/>
      <c r="U15528" s="221"/>
      <c r="V15528" s="221"/>
      <c r="W15528" s="221"/>
      <c r="X15528" s="221"/>
    </row>
    <row r="15529" spans="20:24">
      <c r="T15529" s="221"/>
      <c r="U15529" s="221"/>
      <c r="V15529" s="221"/>
      <c r="W15529" s="221"/>
      <c r="X15529" s="221"/>
    </row>
    <row r="15530" spans="20:24">
      <c r="T15530" s="221"/>
      <c r="U15530" s="221"/>
      <c r="V15530" s="221"/>
      <c r="W15530" s="221"/>
      <c r="X15530" s="221"/>
    </row>
    <row r="15531" spans="20:24">
      <c r="T15531" s="221"/>
      <c r="U15531" s="221"/>
      <c r="V15531" s="221"/>
      <c r="W15531" s="221"/>
      <c r="X15531" s="221"/>
    </row>
    <row r="15532" spans="20:24">
      <c r="T15532" s="221"/>
      <c r="U15532" s="221"/>
      <c r="V15532" s="221"/>
      <c r="W15532" s="221"/>
      <c r="X15532" s="221"/>
    </row>
    <row r="15533" spans="20:24">
      <c r="T15533" s="221"/>
      <c r="U15533" s="221"/>
      <c r="V15533" s="221"/>
      <c r="W15533" s="221"/>
      <c r="X15533" s="221"/>
    </row>
    <row r="15534" spans="20:24">
      <c r="T15534" s="221"/>
      <c r="U15534" s="221"/>
      <c r="V15534" s="221"/>
      <c r="W15534" s="221"/>
      <c r="X15534" s="221"/>
    </row>
    <row r="15535" spans="20:24">
      <c r="T15535" s="221"/>
      <c r="U15535" s="221"/>
      <c r="V15535" s="221"/>
      <c r="W15535" s="221"/>
      <c r="X15535" s="221"/>
    </row>
    <row r="15536" spans="20:24">
      <c r="T15536" s="221"/>
      <c r="U15536" s="221"/>
      <c r="V15536" s="221"/>
      <c r="W15536" s="221"/>
      <c r="X15536" s="221"/>
    </row>
    <row r="15537" spans="20:24">
      <c r="T15537" s="221"/>
      <c r="U15537" s="221"/>
      <c r="V15537" s="221"/>
      <c r="W15537" s="221"/>
      <c r="X15537" s="221"/>
    </row>
    <row r="15538" spans="20:24">
      <c r="T15538" s="221"/>
      <c r="U15538" s="221"/>
      <c r="V15538" s="221"/>
      <c r="W15538" s="221"/>
      <c r="X15538" s="221"/>
    </row>
    <row r="15539" spans="20:24">
      <c r="T15539" s="221"/>
      <c r="U15539" s="221"/>
      <c r="V15539" s="221"/>
      <c r="W15539" s="221"/>
      <c r="X15539" s="221"/>
    </row>
    <row r="15540" spans="20:24">
      <c r="T15540" s="221"/>
      <c r="U15540" s="221"/>
      <c r="V15540" s="221"/>
      <c r="W15540" s="221"/>
      <c r="X15540" s="221"/>
    </row>
    <row r="15541" spans="20:24">
      <c r="T15541" s="221"/>
      <c r="U15541" s="221"/>
      <c r="V15541" s="221"/>
      <c r="W15541" s="221"/>
      <c r="X15541" s="221"/>
    </row>
    <row r="15542" spans="20:24">
      <c r="T15542" s="221"/>
      <c r="U15542" s="221"/>
      <c r="V15542" s="221"/>
      <c r="W15542" s="221"/>
      <c r="X15542" s="221"/>
    </row>
    <row r="15543" spans="20:24">
      <c r="T15543" s="221"/>
      <c r="U15543" s="221"/>
      <c r="V15543" s="221"/>
      <c r="W15543" s="221"/>
      <c r="X15543" s="221"/>
    </row>
    <row r="15544" spans="20:24">
      <c r="T15544" s="221"/>
      <c r="U15544" s="221"/>
      <c r="V15544" s="221"/>
      <c r="W15544" s="221"/>
      <c r="X15544" s="221"/>
    </row>
    <row r="15545" spans="20:24">
      <c r="T15545" s="221"/>
      <c r="U15545" s="221"/>
      <c r="V15545" s="221"/>
      <c r="W15545" s="221"/>
      <c r="X15545" s="221"/>
    </row>
    <row r="15546" spans="20:24">
      <c r="T15546" s="221"/>
      <c r="U15546" s="221"/>
      <c r="V15546" s="221"/>
      <c r="W15546" s="221"/>
      <c r="X15546" s="221"/>
    </row>
    <row r="15547" spans="20:24">
      <c r="T15547" s="221"/>
      <c r="U15547" s="221"/>
      <c r="V15547" s="221"/>
      <c r="W15547" s="221"/>
      <c r="X15547" s="221"/>
    </row>
    <row r="15548" spans="20:24">
      <c r="T15548" s="221"/>
      <c r="U15548" s="221"/>
      <c r="V15548" s="221"/>
      <c r="W15548" s="221"/>
      <c r="X15548" s="221"/>
    </row>
    <row r="15549" spans="20:24">
      <c r="T15549" s="221"/>
      <c r="U15549" s="221"/>
      <c r="V15549" s="221"/>
      <c r="W15549" s="221"/>
      <c r="X15549" s="221"/>
    </row>
    <row r="15550" spans="20:24">
      <c r="T15550" s="221"/>
      <c r="U15550" s="221"/>
      <c r="V15550" s="221"/>
      <c r="W15550" s="221"/>
      <c r="X15550" s="221"/>
    </row>
    <row r="15551" spans="20:24">
      <c r="T15551" s="221"/>
      <c r="U15551" s="221"/>
      <c r="V15551" s="221"/>
      <c r="W15551" s="221"/>
      <c r="X15551" s="221"/>
    </row>
    <row r="15552" spans="20:24">
      <c r="T15552" s="221"/>
      <c r="U15552" s="221"/>
      <c r="V15552" s="221"/>
      <c r="W15552" s="221"/>
      <c r="X15552" s="221"/>
    </row>
    <row r="15553" spans="20:24">
      <c r="T15553" s="221"/>
      <c r="U15553" s="221"/>
      <c r="V15553" s="221"/>
      <c r="W15553" s="221"/>
      <c r="X15553" s="221"/>
    </row>
    <row r="15554" spans="20:24">
      <c r="T15554" s="221"/>
      <c r="U15554" s="221"/>
      <c r="V15554" s="221"/>
      <c r="W15554" s="221"/>
      <c r="X15554" s="221"/>
    </row>
    <row r="15555" spans="20:24">
      <c r="T15555" s="221"/>
      <c r="U15555" s="221"/>
      <c r="V15555" s="221"/>
      <c r="W15555" s="221"/>
      <c r="X15555" s="221"/>
    </row>
    <row r="15556" spans="20:24">
      <c r="T15556" s="221"/>
      <c r="U15556" s="221"/>
      <c r="V15556" s="221"/>
      <c r="W15556" s="221"/>
      <c r="X15556" s="221"/>
    </row>
    <row r="15557" spans="20:24">
      <c r="T15557" s="221"/>
      <c r="U15557" s="221"/>
      <c r="V15557" s="221"/>
      <c r="W15557" s="221"/>
      <c r="X15557" s="221"/>
    </row>
    <row r="15558" spans="20:24">
      <c r="T15558" s="221"/>
      <c r="U15558" s="221"/>
      <c r="V15558" s="221"/>
      <c r="W15558" s="221"/>
      <c r="X15558" s="221"/>
    </row>
    <row r="15559" spans="20:24">
      <c r="T15559" s="221"/>
      <c r="U15559" s="221"/>
      <c r="V15559" s="221"/>
      <c r="W15559" s="221"/>
      <c r="X15559" s="221"/>
    </row>
    <row r="15560" spans="20:24">
      <c r="T15560" s="221"/>
      <c r="U15560" s="221"/>
      <c r="V15560" s="221"/>
      <c r="W15560" s="221"/>
      <c r="X15560" s="221"/>
    </row>
    <row r="15561" spans="20:24">
      <c r="T15561" s="221"/>
      <c r="U15561" s="221"/>
      <c r="V15561" s="221"/>
      <c r="W15561" s="221"/>
      <c r="X15561" s="221"/>
    </row>
    <row r="15562" spans="20:24">
      <c r="T15562" s="221"/>
      <c r="U15562" s="221"/>
      <c r="V15562" s="221"/>
      <c r="W15562" s="221"/>
      <c r="X15562" s="221"/>
    </row>
    <row r="15563" spans="20:24">
      <c r="T15563" s="221"/>
      <c r="U15563" s="221"/>
      <c r="V15563" s="221"/>
      <c r="W15563" s="221"/>
      <c r="X15563" s="221"/>
    </row>
    <row r="15564" spans="20:24">
      <c r="T15564" s="221"/>
      <c r="U15564" s="221"/>
      <c r="V15564" s="221"/>
      <c r="W15564" s="221"/>
      <c r="X15564" s="221"/>
    </row>
    <row r="15565" spans="20:24">
      <c r="T15565" s="221"/>
      <c r="U15565" s="221"/>
      <c r="V15565" s="221"/>
      <c r="W15565" s="221"/>
      <c r="X15565" s="221"/>
    </row>
    <row r="15566" spans="20:24">
      <c r="T15566" s="221"/>
      <c r="U15566" s="221"/>
      <c r="V15566" s="221"/>
      <c r="W15566" s="221"/>
      <c r="X15566" s="221"/>
    </row>
    <row r="15567" spans="20:24">
      <c r="T15567" s="221"/>
      <c r="U15567" s="221"/>
      <c r="V15567" s="221"/>
      <c r="W15567" s="221"/>
      <c r="X15567" s="221"/>
    </row>
    <row r="15568" spans="20:24">
      <c r="T15568" s="221"/>
      <c r="U15568" s="221"/>
      <c r="V15568" s="221"/>
      <c r="W15568" s="221"/>
      <c r="X15568" s="221"/>
    </row>
    <row r="15569" spans="20:24">
      <c r="T15569" s="221"/>
      <c r="U15569" s="221"/>
      <c r="V15569" s="221"/>
      <c r="W15569" s="221"/>
      <c r="X15569" s="221"/>
    </row>
    <row r="15570" spans="20:24">
      <c r="T15570" s="221"/>
      <c r="U15570" s="221"/>
      <c r="V15570" s="221"/>
      <c r="W15570" s="221"/>
      <c r="X15570" s="221"/>
    </row>
    <row r="15571" spans="20:24">
      <c r="T15571" s="221"/>
      <c r="U15571" s="221"/>
      <c r="V15571" s="221"/>
      <c r="W15571" s="221"/>
      <c r="X15571" s="221"/>
    </row>
    <row r="15572" spans="20:24">
      <c r="T15572" s="221"/>
      <c r="U15572" s="221"/>
      <c r="V15572" s="221"/>
      <c r="W15572" s="221"/>
      <c r="X15572" s="221"/>
    </row>
    <row r="15573" spans="20:24">
      <c r="T15573" s="221"/>
      <c r="U15573" s="221"/>
      <c r="V15573" s="221"/>
      <c r="W15573" s="221"/>
      <c r="X15573" s="221"/>
    </row>
    <row r="15574" spans="20:24">
      <c r="T15574" s="221"/>
      <c r="U15574" s="221"/>
      <c r="V15574" s="221"/>
      <c r="W15574" s="221"/>
      <c r="X15574" s="221"/>
    </row>
    <row r="15575" spans="20:24">
      <c r="T15575" s="221"/>
      <c r="U15575" s="221"/>
      <c r="V15575" s="221"/>
      <c r="W15575" s="221"/>
      <c r="X15575" s="221"/>
    </row>
    <row r="15576" spans="20:24">
      <c r="T15576" s="221"/>
      <c r="U15576" s="221"/>
      <c r="V15576" s="221"/>
      <c r="W15576" s="221"/>
      <c r="X15576" s="221"/>
    </row>
    <row r="15577" spans="20:24">
      <c r="T15577" s="221"/>
      <c r="U15577" s="221"/>
      <c r="V15577" s="221"/>
      <c r="W15577" s="221"/>
      <c r="X15577" s="221"/>
    </row>
    <row r="15578" spans="20:24">
      <c r="T15578" s="221"/>
      <c r="U15578" s="221"/>
      <c r="V15578" s="221"/>
      <c r="W15578" s="221"/>
      <c r="X15578" s="221"/>
    </row>
    <row r="15579" spans="20:24">
      <c r="T15579" s="221"/>
      <c r="U15579" s="221"/>
      <c r="V15579" s="221"/>
      <c r="W15579" s="221"/>
      <c r="X15579" s="221"/>
    </row>
    <row r="15580" spans="20:24">
      <c r="T15580" s="221"/>
      <c r="U15580" s="221"/>
      <c r="V15580" s="221"/>
      <c r="W15580" s="221"/>
      <c r="X15580" s="221"/>
    </row>
    <row r="15581" spans="20:24">
      <c r="T15581" s="221"/>
      <c r="U15581" s="221"/>
      <c r="V15581" s="221"/>
      <c r="W15581" s="221"/>
      <c r="X15581" s="221"/>
    </row>
    <row r="15582" spans="20:24">
      <c r="T15582" s="221"/>
      <c r="U15582" s="221"/>
      <c r="V15582" s="221"/>
      <c r="W15582" s="221"/>
      <c r="X15582" s="221"/>
    </row>
    <row r="15583" spans="20:24">
      <c r="T15583" s="221"/>
      <c r="U15583" s="221"/>
      <c r="V15583" s="221"/>
      <c r="W15583" s="221"/>
      <c r="X15583" s="221"/>
    </row>
    <row r="15584" spans="20:24">
      <c r="T15584" s="221"/>
      <c r="U15584" s="221"/>
      <c r="V15584" s="221"/>
      <c r="W15584" s="221"/>
      <c r="X15584" s="221"/>
    </row>
    <row r="15585" spans="20:24">
      <c r="T15585" s="221"/>
      <c r="U15585" s="221"/>
      <c r="V15585" s="221"/>
      <c r="W15585" s="221"/>
      <c r="X15585" s="221"/>
    </row>
    <row r="15586" spans="20:24">
      <c r="T15586" s="221"/>
      <c r="U15586" s="221"/>
      <c r="V15586" s="221"/>
      <c r="W15586" s="221"/>
      <c r="X15586" s="221"/>
    </row>
    <row r="15587" spans="20:24">
      <c r="T15587" s="221"/>
      <c r="U15587" s="221"/>
      <c r="V15587" s="221"/>
      <c r="W15587" s="221"/>
      <c r="X15587" s="221"/>
    </row>
    <row r="15588" spans="20:24">
      <c r="T15588" s="221"/>
      <c r="U15588" s="221"/>
      <c r="V15588" s="221"/>
      <c r="W15588" s="221"/>
      <c r="X15588" s="221"/>
    </row>
    <row r="15589" spans="20:24">
      <c r="T15589" s="221"/>
      <c r="U15589" s="221"/>
      <c r="V15589" s="221"/>
      <c r="W15589" s="221"/>
      <c r="X15589" s="221"/>
    </row>
    <row r="15590" spans="20:24">
      <c r="T15590" s="221"/>
      <c r="U15590" s="221"/>
      <c r="V15590" s="221"/>
      <c r="W15590" s="221"/>
      <c r="X15590" s="221"/>
    </row>
    <row r="15591" spans="20:24">
      <c r="T15591" s="221"/>
      <c r="U15591" s="221"/>
      <c r="V15591" s="221"/>
      <c r="W15591" s="221"/>
      <c r="X15591" s="221"/>
    </row>
    <row r="15592" spans="20:24">
      <c r="T15592" s="221"/>
      <c r="U15592" s="221"/>
      <c r="V15592" s="221"/>
      <c r="W15592" s="221"/>
      <c r="X15592" s="221"/>
    </row>
    <row r="15593" spans="20:24">
      <c r="T15593" s="221"/>
      <c r="U15593" s="221"/>
      <c r="V15593" s="221"/>
      <c r="W15593" s="221"/>
      <c r="X15593" s="221"/>
    </row>
    <row r="15594" spans="20:24">
      <c r="T15594" s="221"/>
      <c r="U15594" s="221"/>
      <c r="V15594" s="221"/>
      <c r="W15594" s="221"/>
      <c r="X15594" s="221"/>
    </row>
    <row r="15595" spans="20:24">
      <c r="T15595" s="221"/>
      <c r="U15595" s="221"/>
      <c r="V15595" s="221"/>
      <c r="W15595" s="221"/>
      <c r="X15595" s="221"/>
    </row>
    <row r="15596" spans="20:24">
      <c r="T15596" s="221"/>
      <c r="U15596" s="221"/>
      <c r="V15596" s="221"/>
      <c r="W15596" s="221"/>
      <c r="X15596" s="221"/>
    </row>
    <row r="15597" spans="20:24">
      <c r="T15597" s="221"/>
      <c r="U15597" s="221"/>
      <c r="V15597" s="221"/>
      <c r="W15597" s="221"/>
      <c r="X15597" s="221"/>
    </row>
    <row r="15598" spans="20:24">
      <c r="T15598" s="221"/>
      <c r="U15598" s="221"/>
      <c r="V15598" s="221"/>
      <c r="W15598" s="221"/>
      <c r="X15598" s="221"/>
    </row>
    <row r="15599" spans="20:24">
      <c r="T15599" s="221"/>
      <c r="U15599" s="221"/>
      <c r="V15599" s="221"/>
      <c r="W15599" s="221"/>
      <c r="X15599" s="221"/>
    </row>
    <row r="15600" spans="20:24">
      <c r="T15600" s="221"/>
      <c r="U15600" s="221"/>
      <c r="V15600" s="221"/>
      <c r="W15600" s="221"/>
      <c r="X15600" s="221"/>
    </row>
    <row r="15601" spans="20:24">
      <c r="T15601" s="221"/>
      <c r="U15601" s="221"/>
      <c r="V15601" s="221"/>
      <c r="W15601" s="221"/>
      <c r="X15601" s="221"/>
    </row>
    <row r="15602" spans="20:24">
      <c r="T15602" s="221"/>
      <c r="U15602" s="221"/>
      <c r="V15602" s="221"/>
      <c r="W15602" s="221"/>
      <c r="X15602" s="221"/>
    </row>
    <row r="15603" spans="20:24">
      <c r="T15603" s="221"/>
      <c r="U15603" s="221"/>
      <c r="V15603" s="221"/>
      <c r="W15603" s="221"/>
      <c r="X15603" s="221"/>
    </row>
    <row r="15604" spans="20:24">
      <c r="T15604" s="221"/>
      <c r="U15604" s="221"/>
      <c r="V15604" s="221"/>
      <c r="W15604" s="221"/>
      <c r="X15604" s="221"/>
    </row>
    <row r="15605" spans="20:24">
      <c r="T15605" s="221"/>
      <c r="U15605" s="221"/>
      <c r="V15605" s="221"/>
      <c r="W15605" s="221"/>
      <c r="X15605" s="221"/>
    </row>
    <row r="15606" spans="20:24">
      <c r="T15606" s="221"/>
      <c r="U15606" s="221"/>
      <c r="V15606" s="221"/>
      <c r="W15606" s="221"/>
      <c r="X15606" s="221"/>
    </row>
    <row r="15607" spans="20:24">
      <c r="T15607" s="221"/>
      <c r="U15607" s="221"/>
      <c r="V15607" s="221"/>
      <c r="W15607" s="221"/>
      <c r="X15607" s="221"/>
    </row>
    <row r="15608" spans="20:24">
      <c r="T15608" s="221"/>
      <c r="U15608" s="221"/>
      <c r="V15608" s="221"/>
      <c r="W15608" s="221"/>
      <c r="X15608" s="221"/>
    </row>
    <row r="15609" spans="20:24">
      <c r="T15609" s="221"/>
      <c r="U15609" s="221"/>
      <c r="V15609" s="221"/>
      <c r="W15609" s="221"/>
      <c r="X15609" s="221"/>
    </row>
    <row r="15610" spans="20:24">
      <c r="T15610" s="221"/>
      <c r="U15610" s="221"/>
      <c r="V15610" s="221"/>
      <c r="W15610" s="221"/>
      <c r="X15610" s="221"/>
    </row>
    <row r="15611" spans="20:24">
      <c r="T15611" s="221"/>
      <c r="U15611" s="221"/>
      <c r="V15611" s="221"/>
      <c r="W15611" s="221"/>
      <c r="X15611" s="221"/>
    </row>
    <row r="15612" spans="20:24">
      <c r="T15612" s="221"/>
      <c r="U15612" s="221"/>
      <c r="V15612" s="221"/>
      <c r="W15612" s="221"/>
      <c r="X15612" s="221"/>
    </row>
    <row r="15613" spans="20:24">
      <c r="T15613" s="221"/>
      <c r="U15613" s="221"/>
      <c r="V15613" s="221"/>
      <c r="W15613" s="221"/>
      <c r="X15613" s="221"/>
    </row>
    <row r="15614" spans="20:24">
      <c r="T15614" s="221"/>
      <c r="U15614" s="221"/>
      <c r="V15614" s="221"/>
      <c r="W15614" s="221"/>
      <c r="X15614" s="221"/>
    </row>
    <row r="15615" spans="20:24">
      <c r="T15615" s="221"/>
      <c r="U15615" s="221"/>
      <c r="V15615" s="221"/>
      <c r="W15615" s="221"/>
      <c r="X15615" s="221"/>
    </row>
    <row r="15616" spans="20:24">
      <c r="T15616" s="221"/>
      <c r="U15616" s="221"/>
      <c r="V15616" s="221"/>
      <c r="W15616" s="221"/>
      <c r="X15616" s="221"/>
    </row>
    <row r="15617" spans="20:24">
      <c r="T15617" s="221"/>
      <c r="U15617" s="221"/>
      <c r="V15617" s="221"/>
      <c r="W15617" s="221"/>
      <c r="X15617" s="221"/>
    </row>
    <row r="15618" spans="20:24">
      <c r="T15618" s="221"/>
      <c r="U15618" s="221"/>
      <c r="V15618" s="221"/>
      <c r="W15618" s="221"/>
      <c r="X15618" s="221"/>
    </row>
    <row r="15619" spans="20:24">
      <c r="T15619" s="221"/>
      <c r="U15619" s="221"/>
      <c r="V15619" s="221"/>
      <c r="W15619" s="221"/>
      <c r="X15619" s="221"/>
    </row>
    <row r="15620" spans="20:24">
      <c r="T15620" s="221"/>
      <c r="U15620" s="221"/>
      <c r="V15620" s="221"/>
      <c r="W15620" s="221"/>
      <c r="X15620" s="221"/>
    </row>
    <row r="15621" spans="20:24">
      <c r="T15621" s="221"/>
      <c r="U15621" s="221"/>
      <c r="V15621" s="221"/>
      <c r="W15621" s="221"/>
      <c r="X15621" s="221"/>
    </row>
    <row r="15622" spans="20:24">
      <c r="T15622" s="221"/>
      <c r="U15622" s="221"/>
      <c r="V15622" s="221"/>
      <c r="W15622" s="221"/>
      <c r="X15622" s="221"/>
    </row>
    <row r="15623" spans="20:24">
      <c r="T15623" s="221"/>
      <c r="U15623" s="221"/>
      <c r="V15623" s="221"/>
      <c r="W15623" s="221"/>
      <c r="X15623" s="221"/>
    </row>
    <row r="15624" spans="20:24">
      <c r="T15624" s="221"/>
      <c r="U15624" s="221"/>
      <c r="V15624" s="221"/>
      <c r="W15624" s="221"/>
      <c r="X15624" s="221"/>
    </row>
    <row r="15625" spans="20:24">
      <c r="T15625" s="221"/>
      <c r="U15625" s="221"/>
      <c r="V15625" s="221"/>
      <c r="W15625" s="221"/>
      <c r="X15625" s="221"/>
    </row>
    <row r="15626" spans="20:24">
      <c r="T15626" s="221"/>
      <c r="U15626" s="221"/>
      <c r="V15626" s="221"/>
      <c r="W15626" s="221"/>
      <c r="X15626" s="221"/>
    </row>
    <row r="15627" spans="20:24">
      <c r="T15627" s="221"/>
      <c r="U15627" s="221"/>
      <c r="V15627" s="221"/>
      <c r="W15627" s="221"/>
      <c r="X15627" s="221"/>
    </row>
    <row r="15628" spans="20:24">
      <c r="T15628" s="221"/>
      <c r="U15628" s="221"/>
      <c r="V15628" s="221"/>
      <c r="W15628" s="221"/>
      <c r="X15628" s="221"/>
    </row>
    <row r="15629" spans="20:24">
      <c r="T15629" s="221"/>
      <c r="U15629" s="221"/>
      <c r="V15629" s="221"/>
      <c r="W15629" s="221"/>
      <c r="X15629" s="221"/>
    </row>
    <row r="15630" spans="20:24">
      <c r="T15630" s="221"/>
      <c r="U15630" s="221"/>
      <c r="V15630" s="221"/>
      <c r="W15630" s="221"/>
      <c r="X15630" s="221"/>
    </row>
    <row r="15631" spans="20:24">
      <c r="T15631" s="221"/>
      <c r="U15631" s="221"/>
      <c r="V15631" s="221"/>
      <c r="W15631" s="221"/>
      <c r="X15631" s="221"/>
    </row>
    <row r="15632" spans="20:24">
      <c r="T15632" s="221"/>
      <c r="U15632" s="221"/>
      <c r="V15632" s="221"/>
      <c r="W15632" s="221"/>
      <c r="X15632" s="221"/>
    </row>
    <row r="15633" spans="20:24">
      <c r="T15633" s="221"/>
      <c r="U15633" s="221"/>
      <c r="V15633" s="221"/>
      <c r="W15633" s="221"/>
      <c r="X15633" s="221"/>
    </row>
    <row r="15634" spans="20:24">
      <c r="T15634" s="221"/>
      <c r="U15634" s="221"/>
      <c r="V15634" s="221"/>
      <c r="W15634" s="221"/>
      <c r="X15634" s="221"/>
    </row>
    <row r="15635" spans="20:24">
      <c r="T15635" s="221"/>
      <c r="U15635" s="221"/>
      <c r="V15635" s="221"/>
      <c r="W15635" s="221"/>
      <c r="X15635" s="221"/>
    </row>
    <row r="15636" spans="20:24">
      <c r="T15636" s="221"/>
      <c r="U15636" s="221"/>
      <c r="V15636" s="221"/>
      <c r="W15636" s="221"/>
      <c r="X15636" s="221"/>
    </row>
    <row r="15637" spans="20:24">
      <c r="T15637" s="221"/>
      <c r="U15637" s="221"/>
      <c r="V15637" s="221"/>
      <c r="W15637" s="221"/>
      <c r="X15637" s="221"/>
    </row>
    <row r="15638" spans="20:24">
      <c r="T15638" s="221"/>
      <c r="U15638" s="221"/>
      <c r="V15638" s="221"/>
      <c r="W15638" s="221"/>
      <c r="X15638" s="221"/>
    </row>
    <row r="15639" spans="20:24">
      <c r="T15639" s="221"/>
      <c r="U15639" s="221"/>
      <c r="V15639" s="221"/>
      <c r="W15639" s="221"/>
      <c r="X15639" s="221"/>
    </row>
    <row r="15640" spans="20:24">
      <c r="T15640" s="221"/>
      <c r="U15640" s="221"/>
      <c r="V15640" s="221"/>
      <c r="W15640" s="221"/>
      <c r="X15640" s="221"/>
    </row>
    <row r="15641" spans="20:24">
      <c r="T15641" s="221"/>
      <c r="U15641" s="221"/>
      <c r="V15641" s="221"/>
      <c r="W15641" s="221"/>
      <c r="X15641" s="221"/>
    </row>
    <row r="15642" spans="20:24">
      <c r="T15642" s="221"/>
      <c r="U15642" s="221"/>
      <c r="V15642" s="221"/>
      <c r="W15642" s="221"/>
      <c r="X15642" s="221"/>
    </row>
    <row r="15643" spans="20:24">
      <c r="T15643" s="221"/>
      <c r="U15643" s="221"/>
      <c r="V15643" s="221"/>
      <c r="W15643" s="221"/>
      <c r="X15643" s="221"/>
    </row>
    <row r="15644" spans="20:24">
      <c r="T15644" s="221"/>
      <c r="U15644" s="221"/>
      <c r="V15644" s="221"/>
      <c r="W15644" s="221"/>
      <c r="X15644" s="221"/>
    </row>
    <row r="15645" spans="20:24">
      <c r="T15645" s="221"/>
      <c r="U15645" s="221"/>
      <c r="V15645" s="221"/>
      <c r="W15645" s="221"/>
      <c r="X15645" s="221"/>
    </row>
    <row r="15646" spans="20:24">
      <c r="T15646" s="221"/>
      <c r="U15646" s="221"/>
      <c r="V15646" s="221"/>
      <c r="W15646" s="221"/>
      <c r="X15646" s="221"/>
    </row>
    <row r="15647" spans="20:24">
      <c r="T15647" s="221"/>
      <c r="U15647" s="221"/>
      <c r="V15647" s="221"/>
      <c r="W15647" s="221"/>
      <c r="X15647" s="221"/>
    </row>
    <row r="15648" spans="20:24">
      <c r="T15648" s="221"/>
      <c r="U15648" s="221"/>
      <c r="V15648" s="221"/>
      <c r="W15648" s="221"/>
      <c r="X15648" s="221"/>
    </row>
    <row r="15649" spans="20:24">
      <c r="T15649" s="221"/>
      <c r="U15649" s="221"/>
      <c r="V15649" s="221"/>
      <c r="W15649" s="221"/>
      <c r="X15649" s="221"/>
    </row>
    <row r="15650" spans="20:24">
      <c r="T15650" s="221"/>
      <c r="U15650" s="221"/>
      <c r="V15650" s="221"/>
      <c r="W15650" s="221"/>
      <c r="X15650" s="221"/>
    </row>
    <row r="15651" spans="20:24">
      <c r="T15651" s="221"/>
      <c r="U15651" s="221"/>
      <c r="V15651" s="221"/>
      <c r="W15651" s="221"/>
      <c r="X15651" s="221"/>
    </row>
    <row r="15652" spans="20:24">
      <c r="T15652" s="221"/>
      <c r="U15652" s="221"/>
      <c r="V15652" s="221"/>
      <c r="W15652" s="221"/>
      <c r="X15652" s="221"/>
    </row>
    <row r="15653" spans="20:24">
      <c r="T15653" s="221"/>
      <c r="U15653" s="221"/>
      <c r="V15653" s="221"/>
      <c r="W15653" s="221"/>
      <c r="X15653" s="221"/>
    </row>
    <row r="15654" spans="20:24">
      <c r="T15654" s="221"/>
      <c r="U15654" s="221"/>
      <c r="V15654" s="221"/>
      <c r="W15654" s="221"/>
      <c r="X15654" s="221"/>
    </row>
    <row r="15655" spans="20:24">
      <c r="T15655" s="221"/>
      <c r="U15655" s="221"/>
      <c r="V15655" s="221"/>
      <c r="W15655" s="221"/>
      <c r="X15655" s="221"/>
    </row>
    <row r="15656" spans="20:24">
      <c r="T15656" s="221"/>
      <c r="U15656" s="221"/>
      <c r="V15656" s="221"/>
      <c r="W15656" s="221"/>
      <c r="X15656" s="221"/>
    </row>
    <row r="15657" spans="20:24">
      <c r="T15657" s="221"/>
      <c r="U15657" s="221"/>
      <c r="V15657" s="221"/>
      <c r="W15657" s="221"/>
      <c r="X15657" s="221"/>
    </row>
    <row r="15658" spans="20:24">
      <c r="T15658" s="221"/>
      <c r="U15658" s="221"/>
      <c r="V15658" s="221"/>
      <c r="W15658" s="221"/>
      <c r="X15658" s="221"/>
    </row>
    <row r="15659" spans="20:24">
      <c r="T15659" s="221"/>
      <c r="U15659" s="221"/>
      <c r="V15659" s="221"/>
      <c r="W15659" s="221"/>
      <c r="X15659" s="221"/>
    </row>
    <row r="15660" spans="20:24">
      <c r="T15660" s="221"/>
      <c r="U15660" s="221"/>
      <c r="V15660" s="221"/>
      <c r="W15660" s="221"/>
      <c r="X15660" s="221"/>
    </row>
    <row r="15661" spans="20:24">
      <c r="T15661" s="221"/>
      <c r="U15661" s="221"/>
      <c r="V15661" s="221"/>
      <c r="W15661" s="221"/>
      <c r="X15661" s="221"/>
    </row>
    <row r="15662" spans="20:24">
      <c r="T15662" s="221"/>
      <c r="U15662" s="221"/>
      <c r="V15662" s="221"/>
      <c r="W15662" s="221"/>
      <c r="X15662" s="221"/>
    </row>
    <row r="15663" spans="20:24">
      <c r="T15663" s="221"/>
      <c r="U15663" s="221"/>
      <c r="V15663" s="221"/>
      <c r="W15663" s="221"/>
      <c r="X15663" s="221"/>
    </row>
    <row r="15664" spans="20:24">
      <c r="T15664" s="221"/>
      <c r="U15664" s="221"/>
      <c r="V15664" s="221"/>
      <c r="W15664" s="221"/>
      <c r="X15664" s="221"/>
    </row>
    <row r="15665" spans="20:24">
      <c r="T15665" s="221"/>
      <c r="U15665" s="221"/>
      <c r="V15665" s="221"/>
      <c r="W15665" s="221"/>
      <c r="X15665" s="221"/>
    </row>
    <row r="15666" spans="20:24">
      <c r="T15666" s="221"/>
      <c r="U15666" s="221"/>
      <c r="V15666" s="221"/>
      <c r="W15666" s="221"/>
      <c r="X15666" s="221"/>
    </row>
    <row r="15667" spans="20:24">
      <c r="T15667" s="221"/>
      <c r="U15667" s="221"/>
      <c r="V15667" s="221"/>
      <c r="W15667" s="221"/>
      <c r="X15667" s="221"/>
    </row>
    <row r="15668" spans="20:24">
      <c r="T15668" s="221"/>
      <c r="U15668" s="221"/>
      <c r="V15668" s="221"/>
      <c r="W15668" s="221"/>
      <c r="X15668" s="221"/>
    </row>
    <row r="15669" spans="20:24">
      <c r="T15669" s="221"/>
      <c r="U15669" s="221"/>
      <c r="V15669" s="221"/>
      <c r="W15669" s="221"/>
      <c r="X15669" s="221"/>
    </row>
    <row r="15670" spans="20:24">
      <c r="T15670" s="221"/>
      <c r="U15670" s="221"/>
      <c r="V15670" s="221"/>
      <c r="W15670" s="221"/>
      <c r="X15670" s="221"/>
    </row>
    <row r="15671" spans="20:24">
      <c r="T15671" s="221"/>
      <c r="U15671" s="221"/>
      <c r="V15671" s="221"/>
      <c r="W15671" s="221"/>
      <c r="X15671" s="221"/>
    </row>
    <row r="15672" spans="20:24">
      <c r="T15672" s="221"/>
      <c r="U15672" s="221"/>
      <c r="V15672" s="221"/>
      <c r="W15672" s="221"/>
      <c r="X15672" s="221"/>
    </row>
    <row r="15673" spans="20:24">
      <c r="T15673" s="221"/>
      <c r="U15673" s="221"/>
      <c r="V15673" s="221"/>
      <c r="W15673" s="221"/>
      <c r="X15673" s="221"/>
    </row>
    <row r="15674" spans="20:24">
      <c r="T15674" s="221"/>
      <c r="U15674" s="221"/>
      <c r="V15674" s="221"/>
      <c r="W15674" s="221"/>
      <c r="X15674" s="221"/>
    </row>
    <row r="15675" spans="20:24">
      <c r="T15675" s="221"/>
      <c r="U15675" s="221"/>
      <c r="V15675" s="221"/>
      <c r="W15675" s="221"/>
      <c r="X15675" s="221"/>
    </row>
    <row r="15676" spans="20:24">
      <c r="T15676" s="221"/>
      <c r="U15676" s="221"/>
      <c r="V15676" s="221"/>
      <c r="W15676" s="221"/>
      <c r="X15676" s="221"/>
    </row>
    <row r="15677" spans="20:24">
      <c r="T15677" s="221"/>
      <c r="U15677" s="221"/>
      <c r="V15677" s="221"/>
      <c r="W15677" s="221"/>
      <c r="X15677" s="221"/>
    </row>
    <row r="15678" spans="20:24">
      <c r="T15678" s="221"/>
      <c r="U15678" s="221"/>
      <c r="V15678" s="221"/>
      <c r="W15678" s="221"/>
      <c r="X15678" s="221"/>
    </row>
    <row r="15679" spans="20:24">
      <c r="T15679" s="221"/>
      <c r="U15679" s="221"/>
      <c r="V15679" s="221"/>
      <c r="W15679" s="221"/>
      <c r="X15679" s="221"/>
    </row>
    <row r="15680" spans="20:24">
      <c r="T15680" s="221"/>
      <c r="U15680" s="221"/>
      <c r="V15680" s="221"/>
      <c r="W15680" s="221"/>
      <c r="X15680" s="221"/>
    </row>
    <row r="15681" spans="20:24">
      <c r="T15681" s="221"/>
      <c r="U15681" s="221"/>
      <c r="V15681" s="221"/>
      <c r="W15681" s="221"/>
      <c r="X15681" s="221"/>
    </row>
    <row r="15682" spans="20:24">
      <c r="T15682" s="221"/>
      <c r="U15682" s="221"/>
      <c r="V15682" s="221"/>
      <c r="W15682" s="221"/>
      <c r="X15682" s="221"/>
    </row>
    <row r="15683" spans="20:24">
      <c r="T15683" s="221"/>
      <c r="U15683" s="221"/>
      <c r="V15683" s="221"/>
      <c r="W15683" s="221"/>
      <c r="X15683" s="221"/>
    </row>
    <row r="15684" spans="20:24">
      <c r="T15684" s="221"/>
      <c r="U15684" s="221"/>
      <c r="V15684" s="221"/>
      <c r="W15684" s="221"/>
      <c r="X15684" s="221"/>
    </row>
    <row r="15685" spans="20:24">
      <c r="T15685" s="221"/>
      <c r="U15685" s="221"/>
      <c r="V15685" s="221"/>
      <c r="W15685" s="221"/>
      <c r="X15685" s="221"/>
    </row>
    <row r="15686" spans="20:24">
      <c r="T15686" s="221"/>
      <c r="U15686" s="221"/>
      <c r="V15686" s="221"/>
      <c r="W15686" s="221"/>
      <c r="X15686" s="221"/>
    </row>
    <row r="15687" spans="20:24">
      <c r="T15687" s="221"/>
      <c r="U15687" s="221"/>
      <c r="V15687" s="221"/>
      <c r="W15687" s="221"/>
      <c r="X15687" s="221"/>
    </row>
    <row r="15688" spans="20:24">
      <c r="T15688" s="221"/>
      <c r="U15688" s="221"/>
      <c r="V15688" s="221"/>
      <c r="W15688" s="221"/>
      <c r="X15688" s="221"/>
    </row>
    <row r="15689" spans="20:24">
      <c r="T15689" s="221"/>
      <c r="U15689" s="221"/>
      <c r="V15689" s="221"/>
      <c r="W15689" s="221"/>
      <c r="X15689" s="221"/>
    </row>
    <row r="15690" spans="20:24">
      <c r="T15690" s="221"/>
      <c r="U15690" s="221"/>
      <c r="V15690" s="221"/>
      <c r="W15690" s="221"/>
      <c r="X15690" s="221"/>
    </row>
    <row r="15691" spans="20:24">
      <c r="T15691" s="221"/>
      <c r="U15691" s="221"/>
      <c r="V15691" s="221"/>
      <c r="W15691" s="221"/>
      <c r="X15691" s="221"/>
    </row>
    <row r="15692" spans="20:24">
      <c r="T15692" s="221"/>
      <c r="U15692" s="221"/>
      <c r="V15692" s="221"/>
      <c r="W15692" s="221"/>
      <c r="X15692" s="221"/>
    </row>
    <row r="15693" spans="20:24">
      <c r="T15693" s="221"/>
      <c r="U15693" s="221"/>
      <c r="V15693" s="221"/>
      <c r="W15693" s="221"/>
      <c r="X15693" s="221"/>
    </row>
    <row r="15694" spans="20:24">
      <c r="T15694" s="221"/>
      <c r="U15694" s="221"/>
      <c r="V15694" s="221"/>
      <c r="W15694" s="221"/>
      <c r="X15694" s="221"/>
    </row>
    <row r="15695" spans="20:24">
      <c r="T15695" s="221"/>
      <c r="U15695" s="221"/>
      <c r="V15695" s="221"/>
      <c r="W15695" s="221"/>
      <c r="X15695" s="221"/>
    </row>
    <row r="15696" spans="20:24">
      <c r="T15696" s="221"/>
      <c r="U15696" s="221"/>
      <c r="V15696" s="221"/>
      <c r="W15696" s="221"/>
      <c r="X15696" s="221"/>
    </row>
    <row r="15697" spans="20:24">
      <c r="T15697" s="221"/>
      <c r="U15697" s="221"/>
      <c r="V15697" s="221"/>
      <c r="W15697" s="221"/>
      <c r="X15697" s="221"/>
    </row>
    <row r="15698" spans="20:24">
      <c r="T15698" s="221"/>
      <c r="U15698" s="221"/>
      <c r="V15698" s="221"/>
      <c r="W15698" s="221"/>
      <c r="X15698" s="221"/>
    </row>
    <row r="15699" spans="20:24">
      <c r="T15699" s="221"/>
      <c r="U15699" s="221"/>
      <c r="V15699" s="221"/>
      <c r="W15699" s="221"/>
      <c r="X15699" s="221"/>
    </row>
    <row r="15700" spans="20:24">
      <c r="T15700" s="221"/>
      <c r="U15700" s="221"/>
      <c r="V15700" s="221"/>
      <c r="W15700" s="221"/>
      <c r="X15700" s="221"/>
    </row>
    <row r="15701" spans="20:24">
      <c r="T15701" s="221"/>
      <c r="U15701" s="221"/>
      <c r="V15701" s="221"/>
      <c r="W15701" s="221"/>
      <c r="X15701" s="221"/>
    </row>
    <row r="15702" spans="20:24">
      <c r="T15702" s="221"/>
      <c r="U15702" s="221"/>
      <c r="V15702" s="221"/>
      <c r="W15702" s="221"/>
      <c r="X15702" s="221"/>
    </row>
    <row r="15703" spans="20:24">
      <c r="T15703" s="221"/>
      <c r="U15703" s="221"/>
      <c r="V15703" s="221"/>
      <c r="W15703" s="221"/>
      <c r="X15703" s="221"/>
    </row>
    <row r="15704" spans="20:24">
      <c r="T15704" s="221"/>
      <c r="U15704" s="221"/>
      <c r="V15704" s="221"/>
      <c r="W15704" s="221"/>
      <c r="X15704" s="221"/>
    </row>
    <row r="15705" spans="20:24">
      <c r="T15705" s="221"/>
      <c r="U15705" s="221"/>
      <c r="V15705" s="221"/>
      <c r="W15705" s="221"/>
      <c r="X15705" s="221"/>
    </row>
    <row r="15706" spans="20:24">
      <c r="T15706" s="221"/>
      <c r="U15706" s="221"/>
      <c r="V15706" s="221"/>
      <c r="W15706" s="221"/>
      <c r="X15706" s="221"/>
    </row>
    <row r="15707" spans="20:24">
      <c r="T15707" s="221"/>
      <c r="U15707" s="221"/>
      <c r="V15707" s="221"/>
      <c r="W15707" s="221"/>
      <c r="X15707" s="221"/>
    </row>
    <row r="15708" spans="20:24">
      <c r="T15708" s="221"/>
      <c r="U15708" s="221"/>
      <c r="V15708" s="221"/>
      <c r="W15708" s="221"/>
      <c r="X15708" s="221"/>
    </row>
    <row r="15709" spans="20:24">
      <c r="T15709" s="221"/>
      <c r="U15709" s="221"/>
      <c r="V15709" s="221"/>
      <c r="W15709" s="221"/>
      <c r="X15709" s="221"/>
    </row>
    <row r="15710" spans="20:24">
      <c r="T15710" s="221"/>
      <c r="U15710" s="221"/>
      <c r="V15710" s="221"/>
      <c r="W15710" s="221"/>
      <c r="X15710" s="221"/>
    </row>
    <row r="15711" spans="20:24">
      <c r="T15711" s="221"/>
      <c r="U15711" s="221"/>
      <c r="V15711" s="221"/>
      <c r="W15711" s="221"/>
      <c r="X15711" s="221"/>
    </row>
    <row r="15712" spans="20:24">
      <c r="T15712" s="221"/>
      <c r="U15712" s="221"/>
      <c r="V15712" s="221"/>
      <c r="W15712" s="221"/>
      <c r="X15712" s="221"/>
    </row>
    <row r="15713" spans="20:24">
      <c r="T15713" s="221"/>
      <c r="U15713" s="221"/>
      <c r="V15713" s="221"/>
      <c r="W15713" s="221"/>
      <c r="X15713" s="221"/>
    </row>
    <row r="15714" spans="20:24">
      <c r="T15714" s="221"/>
      <c r="U15714" s="221"/>
      <c r="V15714" s="221"/>
      <c r="W15714" s="221"/>
      <c r="X15714" s="221"/>
    </row>
    <row r="15715" spans="20:24">
      <c r="T15715" s="221"/>
      <c r="U15715" s="221"/>
      <c r="V15715" s="221"/>
      <c r="W15715" s="221"/>
      <c r="X15715" s="221"/>
    </row>
    <row r="15716" spans="20:24">
      <c r="T15716" s="221"/>
      <c r="U15716" s="221"/>
      <c r="V15716" s="221"/>
      <c r="W15716" s="221"/>
      <c r="X15716" s="221"/>
    </row>
    <row r="15717" spans="20:24">
      <c r="T15717" s="221"/>
      <c r="U15717" s="221"/>
      <c r="V15717" s="221"/>
      <c r="W15717" s="221"/>
      <c r="X15717" s="221"/>
    </row>
    <row r="15718" spans="20:24">
      <c r="T15718" s="221"/>
      <c r="U15718" s="221"/>
      <c r="V15718" s="221"/>
      <c r="W15718" s="221"/>
      <c r="X15718" s="221"/>
    </row>
    <row r="15719" spans="20:24">
      <c r="T15719" s="221"/>
      <c r="U15719" s="221"/>
      <c r="V15719" s="221"/>
      <c r="W15719" s="221"/>
      <c r="X15719" s="221"/>
    </row>
    <row r="15720" spans="20:24">
      <c r="T15720" s="221"/>
      <c r="U15720" s="221"/>
      <c r="V15720" s="221"/>
      <c r="W15720" s="221"/>
      <c r="X15720" s="221"/>
    </row>
    <row r="15721" spans="20:24">
      <c r="T15721" s="221"/>
      <c r="U15721" s="221"/>
      <c r="V15721" s="221"/>
      <c r="W15721" s="221"/>
      <c r="X15721" s="221"/>
    </row>
    <row r="15722" spans="20:24">
      <c r="T15722" s="221"/>
      <c r="U15722" s="221"/>
      <c r="V15722" s="221"/>
      <c r="W15722" s="221"/>
      <c r="X15722" s="221"/>
    </row>
    <row r="15723" spans="20:24">
      <c r="T15723" s="221"/>
      <c r="U15723" s="221"/>
      <c r="V15723" s="221"/>
      <c r="W15723" s="221"/>
      <c r="X15723" s="221"/>
    </row>
    <row r="15724" spans="20:24">
      <c r="T15724" s="221"/>
      <c r="U15724" s="221"/>
      <c r="V15724" s="221"/>
      <c r="W15724" s="221"/>
      <c r="X15724" s="221"/>
    </row>
    <row r="15725" spans="20:24">
      <c r="T15725" s="221"/>
      <c r="U15725" s="221"/>
      <c r="V15725" s="221"/>
      <c r="W15725" s="221"/>
      <c r="X15725" s="221"/>
    </row>
    <row r="15726" spans="20:24">
      <c r="T15726" s="221"/>
      <c r="U15726" s="221"/>
      <c r="V15726" s="221"/>
      <c r="W15726" s="221"/>
      <c r="X15726" s="221"/>
    </row>
    <row r="15727" spans="20:24">
      <c r="T15727" s="221"/>
      <c r="U15727" s="221"/>
      <c r="V15727" s="221"/>
      <c r="W15727" s="221"/>
      <c r="X15727" s="221"/>
    </row>
    <row r="15728" spans="20:24">
      <c r="T15728" s="221"/>
      <c r="U15728" s="221"/>
      <c r="V15728" s="221"/>
      <c r="W15728" s="221"/>
      <c r="X15728" s="221"/>
    </row>
    <row r="15729" spans="20:24">
      <c r="T15729" s="221"/>
      <c r="U15729" s="221"/>
      <c r="V15729" s="221"/>
      <c r="W15729" s="221"/>
      <c r="X15729" s="221"/>
    </row>
    <row r="15730" spans="20:24">
      <c r="T15730" s="221"/>
      <c r="U15730" s="221"/>
      <c r="V15730" s="221"/>
      <c r="W15730" s="221"/>
      <c r="X15730" s="221"/>
    </row>
    <row r="15731" spans="20:24">
      <c r="T15731" s="221"/>
      <c r="U15731" s="221"/>
      <c r="V15731" s="221"/>
      <c r="W15731" s="221"/>
      <c r="X15731" s="221"/>
    </row>
    <row r="15732" spans="20:24">
      <c r="T15732" s="221"/>
      <c r="U15732" s="221"/>
      <c r="V15732" s="221"/>
      <c r="W15732" s="221"/>
      <c r="X15732" s="221"/>
    </row>
    <row r="15733" spans="20:24">
      <c r="T15733" s="221"/>
      <c r="U15733" s="221"/>
      <c r="V15733" s="221"/>
      <c r="W15733" s="221"/>
      <c r="X15733" s="221"/>
    </row>
    <row r="15734" spans="20:24">
      <c r="T15734" s="221"/>
      <c r="U15734" s="221"/>
      <c r="V15734" s="221"/>
      <c r="W15734" s="221"/>
      <c r="X15734" s="221"/>
    </row>
    <row r="15735" spans="20:24">
      <c r="T15735" s="221"/>
      <c r="U15735" s="221"/>
      <c r="V15735" s="221"/>
      <c r="W15735" s="221"/>
      <c r="X15735" s="221"/>
    </row>
    <row r="15736" spans="20:24">
      <c r="T15736" s="221"/>
      <c r="U15736" s="221"/>
      <c r="V15736" s="221"/>
      <c r="W15736" s="221"/>
      <c r="X15736" s="221"/>
    </row>
    <row r="15737" spans="20:24">
      <c r="T15737" s="221"/>
      <c r="U15737" s="221"/>
      <c r="V15737" s="221"/>
      <c r="W15737" s="221"/>
      <c r="X15737" s="221"/>
    </row>
    <row r="15738" spans="20:24">
      <c r="T15738" s="221"/>
      <c r="U15738" s="221"/>
      <c r="V15738" s="221"/>
      <c r="W15738" s="221"/>
      <c r="X15738" s="221"/>
    </row>
    <row r="15739" spans="20:24">
      <c r="T15739" s="221"/>
      <c r="U15739" s="221"/>
      <c r="V15739" s="221"/>
      <c r="W15739" s="221"/>
      <c r="X15739" s="221"/>
    </row>
    <row r="15740" spans="20:24">
      <c r="T15740" s="221"/>
      <c r="U15740" s="221"/>
      <c r="V15740" s="221"/>
      <c r="W15740" s="221"/>
      <c r="X15740" s="221"/>
    </row>
    <row r="15741" spans="20:24">
      <c r="T15741" s="221"/>
      <c r="U15741" s="221"/>
      <c r="V15741" s="221"/>
      <c r="W15741" s="221"/>
      <c r="X15741" s="221"/>
    </row>
    <row r="15742" spans="20:24">
      <c r="T15742" s="221"/>
      <c r="U15742" s="221"/>
      <c r="V15742" s="221"/>
      <c r="W15742" s="221"/>
      <c r="X15742" s="221"/>
    </row>
    <row r="15743" spans="20:24">
      <c r="T15743" s="221"/>
      <c r="U15743" s="221"/>
      <c r="V15743" s="221"/>
      <c r="W15743" s="221"/>
      <c r="X15743" s="221"/>
    </row>
    <row r="15744" spans="20:24">
      <c r="T15744" s="221"/>
      <c r="U15744" s="221"/>
      <c r="V15744" s="221"/>
      <c r="W15744" s="221"/>
      <c r="X15744" s="221"/>
    </row>
    <row r="15745" spans="20:24">
      <c r="T15745" s="221"/>
      <c r="U15745" s="221"/>
      <c r="V15745" s="221"/>
      <c r="W15745" s="221"/>
      <c r="X15745" s="221"/>
    </row>
    <row r="15746" spans="20:24">
      <c r="T15746" s="221"/>
      <c r="U15746" s="221"/>
      <c r="V15746" s="221"/>
      <c r="W15746" s="221"/>
      <c r="X15746" s="221"/>
    </row>
    <row r="15747" spans="20:24">
      <c r="T15747" s="221"/>
      <c r="U15747" s="221"/>
      <c r="V15747" s="221"/>
      <c r="W15747" s="221"/>
      <c r="X15747" s="221"/>
    </row>
    <row r="15748" spans="20:24">
      <c r="T15748" s="221"/>
      <c r="U15748" s="221"/>
      <c r="V15748" s="221"/>
      <c r="W15748" s="221"/>
      <c r="X15748" s="221"/>
    </row>
    <row r="15749" spans="20:24">
      <c r="T15749" s="221"/>
      <c r="U15749" s="221"/>
      <c r="V15749" s="221"/>
      <c r="W15749" s="221"/>
      <c r="X15749" s="221"/>
    </row>
    <row r="15750" spans="20:24">
      <c r="T15750" s="221"/>
      <c r="U15750" s="221"/>
      <c r="V15750" s="221"/>
      <c r="W15750" s="221"/>
      <c r="X15750" s="221"/>
    </row>
    <row r="15751" spans="20:24">
      <c r="T15751" s="221"/>
      <c r="U15751" s="221"/>
      <c r="V15751" s="221"/>
      <c r="W15751" s="221"/>
      <c r="X15751" s="221"/>
    </row>
    <row r="15752" spans="20:24">
      <c r="T15752" s="221"/>
      <c r="U15752" s="221"/>
      <c r="V15752" s="221"/>
      <c r="W15752" s="221"/>
      <c r="X15752" s="221"/>
    </row>
    <row r="15753" spans="20:24">
      <c r="T15753" s="221"/>
      <c r="U15753" s="221"/>
      <c r="V15753" s="221"/>
      <c r="W15753" s="221"/>
      <c r="X15753" s="221"/>
    </row>
    <row r="15754" spans="20:24">
      <c r="T15754" s="221"/>
      <c r="U15754" s="221"/>
      <c r="V15754" s="221"/>
      <c r="W15754" s="221"/>
      <c r="X15754" s="221"/>
    </row>
    <row r="15755" spans="20:24">
      <c r="T15755" s="221"/>
      <c r="U15755" s="221"/>
      <c r="V15755" s="221"/>
      <c r="W15755" s="221"/>
      <c r="X15755" s="221"/>
    </row>
    <row r="15756" spans="20:24">
      <c r="T15756" s="221"/>
      <c r="U15756" s="221"/>
      <c r="V15756" s="221"/>
      <c r="W15756" s="221"/>
      <c r="X15756" s="221"/>
    </row>
    <row r="15757" spans="20:24">
      <c r="T15757" s="221"/>
      <c r="U15757" s="221"/>
      <c r="V15757" s="221"/>
      <c r="W15757" s="221"/>
      <c r="X15757" s="221"/>
    </row>
    <row r="15758" spans="20:24">
      <c r="T15758" s="221"/>
      <c r="U15758" s="221"/>
      <c r="V15758" s="221"/>
      <c r="W15758" s="221"/>
      <c r="X15758" s="221"/>
    </row>
    <row r="15759" spans="20:24">
      <c r="T15759" s="221"/>
      <c r="U15759" s="221"/>
      <c r="V15759" s="221"/>
      <c r="W15759" s="221"/>
      <c r="X15759" s="221"/>
    </row>
    <row r="15760" spans="20:24">
      <c r="T15760" s="221"/>
      <c r="U15760" s="221"/>
      <c r="V15760" s="221"/>
      <c r="W15760" s="221"/>
      <c r="X15760" s="221"/>
    </row>
    <row r="15761" spans="20:24">
      <c r="T15761" s="221"/>
      <c r="U15761" s="221"/>
      <c r="V15761" s="221"/>
      <c r="W15761" s="221"/>
      <c r="X15761" s="221"/>
    </row>
    <row r="15762" spans="20:24">
      <c r="T15762" s="221"/>
      <c r="U15762" s="221"/>
      <c r="V15762" s="221"/>
      <c r="W15762" s="221"/>
      <c r="X15762" s="221"/>
    </row>
    <row r="15763" spans="20:24">
      <c r="T15763" s="221"/>
      <c r="U15763" s="221"/>
      <c r="V15763" s="221"/>
      <c r="W15763" s="221"/>
      <c r="X15763" s="221"/>
    </row>
    <row r="15764" spans="20:24">
      <c r="T15764" s="221"/>
      <c r="U15764" s="221"/>
      <c r="V15764" s="221"/>
      <c r="W15764" s="221"/>
      <c r="X15764" s="221"/>
    </row>
    <row r="15765" spans="20:24">
      <c r="T15765" s="221"/>
      <c r="U15765" s="221"/>
      <c r="V15765" s="221"/>
      <c r="W15765" s="221"/>
      <c r="X15765" s="221"/>
    </row>
    <row r="15766" spans="20:24">
      <c r="T15766" s="221"/>
      <c r="U15766" s="221"/>
      <c r="V15766" s="221"/>
      <c r="W15766" s="221"/>
      <c r="X15766" s="221"/>
    </row>
    <row r="15767" spans="20:24">
      <c r="T15767" s="221"/>
      <c r="U15767" s="221"/>
      <c r="V15767" s="221"/>
      <c r="W15767" s="221"/>
      <c r="X15767" s="221"/>
    </row>
    <row r="15768" spans="20:24">
      <c r="T15768" s="221"/>
      <c r="U15768" s="221"/>
      <c r="V15768" s="221"/>
      <c r="W15768" s="221"/>
      <c r="X15768" s="221"/>
    </row>
    <row r="15769" spans="20:24">
      <c r="T15769" s="221"/>
      <c r="U15769" s="221"/>
      <c r="V15769" s="221"/>
      <c r="W15769" s="221"/>
      <c r="X15769" s="221"/>
    </row>
    <row r="15770" spans="20:24">
      <c r="T15770" s="221"/>
      <c r="U15770" s="221"/>
      <c r="V15770" s="221"/>
      <c r="W15770" s="221"/>
      <c r="X15770" s="221"/>
    </row>
    <row r="15771" spans="20:24">
      <c r="T15771" s="221"/>
      <c r="U15771" s="221"/>
      <c r="V15771" s="221"/>
      <c r="W15771" s="221"/>
      <c r="X15771" s="221"/>
    </row>
    <row r="15772" spans="20:24">
      <c r="T15772" s="221"/>
      <c r="U15772" s="221"/>
      <c r="V15772" s="221"/>
      <c r="W15772" s="221"/>
      <c r="X15772" s="221"/>
    </row>
    <row r="15773" spans="20:24">
      <c r="T15773" s="221"/>
      <c r="U15773" s="221"/>
      <c r="V15773" s="221"/>
      <c r="W15773" s="221"/>
      <c r="X15773" s="221"/>
    </row>
    <row r="15774" spans="20:24">
      <c r="T15774" s="221"/>
      <c r="U15774" s="221"/>
      <c r="V15774" s="221"/>
      <c r="W15774" s="221"/>
      <c r="X15774" s="221"/>
    </row>
    <row r="15775" spans="20:24">
      <c r="T15775" s="221"/>
      <c r="U15775" s="221"/>
      <c r="V15775" s="221"/>
      <c r="W15775" s="221"/>
      <c r="X15775" s="221"/>
    </row>
    <row r="15776" spans="20:24">
      <c r="T15776" s="221"/>
      <c r="U15776" s="221"/>
      <c r="V15776" s="221"/>
      <c r="W15776" s="221"/>
      <c r="X15776" s="221"/>
    </row>
    <row r="15777" spans="20:24">
      <c r="T15777" s="221"/>
      <c r="U15777" s="221"/>
      <c r="V15777" s="221"/>
      <c r="W15777" s="221"/>
      <c r="X15777" s="221"/>
    </row>
    <row r="15778" spans="20:24">
      <c r="T15778" s="221"/>
      <c r="U15778" s="221"/>
      <c r="V15778" s="221"/>
      <c r="W15778" s="221"/>
      <c r="X15778" s="221"/>
    </row>
    <row r="15779" spans="20:24">
      <c r="T15779" s="221"/>
      <c r="U15779" s="221"/>
      <c r="V15779" s="221"/>
      <c r="W15779" s="221"/>
      <c r="X15779" s="221"/>
    </row>
    <row r="15780" spans="20:24">
      <c r="T15780" s="221"/>
      <c r="U15780" s="221"/>
      <c r="V15780" s="221"/>
      <c r="W15780" s="221"/>
      <c r="X15780" s="221"/>
    </row>
    <row r="15781" spans="20:24">
      <c r="T15781" s="221"/>
      <c r="U15781" s="221"/>
      <c r="V15781" s="221"/>
      <c r="W15781" s="221"/>
      <c r="X15781" s="221"/>
    </row>
    <row r="15782" spans="20:24">
      <c r="T15782" s="221"/>
      <c r="U15782" s="221"/>
      <c r="V15782" s="221"/>
      <c r="W15782" s="221"/>
      <c r="X15782" s="221"/>
    </row>
    <row r="15783" spans="20:24">
      <c r="T15783" s="221"/>
      <c r="U15783" s="221"/>
      <c r="V15783" s="221"/>
      <c r="W15783" s="221"/>
      <c r="X15783" s="221"/>
    </row>
    <row r="15784" spans="20:24">
      <c r="T15784" s="221"/>
      <c r="U15784" s="221"/>
      <c r="V15784" s="221"/>
      <c r="W15784" s="221"/>
      <c r="X15784" s="221"/>
    </row>
    <row r="15785" spans="20:24">
      <c r="T15785" s="221"/>
      <c r="U15785" s="221"/>
      <c r="V15785" s="221"/>
      <c r="W15785" s="221"/>
      <c r="X15785" s="221"/>
    </row>
    <row r="15786" spans="20:24">
      <c r="T15786" s="221"/>
      <c r="U15786" s="221"/>
      <c r="V15786" s="221"/>
      <c r="W15786" s="221"/>
      <c r="X15786" s="221"/>
    </row>
    <row r="15787" spans="20:24">
      <c r="T15787" s="221"/>
      <c r="U15787" s="221"/>
      <c r="V15787" s="221"/>
      <c r="W15787" s="221"/>
      <c r="X15787" s="221"/>
    </row>
    <row r="15788" spans="20:24">
      <c r="T15788" s="221"/>
      <c r="U15788" s="221"/>
      <c r="V15788" s="221"/>
      <c r="W15788" s="221"/>
      <c r="X15788" s="221"/>
    </row>
    <row r="15789" spans="20:24">
      <c r="T15789" s="221"/>
      <c r="U15789" s="221"/>
      <c r="V15789" s="221"/>
      <c r="W15789" s="221"/>
      <c r="X15789" s="221"/>
    </row>
    <row r="15790" spans="20:24">
      <c r="T15790" s="221"/>
      <c r="U15790" s="221"/>
      <c r="V15790" s="221"/>
      <c r="W15790" s="221"/>
      <c r="X15790" s="221"/>
    </row>
    <row r="15791" spans="20:24">
      <c r="T15791" s="221"/>
      <c r="U15791" s="221"/>
      <c r="V15791" s="221"/>
      <c r="W15791" s="221"/>
      <c r="X15791" s="221"/>
    </row>
    <row r="15792" spans="20:24">
      <c r="T15792" s="221"/>
      <c r="U15792" s="221"/>
      <c r="V15792" s="221"/>
      <c r="W15792" s="221"/>
      <c r="X15792" s="221"/>
    </row>
    <row r="15793" spans="20:24">
      <c r="T15793" s="221"/>
      <c r="U15793" s="221"/>
      <c r="V15793" s="221"/>
      <c r="W15793" s="221"/>
      <c r="X15793" s="221"/>
    </row>
    <row r="15794" spans="20:24">
      <c r="T15794" s="221"/>
      <c r="U15794" s="221"/>
      <c r="V15794" s="221"/>
      <c r="W15794" s="221"/>
      <c r="X15794" s="221"/>
    </row>
    <row r="15795" spans="20:24">
      <c r="T15795" s="221"/>
      <c r="U15795" s="221"/>
      <c r="V15795" s="221"/>
      <c r="W15795" s="221"/>
      <c r="X15795" s="221"/>
    </row>
    <row r="15796" spans="20:24">
      <c r="T15796" s="221"/>
      <c r="U15796" s="221"/>
      <c r="V15796" s="221"/>
      <c r="W15796" s="221"/>
      <c r="X15796" s="221"/>
    </row>
    <row r="15797" spans="20:24">
      <c r="T15797" s="221"/>
      <c r="U15797" s="221"/>
      <c r="V15797" s="221"/>
      <c r="W15797" s="221"/>
      <c r="X15797" s="221"/>
    </row>
    <row r="15798" spans="20:24">
      <c r="T15798" s="221"/>
      <c r="U15798" s="221"/>
      <c r="V15798" s="221"/>
      <c r="W15798" s="221"/>
      <c r="X15798" s="221"/>
    </row>
    <row r="15799" spans="20:24">
      <c r="T15799" s="221"/>
      <c r="U15799" s="221"/>
      <c r="V15799" s="221"/>
      <c r="W15799" s="221"/>
      <c r="X15799" s="221"/>
    </row>
    <row r="15800" spans="20:24">
      <c r="T15800" s="221"/>
      <c r="U15800" s="221"/>
      <c r="V15800" s="221"/>
      <c r="W15800" s="221"/>
      <c r="X15800" s="221"/>
    </row>
    <row r="15801" spans="20:24">
      <c r="T15801" s="221"/>
      <c r="U15801" s="221"/>
      <c r="V15801" s="221"/>
      <c r="W15801" s="221"/>
      <c r="X15801" s="221"/>
    </row>
    <row r="15802" spans="20:24">
      <c r="T15802" s="221"/>
      <c r="U15802" s="221"/>
      <c r="V15802" s="221"/>
      <c r="W15802" s="221"/>
      <c r="X15802" s="221"/>
    </row>
    <row r="15803" spans="20:24">
      <c r="T15803" s="221"/>
      <c r="U15803" s="221"/>
      <c r="V15803" s="221"/>
      <c r="W15803" s="221"/>
      <c r="X15803" s="221"/>
    </row>
    <row r="15804" spans="20:24">
      <c r="T15804" s="221"/>
      <c r="U15804" s="221"/>
      <c r="V15804" s="221"/>
      <c r="W15804" s="221"/>
      <c r="X15804" s="221"/>
    </row>
    <row r="15805" spans="20:24">
      <c r="T15805" s="221"/>
      <c r="U15805" s="221"/>
      <c r="V15805" s="221"/>
      <c r="W15805" s="221"/>
      <c r="X15805" s="221"/>
    </row>
    <row r="15806" spans="20:24">
      <c r="T15806" s="221"/>
      <c r="U15806" s="221"/>
      <c r="V15806" s="221"/>
      <c r="W15806" s="221"/>
      <c r="X15806" s="221"/>
    </row>
    <row r="15807" spans="20:24">
      <c r="T15807" s="221"/>
      <c r="U15807" s="221"/>
      <c r="V15807" s="221"/>
      <c r="W15807" s="221"/>
      <c r="X15807" s="221"/>
    </row>
    <row r="15808" spans="20:24">
      <c r="T15808" s="221"/>
      <c r="U15808" s="221"/>
      <c r="V15808" s="221"/>
      <c r="W15808" s="221"/>
      <c r="X15808" s="221"/>
    </row>
    <row r="15809" spans="20:24">
      <c r="T15809" s="221"/>
      <c r="U15809" s="221"/>
      <c r="V15809" s="221"/>
      <c r="W15809" s="221"/>
      <c r="X15809" s="221"/>
    </row>
    <row r="15810" spans="20:24">
      <c r="T15810" s="221"/>
      <c r="U15810" s="221"/>
      <c r="V15810" s="221"/>
      <c r="W15810" s="221"/>
      <c r="X15810" s="221"/>
    </row>
    <row r="15811" spans="20:24">
      <c r="T15811" s="221"/>
      <c r="U15811" s="221"/>
      <c r="V15811" s="221"/>
      <c r="W15811" s="221"/>
      <c r="X15811" s="221"/>
    </row>
    <row r="15812" spans="20:24">
      <c r="T15812" s="221"/>
      <c r="U15812" s="221"/>
      <c r="V15812" s="221"/>
      <c r="W15812" s="221"/>
      <c r="X15812" s="221"/>
    </row>
    <row r="15813" spans="20:24">
      <c r="T15813" s="221"/>
      <c r="U15813" s="221"/>
      <c r="V15813" s="221"/>
      <c r="W15813" s="221"/>
      <c r="X15813" s="221"/>
    </row>
    <row r="15814" spans="20:24">
      <c r="T15814" s="221"/>
      <c r="U15814" s="221"/>
      <c r="V15814" s="221"/>
      <c r="W15814" s="221"/>
      <c r="X15814" s="221"/>
    </row>
    <row r="15815" spans="20:24">
      <c r="T15815" s="221"/>
      <c r="U15815" s="221"/>
      <c r="V15815" s="221"/>
      <c r="W15815" s="221"/>
      <c r="X15815" s="221"/>
    </row>
    <row r="15816" spans="20:24">
      <c r="T15816" s="221"/>
      <c r="U15816" s="221"/>
      <c r="V15816" s="221"/>
      <c r="W15816" s="221"/>
      <c r="X15816" s="221"/>
    </row>
    <row r="15817" spans="20:24">
      <c r="T15817" s="221"/>
      <c r="U15817" s="221"/>
      <c r="V15817" s="221"/>
      <c r="W15817" s="221"/>
      <c r="X15817" s="221"/>
    </row>
    <row r="15818" spans="20:24">
      <c r="T15818" s="221"/>
      <c r="U15818" s="221"/>
      <c r="V15818" s="221"/>
      <c r="W15818" s="221"/>
      <c r="X15818" s="221"/>
    </row>
    <row r="15819" spans="20:24">
      <c r="T15819" s="221"/>
      <c r="U15819" s="221"/>
      <c r="V15819" s="221"/>
      <c r="W15819" s="221"/>
      <c r="X15819" s="221"/>
    </row>
    <row r="15820" spans="20:24">
      <c r="T15820" s="221"/>
      <c r="U15820" s="221"/>
      <c r="V15820" s="221"/>
      <c r="W15820" s="221"/>
      <c r="X15820" s="221"/>
    </row>
    <row r="15821" spans="20:24">
      <c r="T15821" s="221"/>
      <c r="U15821" s="221"/>
      <c r="V15821" s="221"/>
      <c r="W15821" s="221"/>
      <c r="X15821" s="221"/>
    </row>
    <row r="15822" spans="20:24">
      <c r="T15822" s="221"/>
      <c r="U15822" s="221"/>
      <c r="V15822" s="221"/>
      <c r="W15822" s="221"/>
      <c r="X15822" s="221"/>
    </row>
    <row r="15823" spans="20:24">
      <c r="T15823" s="221"/>
      <c r="U15823" s="221"/>
      <c r="V15823" s="221"/>
      <c r="W15823" s="221"/>
      <c r="X15823" s="221"/>
    </row>
    <row r="15824" spans="20:24">
      <c r="T15824" s="221"/>
      <c r="U15824" s="221"/>
      <c r="V15824" s="221"/>
      <c r="W15824" s="221"/>
      <c r="X15824" s="221"/>
    </row>
    <row r="15825" spans="20:24">
      <c r="T15825" s="221"/>
      <c r="U15825" s="221"/>
      <c r="V15825" s="221"/>
      <c r="W15825" s="221"/>
      <c r="X15825" s="221"/>
    </row>
    <row r="15826" spans="20:24">
      <c r="T15826" s="221"/>
      <c r="U15826" s="221"/>
      <c r="V15826" s="221"/>
      <c r="W15826" s="221"/>
      <c r="X15826" s="221"/>
    </row>
    <row r="15827" spans="20:24">
      <c r="T15827" s="221"/>
      <c r="U15827" s="221"/>
      <c r="V15827" s="221"/>
      <c r="W15827" s="221"/>
      <c r="X15827" s="221"/>
    </row>
    <row r="15828" spans="20:24">
      <c r="T15828" s="221"/>
      <c r="U15828" s="221"/>
      <c r="V15828" s="221"/>
      <c r="W15828" s="221"/>
      <c r="X15828" s="221"/>
    </row>
    <row r="15829" spans="20:24">
      <c r="T15829" s="221"/>
      <c r="U15829" s="221"/>
      <c r="V15829" s="221"/>
      <c r="W15829" s="221"/>
      <c r="X15829" s="221"/>
    </row>
    <row r="15830" spans="20:24">
      <c r="T15830" s="221"/>
      <c r="U15830" s="221"/>
      <c r="V15830" s="221"/>
      <c r="W15830" s="221"/>
      <c r="X15830" s="221"/>
    </row>
    <row r="15831" spans="20:24">
      <c r="T15831" s="221"/>
      <c r="U15831" s="221"/>
      <c r="V15831" s="221"/>
      <c r="W15831" s="221"/>
      <c r="X15831" s="221"/>
    </row>
    <row r="15832" spans="20:24">
      <c r="T15832" s="221"/>
      <c r="U15832" s="221"/>
      <c r="V15832" s="221"/>
      <c r="W15832" s="221"/>
      <c r="X15832" s="221"/>
    </row>
    <row r="15833" spans="20:24">
      <c r="T15833" s="221"/>
      <c r="U15833" s="221"/>
      <c r="V15833" s="221"/>
      <c r="W15833" s="221"/>
      <c r="X15833" s="221"/>
    </row>
    <row r="15834" spans="20:24">
      <c r="T15834" s="221"/>
      <c r="U15834" s="221"/>
      <c r="V15834" s="221"/>
      <c r="W15834" s="221"/>
      <c r="X15834" s="221"/>
    </row>
    <row r="15835" spans="20:24">
      <c r="T15835" s="221"/>
      <c r="U15835" s="221"/>
      <c r="V15835" s="221"/>
      <c r="W15835" s="221"/>
      <c r="X15835" s="221"/>
    </row>
    <row r="15836" spans="20:24">
      <c r="T15836" s="221"/>
      <c r="U15836" s="221"/>
      <c r="V15836" s="221"/>
      <c r="W15836" s="221"/>
      <c r="X15836" s="221"/>
    </row>
    <row r="15837" spans="20:24">
      <c r="T15837" s="221"/>
      <c r="U15837" s="221"/>
      <c r="V15837" s="221"/>
      <c r="W15837" s="221"/>
      <c r="X15837" s="221"/>
    </row>
    <row r="15838" spans="20:24">
      <c r="T15838" s="221"/>
      <c r="U15838" s="221"/>
      <c r="V15838" s="221"/>
      <c r="W15838" s="221"/>
      <c r="X15838" s="221"/>
    </row>
    <row r="15839" spans="20:24">
      <c r="T15839" s="221"/>
      <c r="U15839" s="221"/>
      <c r="V15839" s="221"/>
      <c r="W15839" s="221"/>
      <c r="X15839" s="221"/>
    </row>
    <row r="15840" spans="20:24">
      <c r="T15840" s="221"/>
      <c r="U15840" s="221"/>
      <c r="V15840" s="221"/>
      <c r="W15840" s="221"/>
      <c r="X15840" s="221"/>
    </row>
    <row r="15841" spans="20:24">
      <c r="T15841" s="221"/>
      <c r="U15841" s="221"/>
      <c r="V15841" s="221"/>
      <c r="W15841" s="221"/>
      <c r="X15841" s="221"/>
    </row>
    <row r="15842" spans="20:24">
      <c r="T15842" s="221"/>
      <c r="U15842" s="221"/>
      <c r="V15842" s="221"/>
      <c r="W15842" s="221"/>
      <c r="X15842" s="221"/>
    </row>
    <row r="15843" spans="20:24">
      <c r="T15843" s="221"/>
      <c r="U15843" s="221"/>
      <c r="V15843" s="221"/>
      <c r="W15843" s="221"/>
      <c r="X15843" s="221"/>
    </row>
    <row r="15844" spans="20:24">
      <c r="T15844" s="221"/>
      <c r="U15844" s="221"/>
      <c r="V15844" s="221"/>
      <c r="W15844" s="221"/>
      <c r="X15844" s="221"/>
    </row>
    <row r="15845" spans="20:24">
      <c r="T15845" s="221"/>
      <c r="U15845" s="221"/>
      <c r="V15845" s="221"/>
      <c r="W15845" s="221"/>
      <c r="X15845" s="221"/>
    </row>
    <row r="15846" spans="20:24">
      <c r="T15846" s="221"/>
      <c r="U15846" s="221"/>
      <c r="V15846" s="221"/>
      <c r="W15846" s="221"/>
      <c r="X15846" s="221"/>
    </row>
    <row r="15847" spans="20:24">
      <c r="T15847" s="221"/>
      <c r="U15847" s="221"/>
      <c r="V15847" s="221"/>
      <c r="W15847" s="221"/>
      <c r="X15847" s="221"/>
    </row>
    <row r="15848" spans="20:24">
      <c r="T15848" s="221"/>
      <c r="U15848" s="221"/>
      <c r="V15848" s="221"/>
      <c r="W15848" s="221"/>
      <c r="X15848" s="221"/>
    </row>
    <row r="15849" spans="20:24">
      <c r="T15849" s="221"/>
      <c r="U15849" s="221"/>
      <c r="V15849" s="221"/>
      <c r="W15849" s="221"/>
      <c r="X15849" s="221"/>
    </row>
    <row r="15850" spans="20:24">
      <c r="T15850" s="221"/>
      <c r="U15850" s="221"/>
      <c r="V15850" s="221"/>
      <c r="W15850" s="221"/>
      <c r="X15850" s="221"/>
    </row>
    <row r="15851" spans="20:24">
      <c r="T15851" s="221"/>
      <c r="U15851" s="221"/>
      <c r="V15851" s="221"/>
      <c r="W15851" s="221"/>
      <c r="X15851" s="221"/>
    </row>
    <row r="15852" spans="20:24">
      <c r="T15852" s="221"/>
      <c r="U15852" s="221"/>
      <c r="V15852" s="221"/>
      <c r="W15852" s="221"/>
      <c r="X15852" s="221"/>
    </row>
    <row r="15853" spans="20:24">
      <c r="T15853" s="221"/>
      <c r="U15853" s="221"/>
      <c r="V15853" s="221"/>
      <c r="W15853" s="221"/>
      <c r="X15853" s="221"/>
    </row>
    <row r="15854" spans="20:24">
      <c r="T15854" s="221"/>
      <c r="U15854" s="221"/>
      <c r="V15854" s="221"/>
      <c r="W15854" s="221"/>
      <c r="X15854" s="221"/>
    </row>
    <row r="15855" spans="20:24">
      <c r="T15855" s="221"/>
      <c r="U15855" s="221"/>
      <c r="V15855" s="221"/>
      <c r="W15855" s="221"/>
      <c r="X15855" s="221"/>
    </row>
    <row r="15856" spans="20:24">
      <c r="T15856" s="221"/>
      <c r="U15856" s="221"/>
      <c r="V15856" s="221"/>
      <c r="W15856" s="221"/>
      <c r="X15856" s="221"/>
    </row>
    <row r="15857" spans="20:24">
      <c r="T15857" s="221"/>
      <c r="U15857" s="221"/>
      <c r="V15857" s="221"/>
      <c r="W15857" s="221"/>
      <c r="X15857" s="221"/>
    </row>
    <row r="15858" spans="20:24">
      <c r="T15858" s="221"/>
      <c r="U15858" s="221"/>
      <c r="V15858" s="221"/>
      <c r="W15858" s="221"/>
      <c r="X15858" s="221"/>
    </row>
    <row r="15859" spans="20:24">
      <c r="T15859" s="221"/>
      <c r="U15859" s="221"/>
      <c r="V15859" s="221"/>
      <c r="W15859" s="221"/>
      <c r="X15859" s="221"/>
    </row>
    <row r="15860" spans="20:24">
      <c r="T15860" s="221"/>
      <c r="U15860" s="221"/>
      <c r="V15860" s="221"/>
      <c r="W15860" s="221"/>
      <c r="X15860" s="221"/>
    </row>
    <row r="15861" spans="20:24">
      <c r="T15861" s="221"/>
      <c r="U15861" s="221"/>
      <c r="V15861" s="221"/>
      <c r="W15861" s="221"/>
      <c r="X15861" s="221"/>
    </row>
    <row r="15862" spans="20:24">
      <c r="T15862" s="221"/>
      <c r="U15862" s="221"/>
      <c r="V15862" s="221"/>
      <c r="W15862" s="221"/>
      <c r="X15862" s="221"/>
    </row>
    <row r="15863" spans="20:24">
      <c r="T15863" s="221"/>
      <c r="U15863" s="221"/>
      <c r="V15863" s="221"/>
      <c r="W15863" s="221"/>
      <c r="X15863" s="221"/>
    </row>
    <row r="15864" spans="20:24">
      <c r="T15864" s="221"/>
      <c r="U15864" s="221"/>
      <c r="V15864" s="221"/>
      <c r="W15864" s="221"/>
      <c r="X15864" s="221"/>
    </row>
    <row r="15865" spans="20:24">
      <c r="T15865" s="221"/>
      <c r="U15865" s="221"/>
      <c r="V15865" s="221"/>
      <c r="W15865" s="221"/>
      <c r="X15865" s="221"/>
    </row>
    <row r="15866" spans="20:24">
      <c r="T15866" s="221"/>
      <c r="U15866" s="221"/>
      <c r="V15866" s="221"/>
      <c r="W15866" s="221"/>
      <c r="X15866" s="221"/>
    </row>
    <row r="15867" spans="20:24">
      <c r="T15867" s="221"/>
      <c r="U15867" s="221"/>
      <c r="V15867" s="221"/>
      <c r="W15867" s="221"/>
      <c r="X15867" s="221"/>
    </row>
    <row r="15868" spans="20:24">
      <c r="T15868" s="221"/>
      <c r="U15868" s="221"/>
      <c r="V15868" s="221"/>
      <c r="W15868" s="221"/>
      <c r="X15868" s="221"/>
    </row>
    <row r="15869" spans="20:24">
      <c r="T15869" s="221"/>
      <c r="U15869" s="221"/>
      <c r="V15869" s="221"/>
      <c r="W15869" s="221"/>
      <c r="X15869" s="221"/>
    </row>
    <row r="15870" spans="20:24">
      <c r="T15870" s="221"/>
      <c r="U15870" s="221"/>
      <c r="V15870" s="221"/>
      <c r="W15870" s="221"/>
      <c r="X15870" s="221"/>
    </row>
    <row r="15871" spans="20:24">
      <c r="T15871" s="221"/>
      <c r="U15871" s="221"/>
      <c r="V15871" s="221"/>
      <c r="W15871" s="221"/>
      <c r="X15871" s="221"/>
    </row>
    <row r="15872" spans="20:24">
      <c r="T15872" s="221"/>
      <c r="U15872" s="221"/>
      <c r="V15872" s="221"/>
      <c r="W15872" s="221"/>
      <c r="X15872" s="221"/>
    </row>
    <row r="15873" spans="20:24">
      <c r="T15873" s="221"/>
      <c r="U15873" s="221"/>
      <c r="V15873" s="221"/>
      <c r="W15873" s="221"/>
      <c r="X15873" s="221"/>
    </row>
    <row r="15874" spans="20:24">
      <c r="T15874" s="221"/>
      <c r="U15874" s="221"/>
      <c r="V15874" s="221"/>
      <c r="W15874" s="221"/>
      <c r="X15874" s="221"/>
    </row>
    <row r="15875" spans="20:24">
      <c r="T15875" s="221"/>
      <c r="U15875" s="221"/>
      <c r="V15875" s="221"/>
      <c r="W15875" s="221"/>
      <c r="X15875" s="221"/>
    </row>
    <row r="15876" spans="20:24">
      <c r="T15876" s="221"/>
      <c r="U15876" s="221"/>
      <c r="V15876" s="221"/>
      <c r="W15876" s="221"/>
      <c r="X15876" s="221"/>
    </row>
    <row r="15877" spans="20:24">
      <c r="T15877" s="221"/>
      <c r="U15877" s="221"/>
      <c r="V15877" s="221"/>
      <c r="W15877" s="221"/>
      <c r="X15877" s="221"/>
    </row>
    <row r="15878" spans="20:24">
      <c r="T15878" s="221"/>
      <c r="U15878" s="221"/>
      <c r="V15878" s="221"/>
      <c r="W15878" s="221"/>
      <c r="X15878" s="221"/>
    </row>
    <row r="15879" spans="20:24">
      <c r="T15879" s="221"/>
      <c r="U15879" s="221"/>
      <c r="V15879" s="221"/>
      <c r="W15879" s="221"/>
      <c r="X15879" s="221"/>
    </row>
    <row r="15880" spans="20:24">
      <c r="T15880" s="221"/>
      <c r="U15880" s="221"/>
      <c r="V15880" s="221"/>
      <c r="W15880" s="221"/>
      <c r="X15880" s="221"/>
    </row>
    <row r="15881" spans="20:24">
      <c r="T15881" s="221"/>
      <c r="U15881" s="221"/>
      <c r="V15881" s="221"/>
      <c r="W15881" s="221"/>
      <c r="X15881" s="221"/>
    </row>
    <row r="15882" spans="20:24">
      <c r="T15882" s="221"/>
      <c r="U15882" s="221"/>
      <c r="V15882" s="221"/>
      <c r="W15882" s="221"/>
      <c r="X15882" s="221"/>
    </row>
    <row r="15883" spans="20:24">
      <c r="T15883" s="221"/>
      <c r="U15883" s="221"/>
      <c r="V15883" s="221"/>
      <c r="W15883" s="221"/>
      <c r="X15883" s="221"/>
    </row>
    <row r="15884" spans="20:24">
      <c r="T15884" s="221"/>
      <c r="U15884" s="221"/>
      <c r="V15884" s="221"/>
      <c r="W15884" s="221"/>
      <c r="X15884" s="221"/>
    </row>
    <row r="15885" spans="20:24">
      <c r="T15885" s="221"/>
      <c r="U15885" s="221"/>
      <c r="V15885" s="221"/>
      <c r="W15885" s="221"/>
      <c r="X15885" s="221"/>
    </row>
    <row r="15886" spans="20:24">
      <c r="T15886" s="221"/>
      <c r="U15886" s="221"/>
      <c r="V15886" s="221"/>
      <c r="W15886" s="221"/>
      <c r="X15886" s="221"/>
    </row>
    <row r="15887" spans="20:24">
      <c r="T15887" s="221"/>
      <c r="U15887" s="221"/>
      <c r="V15887" s="221"/>
      <c r="W15887" s="221"/>
      <c r="X15887" s="221"/>
    </row>
    <row r="15888" spans="20:24">
      <c r="T15888" s="221"/>
      <c r="U15888" s="221"/>
      <c r="V15888" s="221"/>
      <c r="W15888" s="221"/>
      <c r="X15888" s="221"/>
    </row>
    <row r="15889" spans="20:24">
      <c r="T15889" s="221"/>
      <c r="U15889" s="221"/>
      <c r="V15889" s="221"/>
      <c r="W15889" s="221"/>
      <c r="X15889" s="221"/>
    </row>
    <row r="15890" spans="20:24">
      <c r="T15890" s="221"/>
      <c r="U15890" s="221"/>
      <c r="V15890" s="221"/>
      <c r="W15890" s="221"/>
      <c r="X15890" s="221"/>
    </row>
    <row r="15891" spans="20:24">
      <c r="T15891" s="221"/>
      <c r="U15891" s="221"/>
      <c r="V15891" s="221"/>
      <c r="W15891" s="221"/>
      <c r="X15891" s="221"/>
    </row>
    <row r="15892" spans="20:24">
      <c r="T15892" s="221"/>
      <c r="U15892" s="221"/>
      <c r="V15892" s="221"/>
      <c r="W15892" s="221"/>
      <c r="X15892" s="221"/>
    </row>
    <row r="15893" spans="20:24">
      <c r="T15893" s="221"/>
      <c r="U15893" s="221"/>
      <c r="V15893" s="221"/>
      <c r="W15893" s="221"/>
      <c r="X15893" s="221"/>
    </row>
    <row r="15894" spans="20:24">
      <c r="T15894" s="221"/>
      <c r="U15894" s="221"/>
      <c r="V15894" s="221"/>
      <c r="W15894" s="221"/>
      <c r="X15894" s="221"/>
    </row>
    <row r="15895" spans="20:24">
      <c r="T15895" s="221"/>
      <c r="U15895" s="221"/>
      <c r="V15895" s="221"/>
      <c r="W15895" s="221"/>
      <c r="X15895" s="221"/>
    </row>
    <row r="15896" spans="20:24">
      <c r="T15896" s="221"/>
      <c r="U15896" s="221"/>
      <c r="V15896" s="221"/>
      <c r="W15896" s="221"/>
      <c r="X15896" s="221"/>
    </row>
    <row r="15897" spans="20:24">
      <c r="T15897" s="221"/>
      <c r="U15897" s="221"/>
      <c r="V15897" s="221"/>
      <c r="W15897" s="221"/>
      <c r="X15897" s="221"/>
    </row>
    <row r="15898" spans="20:24">
      <c r="T15898" s="221"/>
      <c r="U15898" s="221"/>
      <c r="V15898" s="221"/>
      <c r="W15898" s="221"/>
      <c r="X15898" s="221"/>
    </row>
    <row r="15899" spans="20:24">
      <c r="T15899" s="221"/>
      <c r="U15899" s="221"/>
      <c r="V15899" s="221"/>
      <c r="W15899" s="221"/>
      <c r="X15899" s="221"/>
    </row>
    <row r="15900" spans="20:24">
      <c r="T15900" s="221"/>
      <c r="U15900" s="221"/>
      <c r="V15900" s="221"/>
      <c r="W15900" s="221"/>
      <c r="X15900" s="221"/>
    </row>
    <row r="15901" spans="20:24">
      <c r="T15901" s="221"/>
      <c r="U15901" s="221"/>
      <c r="V15901" s="221"/>
      <c r="W15901" s="221"/>
      <c r="X15901" s="221"/>
    </row>
    <row r="15902" spans="20:24">
      <c r="T15902" s="221"/>
      <c r="U15902" s="221"/>
      <c r="V15902" s="221"/>
      <c r="W15902" s="221"/>
      <c r="X15902" s="221"/>
    </row>
    <row r="15903" spans="20:24">
      <c r="T15903" s="221"/>
      <c r="U15903" s="221"/>
      <c r="V15903" s="221"/>
      <c r="W15903" s="221"/>
      <c r="X15903" s="221"/>
    </row>
    <row r="15904" spans="20:24">
      <c r="T15904" s="221"/>
      <c r="U15904" s="221"/>
      <c r="V15904" s="221"/>
      <c r="W15904" s="221"/>
      <c r="X15904" s="221"/>
    </row>
    <row r="15905" spans="20:24">
      <c r="T15905" s="221"/>
      <c r="U15905" s="221"/>
      <c r="V15905" s="221"/>
      <c r="W15905" s="221"/>
      <c r="X15905" s="221"/>
    </row>
    <row r="15906" spans="20:24">
      <c r="T15906" s="221"/>
      <c r="U15906" s="221"/>
      <c r="V15906" s="221"/>
      <c r="W15906" s="221"/>
      <c r="X15906" s="221"/>
    </row>
    <row r="15907" spans="20:24">
      <c r="T15907" s="221"/>
      <c r="U15907" s="221"/>
      <c r="V15907" s="221"/>
      <c r="W15907" s="221"/>
      <c r="X15907" s="221"/>
    </row>
    <row r="15908" spans="20:24">
      <c r="T15908" s="221"/>
      <c r="U15908" s="221"/>
      <c r="V15908" s="221"/>
      <c r="W15908" s="221"/>
      <c r="X15908" s="221"/>
    </row>
    <row r="15909" spans="20:24">
      <c r="T15909" s="221"/>
      <c r="U15909" s="221"/>
      <c r="V15909" s="221"/>
      <c r="W15909" s="221"/>
      <c r="X15909" s="221"/>
    </row>
    <row r="15910" spans="20:24">
      <c r="T15910" s="221"/>
      <c r="U15910" s="221"/>
      <c r="V15910" s="221"/>
      <c r="W15910" s="221"/>
      <c r="X15910" s="221"/>
    </row>
    <row r="15911" spans="20:24">
      <c r="T15911" s="221"/>
      <c r="U15911" s="221"/>
      <c r="V15911" s="221"/>
      <c r="W15911" s="221"/>
      <c r="X15911" s="221"/>
    </row>
    <row r="15912" spans="20:24">
      <c r="T15912" s="221"/>
      <c r="U15912" s="221"/>
      <c r="V15912" s="221"/>
      <c r="W15912" s="221"/>
      <c r="X15912" s="221"/>
    </row>
    <row r="15913" spans="20:24">
      <c r="T15913" s="221"/>
      <c r="U15913" s="221"/>
      <c r="V15913" s="221"/>
      <c r="W15913" s="221"/>
      <c r="X15913" s="221"/>
    </row>
    <row r="15914" spans="20:24">
      <c r="T15914" s="221"/>
      <c r="U15914" s="221"/>
      <c r="V15914" s="221"/>
      <c r="W15914" s="221"/>
      <c r="X15914" s="221"/>
    </row>
    <row r="15915" spans="20:24">
      <c r="T15915" s="221"/>
      <c r="U15915" s="221"/>
      <c r="V15915" s="221"/>
      <c r="W15915" s="221"/>
      <c r="X15915" s="221"/>
    </row>
    <row r="15916" spans="20:24">
      <c r="T15916" s="221"/>
      <c r="U15916" s="221"/>
      <c r="V15916" s="221"/>
      <c r="W15916" s="221"/>
      <c r="X15916" s="221"/>
    </row>
    <row r="15917" spans="20:24">
      <c r="T15917" s="221"/>
      <c r="U15917" s="221"/>
      <c r="V15917" s="221"/>
      <c r="W15917" s="221"/>
      <c r="X15917" s="221"/>
    </row>
    <row r="15918" spans="20:24">
      <c r="T15918" s="221"/>
      <c r="U15918" s="221"/>
      <c r="V15918" s="221"/>
      <c r="W15918" s="221"/>
      <c r="X15918" s="221"/>
    </row>
    <row r="15919" spans="20:24">
      <c r="T15919" s="221"/>
      <c r="U15919" s="221"/>
      <c r="V15919" s="221"/>
      <c r="W15919" s="221"/>
      <c r="X15919" s="221"/>
    </row>
    <row r="15920" spans="20:24">
      <c r="T15920" s="221"/>
      <c r="U15920" s="221"/>
      <c r="V15920" s="221"/>
      <c r="W15920" s="221"/>
      <c r="X15920" s="221"/>
    </row>
    <row r="15921" spans="20:24">
      <c r="T15921" s="221"/>
      <c r="U15921" s="221"/>
      <c r="V15921" s="221"/>
      <c r="W15921" s="221"/>
      <c r="X15921" s="221"/>
    </row>
    <row r="15922" spans="20:24">
      <c r="T15922" s="221"/>
      <c r="U15922" s="221"/>
      <c r="V15922" s="221"/>
      <c r="W15922" s="221"/>
      <c r="X15922" s="221"/>
    </row>
    <row r="15923" spans="20:24">
      <c r="T15923" s="221"/>
      <c r="U15923" s="221"/>
      <c r="V15923" s="221"/>
      <c r="W15923" s="221"/>
      <c r="X15923" s="221"/>
    </row>
    <row r="15924" spans="20:24">
      <c r="T15924" s="221"/>
      <c r="U15924" s="221"/>
      <c r="V15924" s="221"/>
      <c r="W15924" s="221"/>
      <c r="X15924" s="221"/>
    </row>
    <row r="15925" spans="20:24">
      <c r="T15925" s="221"/>
      <c r="U15925" s="221"/>
      <c r="V15925" s="221"/>
      <c r="W15925" s="221"/>
      <c r="X15925" s="221"/>
    </row>
    <row r="15926" spans="20:24">
      <c r="T15926" s="221"/>
      <c r="U15926" s="221"/>
      <c r="V15926" s="221"/>
      <c r="W15926" s="221"/>
      <c r="X15926" s="221"/>
    </row>
    <row r="15927" spans="20:24">
      <c r="T15927" s="221"/>
      <c r="U15927" s="221"/>
      <c r="V15927" s="221"/>
      <c r="W15927" s="221"/>
      <c r="X15927" s="221"/>
    </row>
    <row r="15928" spans="20:24">
      <c r="T15928" s="221"/>
      <c r="U15928" s="221"/>
      <c r="V15928" s="221"/>
      <c r="W15928" s="221"/>
      <c r="X15928" s="221"/>
    </row>
    <row r="15929" spans="20:24">
      <c r="T15929" s="221"/>
      <c r="U15929" s="221"/>
      <c r="V15929" s="221"/>
      <c r="W15929" s="221"/>
      <c r="X15929" s="221"/>
    </row>
    <row r="15930" spans="20:24">
      <c r="T15930" s="221"/>
      <c r="U15930" s="221"/>
      <c r="V15930" s="221"/>
      <c r="W15930" s="221"/>
      <c r="X15930" s="221"/>
    </row>
    <row r="15931" spans="20:24">
      <c r="T15931" s="221"/>
      <c r="U15931" s="221"/>
      <c r="V15931" s="221"/>
      <c r="W15931" s="221"/>
      <c r="X15931" s="221"/>
    </row>
    <row r="15932" spans="20:24">
      <c r="T15932" s="221"/>
      <c r="U15932" s="221"/>
      <c r="V15932" s="221"/>
      <c r="W15932" s="221"/>
      <c r="X15932" s="221"/>
    </row>
    <row r="15933" spans="20:24">
      <c r="T15933" s="221"/>
      <c r="U15933" s="221"/>
      <c r="V15933" s="221"/>
      <c r="W15933" s="221"/>
      <c r="X15933" s="221"/>
    </row>
    <row r="15934" spans="20:24">
      <c r="T15934" s="221"/>
      <c r="U15934" s="221"/>
      <c r="V15934" s="221"/>
      <c r="W15934" s="221"/>
      <c r="X15934" s="221"/>
    </row>
    <row r="15935" spans="20:24">
      <c r="T15935" s="221"/>
      <c r="U15935" s="221"/>
      <c r="V15935" s="221"/>
      <c r="W15935" s="221"/>
      <c r="X15935" s="221"/>
    </row>
    <row r="15936" spans="20:24">
      <c r="T15936" s="221"/>
      <c r="U15936" s="221"/>
      <c r="V15936" s="221"/>
      <c r="W15936" s="221"/>
      <c r="X15936" s="221"/>
    </row>
    <row r="15937" spans="20:24">
      <c r="T15937" s="221"/>
      <c r="U15937" s="221"/>
      <c r="V15937" s="221"/>
      <c r="W15937" s="221"/>
      <c r="X15937" s="221"/>
    </row>
    <row r="15938" spans="20:24">
      <c r="T15938" s="221"/>
      <c r="U15938" s="221"/>
      <c r="V15938" s="221"/>
      <c r="W15938" s="221"/>
      <c r="X15938" s="221"/>
    </row>
    <row r="15939" spans="20:24">
      <c r="T15939" s="221"/>
      <c r="U15939" s="221"/>
      <c r="V15939" s="221"/>
      <c r="W15939" s="221"/>
      <c r="X15939" s="221"/>
    </row>
    <row r="15940" spans="20:24">
      <c r="T15940" s="221"/>
      <c r="U15940" s="221"/>
      <c r="V15940" s="221"/>
      <c r="W15940" s="221"/>
      <c r="X15940" s="221"/>
    </row>
    <row r="15941" spans="20:24">
      <c r="T15941" s="221"/>
      <c r="U15941" s="221"/>
      <c r="V15941" s="221"/>
      <c r="W15941" s="221"/>
      <c r="X15941" s="221"/>
    </row>
    <row r="15942" spans="20:24">
      <c r="T15942" s="221"/>
      <c r="U15942" s="221"/>
      <c r="V15942" s="221"/>
      <c r="W15942" s="221"/>
      <c r="X15942" s="221"/>
    </row>
    <row r="15943" spans="20:24">
      <c r="T15943" s="221"/>
      <c r="U15943" s="221"/>
      <c r="V15943" s="221"/>
      <c r="W15943" s="221"/>
      <c r="X15943" s="221"/>
    </row>
    <row r="15944" spans="20:24">
      <c r="T15944" s="221"/>
      <c r="U15944" s="221"/>
      <c r="V15944" s="221"/>
      <c r="W15944" s="221"/>
      <c r="X15944" s="221"/>
    </row>
    <row r="15945" spans="20:24">
      <c r="T15945" s="221"/>
      <c r="U15945" s="221"/>
      <c r="V15945" s="221"/>
      <c r="W15945" s="221"/>
      <c r="X15945" s="221"/>
    </row>
    <row r="15946" spans="20:24">
      <c r="T15946" s="221"/>
      <c r="U15946" s="221"/>
      <c r="V15946" s="221"/>
      <c r="W15946" s="221"/>
      <c r="X15946" s="221"/>
    </row>
    <row r="15947" spans="20:24">
      <c r="T15947" s="221"/>
      <c r="U15947" s="221"/>
      <c r="V15947" s="221"/>
      <c r="W15947" s="221"/>
      <c r="X15947" s="221"/>
    </row>
    <row r="15948" spans="20:24">
      <c r="T15948" s="221"/>
      <c r="U15948" s="221"/>
      <c r="V15948" s="221"/>
      <c r="W15948" s="221"/>
      <c r="X15948" s="221"/>
    </row>
    <row r="15949" spans="20:24">
      <c r="T15949" s="221"/>
      <c r="U15949" s="221"/>
      <c r="V15949" s="221"/>
      <c r="W15949" s="221"/>
      <c r="X15949" s="221"/>
    </row>
    <row r="15950" spans="20:24">
      <c r="T15950" s="221"/>
      <c r="U15950" s="221"/>
      <c r="V15950" s="221"/>
      <c r="W15950" s="221"/>
      <c r="X15950" s="221"/>
    </row>
    <row r="15951" spans="20:24">
      <c r="T15951" s="221"/>
      <c r="U15951" s="221"/>
      <c r="V15951" s="221"/>
      <c r="W15951" s="221"/>
      <c r="X15951" s="221"/>
    </row>
    <row r="15952" spans="20:24">
      <c r="T15952" s="221"/>
      <c r="U15952" s="221"/>
      <c r="V15952" s="221"/>
      <c r="W15952" s="221"/>
      <c r="X15952" s="221"/>
    </row>
    <row r="15953" spans="20:24">
      <c r="T15953" s="221"/>
      <c r="U15953" s="221"/>
      <c r="V15953" s="221"/>
      <c r="W15953" s="221"/>
      <c r="X15953" s="221"/>
    </row>
    <row r="15954" spans="20:24">
      <c r="T15954" s="221"/>
      <c r="U15954" s="221"/>
      <c r="V15954" s="221"/>
      <c r="W15954" s="221"/>
      <c r="X15954" s="221"/>
    </row>
    <row r="15955" spans="20:24">
      <c r="T15955" s="221"/>
      <c r="U15955" s="221"/>
      <c r="V15955" s="221"/>
      <c r="W15955" s="221"/>
      <c r="X15955" s="221"/>
    </row>
    <row r="15956" spans="20:24">
      <c r="T15956" s="221"/>
      <c r="U15956" s="221"/>
      <c r="V15956" s="221"/>
      <c r="W15956" s="221"/>
      <c r="X15956" s="221"/>
    </row>
    <row r="15957" spans="20:24">
      <c r="T15957" s="221"/>
      <c r="U15957" s="221"/>
      <c r="V15957" s="221"/>
      <c r="W15957" s="221"/>
      <c r="X15957" s="221"/>
    </row>
    <row r="15958" spans="20:24">
      <c r="T15958" s="221"/>
      <c r="U15958" s="221"/>
      <c r="V15958" s="221"/>
      <c r="W15958" s="221"/>
      <c r="X15958" s="221"/>
    </row>
    <row r="15959" spans="20:24">
      <c r="T15959" s="221"/>
      <c r="U15959" s="221"/>
      <c r="V15959" s="221"/>
      <c r="W15959" s="221"/>
      <c r="X15959" s="221"/>
    </row>
    <row r="15960" spans="20:24">
      <c r="T15960" s="221"/>
      <c r="U15960" s="221"/>
      <c r="V15960" s="221"/>
      <c r="W15960" s="221"/>
      <c r="X15960" s="221"/>
    </row>
    <row r="15961" spans="20:24">
      <c r="T15961" s="221"/>
      <c r="U15961" s="221"/>
      <c r="V15961" s="221"/>
      <c r="W15961" s="221"/>
      <c r="X15961" s="221"/>
    </row>
    <row r="15962" spans="20:24">
      <c r="T15962" s="221"/>
      <c r="U15962" s="221"/>
      <c r="V15962" s="221"/>
      <c r="W15962" s="221"/>
      <c r="X15962" s="221"/>
    </row>
    <row r="15963" spans="20:24">
      <c r="T15963" s="221"/>
      <c r="U15963" s="221"/>
      <c r="V15963" s="221"/>
      <c r="W15963" s="221"/>
      <c r="X15963" s="221"/>
    </row>
    <row r="15964" spans="20:24">
      <c r="T15964" s="221"/>
      <c r="U15964" s="221"/>
      <c r="V15964" s="221"/>
      <c r="W15964" s="221"/>
      <c r="X15964" s="221"/>
    </row>
    <row r="15965" spans="20:24">
      <c r="T15965" s="221"/>
      <c r="U15965" s="221"/>
      <c r="V15965" s="221"/>
      <c r="W15965" s="221"/>
      <c r="X15965" s="221"/>
    </row>
    <row r="15966" spans="20:24">
      <c r="T15966" s="221"/>
      <c r="U15966" s="221"/>
      <c r="V15966" s="221"/>
      <c r="W15966" s="221"/>
      <c r="X15966" s="221"/>
    </row>
    <row r="15967" spans="20:24">
      <c r="T15967" s="221"/>
      <c r="U15967" s="221"/>
      <c r="V15967" s="221"/>
      <c r="W15967" s="221"/>
      <c r="X15967" s="221"/>
    </row>
    <row r="15968" spans="20:24">
      <c r="T15968" s="221"/>
      <c r="U15968" s="221"/>
      <c r="V15968" s="221"/>
      <c r="W15968" s="221"/>
      <c r="X15968" s="221"/>
    </row>
    <row r="15969" spans="20:24">
      <c r="T15969" s="221"/>
      <c r="U15969" s="221"/>
      <c r="V15969" s="221"/>
      <c r="W15969" s="221"/>
      <c r="X15969" s="221"/>
    </row>
    <row r="15970" spans="20:24">
      <c r="T15970" s="221"/>
      <c r="U15970" s="221"/>
      <c r="V15970" s="221"/>
      <c r="W15970" s="221"/>
      <c r="X15970" s="221"/>
    </row>
    <row r="15971" spans="20:24">
      <c r="T15971" s="221"/>
      <c r="U15971" s="221"/>
      <c r="V15971" s="221"/>
      <c r="W15971" s="221"/>
      <c r="X15971" s="221"/>
    </row>
    <row r="15972" spans="20:24">
      <c r="T15972" s="221"/>
      <c r="U15972" s="221"/>
      <c r="V15972" s="221"/>
      <c r="W15972" s="221"/>
      <c r="X15972" s="221"/>
    </row>
    <row r="15973" spans="20:24">
      <c r="T15973" s="221"/>
      <c r="U15973" s="221"/>
      <c r="V15973" s="221"/>
      <c r="W15973" s="221"/>
      <c r="X15973" s="221"/>
    </row>
    <row r="15974" spans="20:24">
      <c r="T15974" s="221"/>
      <c r="U15974" s="221"/>
      <c r="V15974" s="221"/>
      <c r="W15974" s="221"/>
      <c r="X15974" s="221"/>
    </row>
    <row r="15975" spans="20:24">
      <c r="T15975" s="221"/>
      <c r="U15975" s="221"/>
      <c r="V15975" s="221"/>
      <c r="W15975" s="221"/>
      <c r="X15975" s="221"/>
    </row>
    <row r="15976" spans="20:24">
      <c r="T15976" s="221"/>
      <c r="U15976" s="221"/>
      <c r="V15976" s="221"/>
      <c r="W15976" s="221"/>
      <c r="X15976" s="221"/>
    </row>
    <row r="15977" spans="20:24">
      <c r="T15977" s="221"/>
      <c r="U15977" s="221"/>
      <c r="V15977" s="221"/>
      <c r="W15977" s="221"/>
      <c r="X15977" s="221"/>
    </row>
    <row r="15978" spans="20:24">
      <c r="T15978" s="221"/>
      <c r="U15978" s="221"/>
      <c r="V15978" s="221"/>
      <c r="W15978" s="221"/>
      <c r="X15978" s="221"/>
    </row>
    <row r="15979" spans="20:24">
      <c r="T15979" s="221"/>
      <c r="U15979" s="221"/>
      <c r="V15979" s="221"/>
      <c r="W15979" s="221"/>
      <c r="X15979" s="221"/>
    </row>
    <row r="15980" spans="20:24">
      <c r="T15980" s="221"/>
      <c r="U15980" s="221"/>
      <c r="V15980" s="221"/>
      <c r="W15980" s="221"/>
      <c r="X15980" s="221"/>
    </row>
    <row r="15981" spans="20:24">
      <c r="T15981" s="221"/>
      <c r="U15981" s="221"/>
      <c r="V15981" s="221"/>
      <c r="W15981" s="221"/>
      <c r="X15981" s="221"/>
    </row>
    <row r="15982" spans="20:24">
      <c r="T15982" s="221"/>
      <c r="U15982" s="221"/>
      <c r="V15982" s="221"/>
      <c r="W15982" s="221"/>
      <c r="X15982" s="221"/>
    </row>
    <row r="15983" spans="20:24">
      <c r="T15983" s="221"/>
      <c r="U15983" s="221"/>
      <c r="V15983" s="221"/>
      <c r="W15983" s="221"/>
      <c r="X15983" s="221"/>
    </row>
    <row r="15984" spans="20:24">
      <c r="T15984" s="221"/>
      <c r="U15984" s="221"/>
      <c r="V15984" s="221"/>
      <c r="W15984" s="221"/>
      <c r="X15984" s="221"/>
    </row>
    <row r="15985" spans="20:24">
      <c r="T15985" s="221"/>
      <c r="U15985" s="221"/>
      <c r="V15985" s="221"/>
      <c r="W15985" s="221"/>
      <c r="X15985" s="221"/>
    </row>
    <row r="15986" spans="20:24">
      <c r="T15986" s="221"/>
      <c r="U15986" s="221"/>
      <c r="V15986" s="221"/>
      <c r="W15986" s="221"/>
      <c r="X15986" s="221"/>
    </row>
    <row r="15987" spans="20:24">
      <c r="T15987" s="221"/>
      <c r="U15987" s="221"/>
      <c r="V15987" s="221"/>
      <c r="W15987" s="221"/>
      <c r="X15987" s="221"/>
    </row>
    <row r="15988" spans="20:24">
      <c r="T15988" s="221"/>
      <c r="U15988" s="221"/>
      <c r="V15988" s="221"/>
      <c r="W15988" s="221"/>
      <c r="X15988" s="221"/>
    </row>
    <row r="15989" spans="20:24">
      <c r="T15989" s="221"/>
      <c r="U15989" s="221"/>
      <c r="V15989" s="221"/>
      <c r="W15989" s="221"/>
      <c r="X15989" s="221"/>
    </row>
    <row r="15990" spans="20:24">
      <c r="T15990" s="221"/>
      <c r="U15990" s="221"/>
      <c r="V15990" s="221"/>
      <c r="W15990" s="221"/>
      <c r="X15990" s="221"/>
    </row>
    <row r="15991" spans="20:24">
      <c r="T15991" s="221"/>
      <c r="U15991" s="221"/>
      <c r="V15991" s="221"/>
      <c r="W15991" s="221"/>
      <c r="X15991" s="221"/>
    </row>
    <row r="15992" spans="20:24">
      <c r="T15992" s="221"/>
      <c r="U15992" s="221"/>
      <c r="V15992" s="221"/>
      <c r="W15992" s="221"/>
      <c r="X15992" s="221"/>
    </row>
    <row r="15993" spans="20:24">
      <c r="T15993" s="221"/>
      <c r="U15993" s="221"/>
      <c r="V15993" s="221"/>
      <c r="W15993" s="221"/>
      <c r="X15993" s="221"/>
    </row>
    <row r="15994" spans="20:24">
      <c r="T15994" s="221"/>
      <c r="U15994" s="221"/>
      <c r="V15994" s="221"/>
      <c r="W15994" s="221"/>
      <c r="X15994" s="221"/>
    </row>
    <row r="15995" spans="20:24">
      <c r="T15995" s="221"/>
      <c r="U15995" s="221"/>
      <c r="V15995" s="221"/>
      <c r="W15995" s="221"/>
      <c r="X15995" s="221"/>
    </row>
    <row r="15996" spans="20:24">
      <c r="T15996" s="221"/>
      <c r="U15996" s="221"/>
      <c r="V15996" s="221"/>
      <c r="W15996" s="221"/>
      <c r="X15996" s="221"/>
    </row>
    <row r="15997" spans="20:24">
      <c r="T15997" s="221"/>
      <c r="U15997" s="221"/>
      <c r="V15997" s="221"/>
      <c r="W15997" s="221"/>
      <c r="X15997" s="221"/>
    </row>
    <row r="15998" spans="20:24">
      <c r="T15998" s="221"/>
      <c r="U15998" s="221"/>
      <c r="V15998" s="221"/>
      <c r="W15998" s="221"/>
      <c r="X15998" s="221"/>
    </row>
    <row r="15999" spans="20:24">
      <c r="T15999" s="221"/>
      <c r="U15999" s="221"/>
      <c r="V15999" s="221"/>
      <c r="W15999" s="221"/>
      <c r="X15999" s="221"/>
    </row>
    <row r="16000" spans="20:24">
      <c r="T16000" s="221"/>
      <c r="U16000" s="221"/>
      <c r="V16000" s="221"/>
      <c r="W16000" s="221"/>
      <c r="X16000" s="221"/>
    </row>
    <row r="16001" spans="20:24">
      <c r="T16001" s="221"/>
      <c r="U16001" s="221"/>
      <c r="V16001" s="221"/>
      <c r="W16001" s="221"/>
      <c r="X16001" s="221"/>
    </row>
    <row r="16002" spans="20:24">
      <c r="T16002" s="221"/>
      <c r="U16002" s="221"/>
      <c r="V16002" s="221"/>
      <c r="W16002" s="221"/>
      <c r="X16002" s="221"/>
    </row>
    <row r="16003" spans="20:24">
      <c r="T16003" s="221"/>
      <c r="U16003" s="221"/>
      <c r="V16003" s="221"/>
      <c r="W16003" s="221"/>
      <c r="X16003" s="221"/>
    </row>
    <row r="16004" spans="20:24">
      <c r="T16004" s="221"/>
      <c r="U16004" s="221"/>
      <c r="V16004" s="221"/>
      <c r="W16004" s="221"/>
      <c r="X16004" s="221"/>
    </row>
    <row r="16005" spans="20:24">
      <c r="T16005" s="221"/>
      <c r="U16005" s="221"/>
      <c r="V16005" s="221"/>
      <c r="W16005" s="221"/>
      <c r="X16005" s="221"/>
    </row>
    <row r="16006" spans="20:24">
      <c r="T16006" s="221"/>
      <c r="U16006" s="221"/>
      <c r="V16006" s="221"/>
      <c r="W16006" s="221"/>
      <c r="X16006" s="221"/>
    </row>
    <row r="16007" spans="20:24">
      <c r="T16007" s="221"/>
      <c r="U16007" s="221"/>
      <c r="V16007" s="221"/>
      <c r="W16007" s="221"/>
      <c r="X16007" s="221"/>
    </row>
    <row r="16008" spans="20:24">
      <c r="T16008" s="221"/>
      <c r="U16008" s="221"/>
      <c r="V16008" s="221"/>
      <c r="W16008" s="221"/>
      <c r="X16008" s="221"/>
    </row>
    <row r="16009" spans="20:24">
      <c r="T16009" s="221"/>
      <c r="U16009" s="221"/>
      <c r="V16009" s="221"/>
      <c r="W16009" s="221"/>
      <c r="X16009" s="221"/>
    </row>
    <row r="16010" spans="20:24">
      <c r="T16010" s="221"/>
      <c r="U16010" s="221"/>
      <c r="V16010" s="221"/>
      <c r="W16010" s="221"/>
      <c r="X16010" s="221"/>
    </row>
    <row r="16011" spans="20:24">
      <c r="T16011" s="221"/>
      <c r="U16011" s="221"/>
      <c r="V16011" s="221"/>
      <c r="W16011" s="221"/>
      <c r="X16011" s="221"/>
    </row>
    <row r="16012" spans="20:24">
      <c r="T16012" s="221"/>
      <c r="U16012" s="221"/>
      <c r="V16012" s="221"/>
      <c r="W16012" s="221"/>
      <c r="X16012" s="221"/>
    </row>
    <row r="16013" spans="20:24">
      <c r="T16013" s="221"/>
      <c r="U16013" s="221"/>
      <c r="V16013" s="221"/>
      <c r="W16013" s="221"/>
      <c r="X16013" s="221"/>
    </row>
    <row r="16014" spans="20:24">
      <c r="T16014" s="221"/>
      <c r="U16014" s="221"/>
      <c r="V16014" s="221"/>
      <c r="W16014" s="221"/>
      <c r="X16014" s="221"/>
    </row>
    <row r="16015" spans="20:24">
      <c r="T16015" s="221"/>
      <c r="U16015" s="221"/>
      <c r="V16015" s="221"/>
      <c r="W16015" s="221"/>
      <c r="X16015" s="221"/>
    </row>
    <row r="16016" spans="20:24">
      <c r="T16016" s="221"/>
      <c r="U16016" s="221"/>
      <c r="V16016" s="221"/>
      <c r="W16016" s="221"/>
      <c r="X16016" s="221"/>
    </row>
    <row r="16017" spans="20:24">
      <c r="T16017" s="221"/>
      <c r="U16017" s="221"/>
      <c r="V16017" s="221"/>
      <c r="W16017" s="221"/>
      <c r="X16017" s="221"/>
    </row>
    <row r="16018" spans="20:24">
      <c r="T16018" s="221"/>
      <c r="U16018" s="221"/>
      <c r="V16018" s="221"/>
      <c r="W16018" s="221"/>
      <c r="X16018" s="221"/>
    </row>
    <row r="16019" spans="20:24">
      <c r="T16019" s="221"/>
      <c r="U16019" s="221"/>
      <c r="V16019" s="221"/>
      <c r="W16019" s="221"/>
      <c r="X16019" s="221"/>
    </row>
    <row r="16020" spans="20:24">
      <c r="T16020" s="221"/>
      <c r="U16020" s="221"/>
      <c r="V16020" s="221"/>
      <c r="W16020" s="221"/>
      <c r="X16020" s="221"/>
    </row>
    <row r="16021" spans="20:24">
      <c r="T16021" s="221"/>
      <c r="U16021" s="221"/>
      <c r="V16021" s="221"/>
      <c r="W16021" s="221"/>
      <c r="X16021" s="221"/>
    </row>
    <row r="16022" spans="20:24">
      <c r="T16022" s="221"/>
      <c r="U16022" s="221"/>
      <c r="V16022" s="221"/>
      <c r="W16022" s="221"/>
      <c r="X16022" s="221"/>
    </row>
    <row r="16023" spans="20:24">
      <c r="T16023" s="221"/>
      <c r="U16023" s="221"/>
      <c r="V16023" s="221"/>
      <c r="W16023" s="221"/>
      <c r="X16023" s="221"/>
    </row>
    <row r="16024" spans="20:24">
      <c r="T16024" s="221"/>
      <c r="U16024" s="221"/>
      <c r="V16024" s="221"/>
      <c r="W16024" s="221"/>
      <c r="X16024" s="221"/>
    </row>
    <row r="16025" spans="20:24">
      <c r="T16025" s="221"/>
      <c r="U16025" s="221"/>
      <c r="V16025" s="221"/>
      <c r="W16025" s="221"/>
      <c r="X16025" s="221"/>
    </row>
    <row r="16026" spans="20:24">
      <c r="T16026" s="221"/>
      <c r="U16026" s="221"/>
      <c r="V16026" s="221"/>
      <c r="W16026" s="221"/>
      <c r="X16026" s="221"/>
    </row>
    <row r="16027" spans="20:24">
      <c r="T16027" s="221"/>
      <c r="U16027" s="221"/>
      <c r="V16027" s="221"/>
      <c r="W16027" s="221"/>
      <c r="X16027" s="221"/>
    </row>
    <row r="16028" spans="20:24">
      <c r="T16028" s="221"/>
      <c r="U16028" s="221"/>
      <c r="V16028" s="221"/>
      <c r="W16028" s="221"/>
      <c r="X16028" s="221"/>
    </row>
    <row r="16029" spans="20:24">
      <c r="T16029" s="221"/>
      <c r="U16029" s="221"/>
      <c r="V16029" s="221"/>
      <c r="W16029" s="221"/>
      <c r="X16029" s="221"/>
    </row>
    <row r="16030" spans="20:24">
      <c r="T16030" s="221"/>
      <c r="U16030" s="221"/>
      <c r="V16030" s="221"/>
      <c r="W16030" s="221"/>
      <c r="X16030" s="221"/>
    </row>
    <row r="16031" spans="20:24">
      <c r="T16031" s="221"/>
      <c r="U16031" s="221"/>
      <c r="V16031" s="221"/>
      <c r="W16031" s="221"/>
      <c r="X16031" s="221"/>
    </row>
    <row r="16032" spans="20:24">
      <c r="T16032" s="221"/>
      <c r="U16032" s="221"/>
      <c r="V16032" s="221"/>
      <c r="W16032" s="221"/>
      <c r="X16032" s="221"/>
    </row>
    <row r="16033" spans="20:24">
      <c r="T16033" s="221"/>
      <c r="U16033" s="221"/>
      <c r="V16033" s="221"/>
      <c r="W16033" s="221"/>
      <c r="X16033" s="221"/>
    </row>
    <row r="16034" spans="20:24">
      <c r="T16034" s="221"/>
      <c r="U16034" s="221"/>
      <c r="V16034" s="221"/>
      <c r="W16034" s="221"/>
      <c r="X16034" s="221"/>
    </row>
    <row r="16035" spans="20:24">
      <c r="T16035" s="221"/>
      <c r="U16035" s="221"/>
      <c r="V16035" s="221"/>
      <c r="W16035" s="221"/>
      <c r="X16035" s="221"/>
    </row>
    <row r="16036" spans="20:24">
      <c r="T16036" s="221"/>
      <c r="U16036" s="221"/>
      <c r="V16036" s="221"/>
      <c r="W16036" s="221"/>
      <c r="X16036" s="221"/>
    </row>
    <row r="16037" spans="20:24">
      <c r="T16037" s="221"/>
      <c r="U16037" s="221"/>
      <c r="V16037" s="221"/>
      <c r="W16037" s="221"/>
      <c r="X16037" s="221"/>
    </row>
    <row r="16038" spans="20:24">
      <c r="T16038" s="221"/>
      <c r="U16038" s="221"/>
      <c r="V16038" s="221"/>
      <c r="W16038" s="221"/>
      <c r="X16038" s="221"/>
    </row>
    <row r="16039" spans="20:24">
      <c r="T16039" s="221"/>
      <c r="U16039" s="221"/>
      <c r="V16039" s="221"/>
      <c r="W16039" s="221"/>
      <c r="X16039" s="221"/>
    </row>
    <row r="16040" spans="20:24">
      <c r="T16040" s="221"/>
      <c r="U16040" s="221"/>
      <c r="V16040" s="221"/>
      <c r="W16040" s="221"/>
      <c r="X16040" s="221"/>
    </row>
    <row r="16041" spans="20:24">
      <c r="T16041" s="221"/>
      <c r="U16041" s="221"/>
      <c r="V16041" s="221"/>
      <c r="W16041" s="221"/>
      <c r="X16041" s="221"/>
    </row>
    <row r="16042" spans="20:24">
      <c r="T16042" s="221"/>
      <c r="U16042" s="221"/>
      <c r="V16042" s="221"/>
      <c r="W16042" s="221"/>
      <c r="X16042" s="221"/>
    </row>
    <row r="16043" spans="20:24">
      <c r="T16043" s="221"/>
      <c r="U16043" s="221"/>
      <c r="V16043" s="221"/>
      <c r="W16043" s="221"/>
      <c r="X16043" s="221"/>
    </row>
    <row r="16044" spans="20:24">
      <c r="T16044" s="221"/>
      <c r="U16044" s="221"/>
      <c r="V16044" s="221"/>
      <c r="W16044" s="221"/>
      <c r="X16044" s="221"/>
    </row>
    <row r="16045" spans="20:24">
      <c r="T16045" s="221"/>
      <c r="U16045" s="221"/>
      <c r="V16045" s="221"/>
      <c r="W16045" s="221"/>
      <c r="X16045" s="221"/>
    </row>
    <row r="16046" spans="20:24">
      <c r="T16046" s="221"/>
      <c r="U16046" s="221"/>
      <c r="V16046" s="221"/>
      <c r="W16046" s="221"/>
      <c r="X16046" s="221"/>
    </row>
    <row r="16047" spans="20:24">
      <c r="T16047" s="221"/>
      <c r="U16047" s="221"/>
      <c r="V16047" s="221"/>
      <c r="W16047" s="221"/>
      <c r="X16047" s="221"/>
    </row>
    <row r="16048" spans="20:24">
      <c r="T16048" s="221"/>
      <c r="U16048" s="221"/>
      <c r="V16048" s="221"/>
      <c r="W16048" s="221"/>
      <c r="X16048" s="221"/>
    </row>
    <row r="16049" spans="20:24">
      <c r="T16049" s="221"/>
      <c r="U16049" s="221"/>
      <c r="V16049" s="221"/>
      <c r="W16049" s="221"/>
      <c r="X16049" s="221"/>
    </row>
    <row r="16050" spans="20:24">
      <c r="T16050" s="221"/>
      <c r="U16050" s="221"/>
      <c r="V16050" s="221"/>
      <c r="W16050" s="221"/>
      <c r="X16050" s="221"/>
    </row>
    <row r="16051" spans="20:24">
      <c r="T16051" s="221"/>
      <c r="U16051" s="221"/>
      <c r="V16051" s="221"/>
      <c r="W16051" s="221"/>
      <c r="X16051" s="221"/>
    </row>
    <row r="16052" spans="20:24">
      <c r="T16052" s="221"/>
      <c r="U16052" s="221"/>
      <c r="V16052" s="221"/>
      <c r="W16052" s="221"/>
      <c r="X16052" s="221"/>
    </row>
    <row r="16053" spans="20:24">
      <c r="T16053" s="221"/>
      <c r="U16053" s="221"/>
      <c r="V16053" s="221"/>
      <c r="W16053" s="221"/>
      <c r="X16053" s="221"/>
    </row>
    <row r="16054" spans="20:24">
      <c r="T16054" s="221"/>
      <c r="U16054" s="221"/>
      <c r="V16054" s="221"/>
      <c r="W16054" s="221"/>
      <c r="X16054" s="221"/>
    </row>
    <row r="16055" spans="20:24">
      <c r="T16055" s="221"/>
      <c r="U16055" s="221"/>
      <c r="V16055" s="221"/>
      <c r="W16055" s="221"/>
      <c r="X16055" s="221"/>
    </row>
    <row r="16056" spans="20:24">
      <c r="T16056" s="221"/>
      <c r="U16056" s="221"/>
      <c r="V16056" s="221"/>
      <c r="W16056" s="221"/>
      <c r="X16056" s="221"/>
    </row>
    <row r="16057" spans="20:24">
      <c r="T16057" s="221"/>
      <c r="U16057" s="221"/>
      <c r="V16057" s="221"/>
      <c r="W16057" s="221"/>
      <c r="X16057" s="221"/>
    </row>
    <row r="16058" spans="20:24">
      <c r="T16058" s="221"/>
      <c r="U16058" s="221"/>
      <c r="V16058" s="221"/>
      <c r="W16058" s="221"/>
      <c r="X16058" s="221"/>
    </row>
    <row r="16059" spans="20:24">
      <c r="T16059" s="221"/>
      <c r="U16059" s="221"/>
      <c r="V16059" s="221"/>
      <c r="W16059" s="221"/>
      <c r="X16059" s="221"/>
    </row>
    <row r="16060" spans="20:24">
      <c r="T16060" s="221"/>
      <c r="U16060" s="221"/>
      <c r="V16060" s="221"/>
      <c r="W16060" s="221"/>
      <c r="X16060" s="221"/>
    </row>
    <row r="16061" spans="20:24">
      <c r="T16061" s="221"/>
      <c r="U16061" s="221"/>
      <c r="V16061" s="221"/>
      <c r="W16061" s="221"/>
      <c r="X16061" s="221"/>
    </row>
    <row r="16062" spans="20:24">
      <c r="T16062" s="221"/>
      <c r="U16062" s="221"/>
      <c r="V16062" s="221"/>
      <c r="W16062" s="221"/>
      <c r="X16062" s="221"/>
    </row>
    <row r="16063" spans="20:24">
      <c r="T16063" s="221"/>
      <c r="U16063" s="221"/>
      <c r="V16063" s="221"/>
      <c r="W16063" s="221"/>
      <c r="X16063" s="221"/>
    </row>
    <row r="16064" spans="20:24">
      <c r="T16064" s="221"/>
      <c r="U16064" s="221"/>
      <c r="V16064" s="221"/>
      <c r="W16064" s="221"/>
      <c r="X16064" s="221"/>
    </row>
    <row r="16065" spans="20:24">
      <c r="T16065" s="221"/>
      <c r="U16065" s="221"/>
      <c r="V16065" s="221"/>
      <c r="W16065" s="221"/>
      <c r="X16065" s="221"/>
    </row>
    <row r="16066" spans="20:24">
      <c r="T16066" s="221"/>
      <c r="U16066" s="221"/>
      <c r="V16066" s="221"/>
      <c r="W16066" s="221"/>
      <c r="X16066" s="221"/>
    </row>
    <row r="16067" spans="20:24">
      <c r="T16067" s="221"/>
      <c r="U16067" s="221"/>
      <c r="V16067" s="221"/>
      <c r="W16067" s="221"/>
      <c r="X16067" s="221"/>
    </row>
    <row r="16068" spans="20:24">
      <c r="T16068" s="221"/>
      <c r="U16068" s="221"/>
      <c r="V16068" s="221"/>
      <c r="W16068" s="221"/>
      <c r="X16068" s="221"/>
    </row>
    <row r="16069" spans="20:24">
      <c r="T16069" s="221"/>
      <c r="U16069" s="221"/>
      <c r="V16069" s="221"/>
      <c r="W16069" s="221"/>
      <c r="X16069" s="221"/>
    </row>
    <row r="16070" spans="20:24">
      <c r="T16070" s="221"/>
      <c r="U16070" s="221"/>
      <c r="V16070" s="221"/>
      <c r="W16070" s="221"/>
      <c r="X16070" s="221"/>
    </row>
    <row r="16071" spans="20:24">
      <c r="T16071" s="221"/>
      <c r="U16071" s="221"/>
      <c r="V16071" s="221"/>
      <c r="W16071" s="221"/>
      <c r="X16071" s="221"/>
    </row>
    <row r="16072" spans="20:24">
      <c r="T16072" s="221"/>
      <c r="U16072" s="221"/>
      <c r="V16072" s="221"/>
      <c r="W16072" s="221"/>
      <c r="X16072" s="221"/>
    </row>
    <row r="16073" spans="20:24">
      <c r="T16073" s="221"/>
      <c r="U16073" s="221"/>
      <c r="V16073" s="221"/>
      <c r="W16073" s="221"/>
      <c r="X16073" s="221"/>
    </row>
    <row r="16074" spans="20:24">
      <c r="T16074" s="221"/>
      <c r="U16074" s="221"/>
      <c r="V16074" s="221"/>
      <c r="W16074" s="221"/>
      <c r="X16074" s="221"/>
    </row>
    <row r="16075" spans="20:24">
      <c r="T16075" s="221"/>
      <c r="U16075" s="221"/>
      <c r="V16075" s="221"/>
      <c r="W16075" s="221"/>
      <c r="X16075" s="221"/>
    </row>
    <row r="16076" spans="20:24">
      <c r="T16076" s="221"/>
      <c r="U16076" s="221"/>
      <c r="V16076" s="221"/>
      <c r="W16076" s="221"/>
      <c r="X16076" s="221"/>
    </row>
    <row r="16077" spans="20:24">
      <c r="T16077" s="221"/>
      <c r="U16077" s="221"/>
      <c r="V16077" s="221"/>
      <c r="W16077" s="221"/>
      <c r="X16077" s="221"/>
    </row>
    <row r="16078" spans="20:24">
      <c r="T16078" s="221"/>
      <c r="U16078" s="221"/>
      <c r="V16078" s="221"/>
      <c r="W16078" s="221"/>
      <c r="X16078" s="221"/>
    </row>
    <row r="16079" spans="20:24">
      <c r="T16079" s="221"/>
      <c r="U16079" s="221"/>
      <c r="V16079" s="221"/>
      <c r="W16079" s="221"/>
      <c r="X16079" s="221"/>
    </row>
    <row r="16080" spans="20:24">
      <c r="T16080" s="221"/>
      <c r="U16080" s="221"/>
      <c r="V16080" s="221"/>
      <c r="W16080" s="221"/>
      <c r="X16080" s="221"/>
    </row>
    <row r="16081" spans="20:24">
      <c r="T16081" s="221"/>
      <c r="U16081" s="221"/>
      <c r="V16081" s="221"/>
      <c r="W16081" s="221"/>
      <c r="X16081" s="221"/>
    </row>
    <row r="16082" spans="20:24">
      <c r="T16082" s="221"/>
      <c r="U16082" s="221"/>
      <c r="V16082" s="221"/>
      <c r="W16082" s="221"/>
      <c r="X16082" s="221"/>
    </row>
    <row r="16083" spans="20:24">
      <c r="T16083" s="221"/>
      <c r="U16083" s="221"/>
      <c r="V16083" s="221"/>
      <c r="W16083" s="221"/>
      <c r="X16083" s="221"/>
    </row>
    <row r="16084" spans="20:24">
      <c r="T16084" s="221"/>
      <c r="U16084" s="221"/>
      <c r="V16084" s="221"/>
      <c r="W16084" s="221"/>
      <c r="X16084" s="221"/>
    </row>
    <row r="16085" spans="20:24">
      <c r="T16085" s="221"/>
      <c r="U16085" s="221"/>
      <c r="V16085" s="221"/>
      <c r="W16085" s="221"/>
      <c r="X16085" s="221"/>
    </row>
    <row r="16086" spans="20:24">
      <c r="T16086" s="221"/>
      <c r="U16086" s="221"/>
      <c r="V16086" s="221"/>
      <c r="W16086" s="221"/>
      <c r="X16086" s="221"/>
    </row>
    <row r="16087" spans="20:24">
      <c r="T16087" s="221"/>
      <c r="U16087" s="221"/>
      <c r="V16087" s="221"/>
      <c r="W16087" s="221"/>
      <c r="X16087" s="221"/>
    </row>
    <row r="16088" spans="20:24">
      <c r="T16088" s="221"/>
      <c r="U16088" s="221"/>
      <c r="V16088" s="221"/>
      <c r="W16088" s="221"/>
      <c r="X16088" s="221"/>
    </row>
    <row r="16089" spans="20:24">
      <c r="T16089" s="221"/>
      <c r="U16089" s="221"/>
      <c r="V16089" s="221"/>
      <c r="W16089" s="221"/>
      <c r="X16089" s="221"/>
    </row>
    <row r="16090" spans="20:24">
      <c r="T16090" s="221"/>
      <c r="U16090" s="221"/>
      <c r="V16090" s="221"/>
      <c r="W16090" s="221"/>
      <c r="X16090" s="221"/>
    </row>
    <row r="16091" spans="20:24">
      <c r="T16091" s="221"/>
      <c r="U16091" s="221"/>
      <c r="V16091" s="221"/>
      <c r="W16091" s="221"/>
      <c r="X16091" s="221"/>
    </row>
    <row r="16092" spans="20:24">
      <c r="T16092" s="221"/>
      <c r="U16092" s="221"/>
      <c r="V16092" s="221"/>
      <c r="W16092" s="221"/>
      <c r="X16092" s="221"/>
    </row>
    <row r="16093" spans="20:24">
      <c r="T16093" s="221"/>
      <c r="U16093" s="221"/>
      <c r="V16093" s="221"/>
      <c r="W16093" s="221"/>
      <c r="X16093" s="221"/>
    </row>
    <row r="16094" spans="20:24">
      <c r="T16094" s="221"/>
      <c r="U16094" s="221"/>
      <c r="V16094" s="221"/>
      <c r="W16094" s="221"/>
      <c r="X16094" s="221"/>
    </row>
    <row r="16095" spans="20:24">
      <c r="T16095" s="221"/>
      <c r="U16095" s="221"/>
      <c r="V16095" s="221"/>
      <c r="W16095" s="221"/>
      <c r="X16095" s="221"/>
    </row>
    <row r="16096" spans="20:24">
      <c r="T16096" s="221"/>
      <c r="U16096" s="221"/>
      <c r="V16096" s="221"/>
      <c r="W16096" s="221"/>
      <c r="X16096" s="221"/>
    </row>
    <row r="16097" spans="20:24">
      <c r="T16097" s="221"/>
      <c r="U16097" s="221"/>
      <c r="V16097" s="221"/>
      <c r="W16097" s="221"/>
      <c r="X16097" s="221"/>
    </row>
    <row r="16098" spans="20:24">
      <c r="T16098" s="221"/>
      <c r="U16098" s="221"/>
      <c r="V16098" s="221"/>
      <c r="W16098" s="221"/>
      <c r="X16098" s="221"/>
    </row>
    <row r="16099" spans="20:24">
      <c r="T16099" s="221"/>
      <c r="U16099" s="221"/>
      <c r="V16099" s="221"/>
      <c r="W16099" s="221"/>
      <c r="X16099" s="221"/>
    </row>
    <row r="16100" spans="20:24">
      <c r="T16100" s="221"/>
      <c r="U16100" s="221"/>
      <c r="V16100" s="221"/>
      <c r="W16100" s="221"/>
      <c r="X16100" s="221"/>
    </row>
    <row r="16101" spans="20:24">
      <c r="T16101" s="221"/>
      <c r="U16101" s="221"/>
      <c r="V16101" s="221"/>
      <c r="W16101" s="221"/>
      <c r="X16101" s="221"/>
    </row>
    <row r="16102" spans="20:24">
      <c r="T16102" s="221"/>
      <c r="U16102" s="221"/>
      <c r="V16102" s="221"/>
      <c r="W16102" s="221"/>
      <c r="X16102" s="221"/>
    </row>
    <row r="16103" spans="20:24">
      <c r="T16103" s="221"/>
      <c r="U16103" s="221"/>
      <c r="V16103" s="221"/>
      <c r="W16103" s="221"/>
      <c r="X16103" s="221"/>
    </row>
    <row r="16104" spans="20:24">
      <c r="T16104" s="221"/>
      <c r="U16104" s="221"/>
      <c r="V16104" s="221"/>
      <c r="W16104" s="221"/>
      <c r="X16104" s="221"/>
    </row>
    <row r="16105" spans="20:24">
      <c r="T16105" s="221"/>
      <c r="U16105" s="221"/>
      <c r="V16105" s="221"/>
      <c r="W16105" s="221"/>
      <c r="X16105" s="221"/>
    </row>
    <row r="16106" spans="20:24">
      <c r="T16106" s="221"/>
      <c r="U16106" s="221"/>
      <c r="V16106" s="221"/>
      <c r="W16106" s="221"/>
      <c r="X16106" s="221"/>
    </row>
    <row r="16107" spans="20:24">
      <c r="T16107" s="221"/>
      <c r="U16107" s="221"/>
      <c r="V16107" s="221"/>
      <c r="W16107" s="221"/>
      <c r="X16107" s="221"/>
    </row>
    <row r="16108" spans="20:24">
      <c r="T16108" s="221"/>
      <c r="U16108" s="221"/>
      <c r="V16108" s="221"/>
      <c r="W16108" s="221"/>
      <c r="X16108" s="221"/>
    </row>
    <row r="16109" spans="20:24">
      <c r="T16109" s="221"/>
      <c r="U16109" s="221"/>
      <c r="V16109" s="221"/>
      <c r="W16109" s="221"/>
      <c r="X16109" s="221"/>
    </row>
    <row r="16110" spans="20:24">
      <c r="T16110" s="221"/>
      <c r="U16110" s="221"/>
      <c r="V16110" s="221"/>
      <c r="W16110" s="221"/>
      <c r="X16110" s="221"/>
    </row>
    <row r="16111" spans="20:24">
      <c r="T16111" s="221"/>
      <c r="U16111" s="221"/>
      <c r="V16111" s="221"/>
      <c r="W16111" s="221"/>
      <c r="X16111" s="221"/>
    </row>
    <row r="16112" spans="20:24">
      <c r="T16112" s="221"/>
      <c r="U16112" s="221"/>
      <c r="V16112" s="221"/>
      <c r="W16112" s="221"/>
      <c r="X16112" s="221"/>
    </row>
    <row r="16113" spans="20:24">
      <c r="T16113" s="221"/>
      <c r="U16113" s="221"/>
      <c r="V16113" s="221"/>
      <c r="W16113" s="221"/>
      <c r="X16113" s="221"/>
    </row>
    <row r="16114" spans="20:24">
      <c r="T16114" s="221"/>
      <c r="U16114" s="221"/>
      <c r="V16114" s="221"/>
      <c r="W16114" s="221"/>
      <c r="X16114" s="221"/>
    </row>
    <row r="16115" spans="20:24">
      <c r="T16115" s="221"/>
      <c r="U16115" s="221"/>
      <c r="V16115" s="221"/>
      <c r="W16115" s="221"/>
      <c r="X16115" s="221"/>
    </row>
    <row r="16116" spans="20:24">
      <c r="T16116" s="221"/>
      <c r="U16116" s="221"/>
      <c r="V16116" s="221"/>
      <c r="W16116" s="221"/>
      <c r="X16116" s="221"/>
    </row>
    <row r="16117" spans="20:24">
      <c r="T16117" s="221"/>
      <c r="U16117" s="221"/>
      <c r="V16117" s="221"/>
      <c r="W16117" s="221"/>
      <c r="X16117" s="221"/>
    </row>
    <row r="16118" spans="20:24">
      <c r="T16118" s="221"/>
      <c r="U16118" s="221"/>
      <c r="V16118" s="221"/>
      <c r="W16118" s="221"/>
      <c r="X16118" s="221"/>
    </row>
    <row r="16119" spans="20:24">
      <c r="T16119" s="221"/>
      <c r="U16119" s="221"/>
      <c r="V16119" s="221"/>
      <c r="W16119" s="221"/>
      <c r="X16119" s="221"/>
    </row>
    <row r="16120" spans="20:24">
      <c r="T16120" s="221"/>
      <c r="U16120" s="221"/>
      <c r="V16120" s="221"/>
      <c r="W16120" s="221"/>
      <c r="X16120" s="221"/>
    </row>
    <row r="16121" spans="20:24">
      <c r="T16121" s="221"/>
      <c r="U16121" s="221"/>
      <c r="V16121" s="221"/>
      <c r="W16121" s="221"/>
      <c r="X16121" s="221"/>
    </row>
    <row r="16122" spans="20:24">
      <c r="T16122" s="221"/>
      <c r="U16122" s="221"/>
      <c r="V16122" s="221"/>
      <c r="W16122" s="221"/>
      <c r="X16122" s="221"/>
    </row>
    <row r="16123" spans="20:24">
      <c r="T16123" s="221"/>
      <c r="U16123" s="221"/>
      <c r="V16123" s="221"/>
      <c r="W16123" s="221"/>
      <c r="X16123" s="221"/>
    </row>
    <row r="16124" spans="20:24">
      <c r="T16124" s="221"/>
      <c r="U16124" s="221"/>
      <c r="V16124" s="221"/>
      <c r="W16124" s="221"/>
      <c r="X16124" s="221"/>
    </row>
    <row r="16125" spans="20:24">
      <c r="T16125" s="221"/>
      <c r="U16125" s="221"/>
      <c r="V16125" s="221"/>
      <c r="W16125" s="221"/>
      <c r="X16125" s="221"/>
    </row>
    <row r="16126" spans="20:24">
      <c r="T16126" s="221"/>
      <c r="U16126" s="221"/>
      <c r="V16126" s="221"/>
      <c r="W16126" s="221"/>
      <c r="X16126" s="221"/>
    </row>
    <row r="16127" spans="20:24">
      <c r="T16127" s="221"/>
      <c r="U16127" s="221"/>
      <c r="V16127" s="221"/>
      <c r="W16127" s="221"/>
      <c r="X16127" s="221"/>
    </row>
    <row r="16128" spans="20:24">
      <c r="T16128" s="221"/>
      <c r="U16128" s="221"/>
      <c r="V16128" s="221"/>
      <c r="W16128" s="221"/>
      <c r="X16128" s="221"/>
    </row>
    <row r="16129" spans="20:24">
      <c r="T16129" s="221"/>
      <c r="U16129" s="221"/>
      <c r="V16129" s="221"/>
      <c r="W16129" s="221"/>
      <c r="X16129" s="221"/>
    </row>
    <row r="16130" spans="20:24">
      <c r="T16130" s="221"/>
      <c r="U16130" s="221"/>
      <c r="V16130" s="221"/>
      <c r="W16130" s="221"/>
      <c r="X16130" s="221"/>
    </row>
    <row r="16131" spans="20:24">
      <c r="T16131" s="221"/>
      <c r="U16131" s="221"/>
      <c r="V16131" s="221"/>
      <c r="W16131" s="221"/>
      <c r="X16131" s="221"/>
    </row>
    <row r="16132" spans="20:24">
      <c r="T16132" s="221"/>
      <c r="U16132" s="221"/>
      <c r="V16132" s="221"/>
      <c r="W16132" s="221"/>
      <c r="X16132" s="221"/>
    </row>
    <row r="16133" spans="20:24">
      <c r="T16133" s="221"/>
      <c r="U16133" s="221"/>
      <c r="V16133" s="221"/>
      <c r="W16133" s="221"/>
      <c r="X16133" s="221"/>
    </row>
    <row r="16134" spans="20:24">
      <c r="T16134" s="221"/>
      <c r="U16134" s="221"/>
      <c r="V16134" s="221"/>
      <c r="W16134" s="221"/>
      <c r="X16134" s="221"/>
    </row>
    <row r="16135" spans="20:24">
      <c r="T16135" s="221"/>
      <c r="U16135" s="221"/>
      <c r="V16135" s="221"/>
      <c r="W16135" s="221"/>
      <c r="X16135" s="221"/>
    </row>
    <row r="16136" spans="20:24">
      <c r="T16136" s="221"/>
      <c r="U16136" s="221"/>
      <c r="V16136" s="221"/>
      <c r="W16136" s="221"/>
      <c r="X16136" s="221"/>
    </row>
    <row r="16137" spans="20:24">
      <c r="T16137" s="221"/>
      <c r="U16137" s="221"/>
      <c r="V16137" s="221"/>
      <c r="W16137" s="221"/>
      <c r="X16137" s="221"/>
    </row>
    <row r="16138" spans="20:24">
      <c r="T16138" s="221"/>
      <c r="U16138" s="221"/>
      <c r="V16138" s="221"/>
      <c r="W16138" s="221"/>
      <c r="X16138" s="221"/>
    </row>
    <row r="16139" spans="20:24">
      <c r="T16139" s="221"/>
      <c r="U16139" s="221"/>
      <c r="V16139" s="221"/>
      <c r="W16139" s="221"/>
      <c r="X16139" s="221"/>
    </row>
    <row r="16140" spans="20:24">
      <c r="T16140" s="221"/>
      <c r="U16140" s="221"/>
      <c r="V16140" s="221"/>
      <c r="W16140" s="221"/>
      <c r="X16140" s="221"/>
    </row>
    <row r="16141" spans="20:24">
      <c r="T16141" s="221"/>
      <c r="U16141" s="221"/>
      <c r="V16141" s="221"/>
      <c r="W16141" s="221"/>
      <c r="X16141" s="221"/>
    </row>
    <row r="16142" spans="20:24">
      <c r="T16142" s="221"/>
      <c r="U16142" s="221"/>
      <c r="V16142" s="221"/>
      <c r="W16142" s="221"/>
      <c r="X16142" s="221"/>
    </row>
    <row r="16143" spans="20:24">
      <c r="T16143" s="221"/>
      <c r="U16143" s="221"/>
      <c r="V16143" s="221"/>
      <c r="W16143" s="221"/>
      <c r="X16143" s="221"/>
    </row>
    <row r="16144" spans="20:24">
      <c r="T16144" s="221"/>
      <c r="U16144" s="221"/>
      <c r="V16144" s="221"/>
      <c r="W16144" s="221"/>
      <c r="X16144" s="221"/>
    </row>
    <row r="16145" spans="20:24">
      <c r="T16145" s="221"/>
      <c r="U16145" s="221"/>
      <c r="V16145" s="221"/>
      <c r="W16145" s="221"/>
      <c r="X16145" s="221"/>
    </row>
    <row r="16146" spans="20:24">
      <c r="T16146" s="221"/>
      <c r="U16146" s="221"/>
      <c r="V16146" s="221"/>
      <c r="W16146" s="221"/>
      <c r="X16146" s="221"/>
    </row>
    <row r="16147" spans="20:24">
      <c r="T16147" s="221"/>
      <c r="U16147" s="221"/>
      <c r="V16147" s="221"/>
      <c r="W16147" s="221"/>
      <c r="X16147" s="221"/>
    </row>
    <row r="16148" spans="20:24">
      <c r="T16148" s="221"/>
      <c r="U16148" s="221"/>
      <c r="V16148" s="221"/>
      <c r="W16148" s="221"/>
      <c r="X16148" s="221"/>
    </row>
    <row r="16149" spans="20:24">
      <c r="T16149" s="221"/>
      <c r="U16149" s="221"/>
      <c r="V16149" s="221"/>
      <c r="W16149" s="221"/>
      <c r="X16149" s="221"/>
    </row>
    <row r="16150" spans="20:24">
      <c r="T16150" s="221"/>
      <c r="U16150" s="221"/>
      <c r="V16150" s="221"/>
      <c r="W16150" s="221"/>
      <c r="X16150" s="221"/>
    </row>
    <row r="16151" spans="20:24">
      <c r="T16151" s="221"/>
      <c r="U16151" s="221"/>
      <c r="V16151" s="221"/>
      <c r="W16151" s="221"/>
      <c r="X16151" s="221"/>
    </row>
    <row r="16152" spans="20:24">
      <c r="T16152" s="221"/>
      <c r="U16152" s="221"/>
      <c r="V16152" s="221"/>
      <c r="W16152" s="221"/>
      <c r="X16152" s="221"/>
    </row>
    <row r="16153" spans="20:24">
      <c r="T16153" s="221"/>
      <c r="U16153" s="221"/>
      <c r="V16153" s="221"/>
      <c r="W16153" s="221"/>
      <c r="X16153" s="221"/>
    </row>
    <row r="16154" spans="20:24">
      <c r="T16154" s="221"/>
      <c r="U16154" s="221"/>
      <c r="V16154" s="221"/>
      <c r="W16154" s="221"/>
      <c r="X16154" s="221"/>
    </row>
    <row r="16155" spans="20:24">
      <c r="T16155" s="221"/>
      <c r="U16155" s="221"/>
      <c r="V16155" s="221"/>
      <c r="W16155" s="221"/>
      <c r="X16155" s="221"/>
    </row>
    <row r="16156" spans="20:24">
      <c r="T16156" s="221"/>
      <c r="U16156" s="221"/>
      <c r="V16156" s="221"/>
      <c r="W16156" s="221"/>
      <c r="X16156" s="221"/>
    </row>
    <row r="16157" spans="20:24">
      <c r="T16157" s="221"/>
      <c r="U16157" s="221"/>
      <c r="V16157" s="221"/>
      <c r="W16157" s="221"/>
      <c r="X16157" s="221"/>
    </row>
    <row r="16158" spans="20:24">
      <c r="T16158" s="221"/>
      <c r="U16158" s="221"/>
      <c r="V16158" s="221"/>
      <c r="W16158" s="221"/>
      <c r="X16158" s="221"/>
    </row>
    <row r="16159" spans="20:24">
      <c r="T16159" s="221"/>
      <c r="U16159" s="221"/>
      <c r="V16159" s="221"/>
      <c r="W16159" s="221"/>
      <c r="X16159" s="221"/>
    </row>
    <row r="16160" spans="20:24">
      <c r="T16160" s="221"/>
      <c r="U16160" s="221"/>
      <c r="V16160" s="221"/>
      <c r="W16160" s="221"/>
      <c r="X16160" s="221"/>
    </row>
    <row r="16161" spans="20:24">
      <c r="T16161" s="221"/>
      <c r="U16161" s="221"/>
      <c r="V16161" s="221"/>
      <c r="W16161" s="221"/>
      <c r="X16161" s="221"/>
    </row>
    <row r="16162" spans="20:24">
      <c r="T16162" s="221"/>
      <c r="U16162" s="221"/>
      <c r="V16162" s="221"/>
      <c r="W16162" s="221"/>
      <c r="X16162" s="221"/>
    </row>
    <row r="16163" spans="20:24">
      <c r="T16163" s="221"/>
      <c r="U16163" s="221"/>
      <c r="V16163" s="221"/>
      <c r="W16163" s="221"/>
      <c r="X16163" s="221"/>
    </row>
    <row r="16164" spans="20:24">
      <c r="T16164" s="221"/>
      <c r="U16164" s="221"/>
      <c r="V16164" s="221"/>
      <c r="W16164" s="221"/>
      <c r="X16164" s="221"/>
    </row>
    <row r="16165" spans="20:24">
      <c r="T16165" s="221"/>
      <c r="U16165" s="221"/>
      <c r="V16165" s="221"/>
      <c r="W16165" s="221"/>
      <c r="X16165" s="221"/>
    </row>
    <row r="16166" spans="20:24">
      <c r="T16166" s="221"/>
      <c r="U16166" s="221"/>
      <c r="V16166" s="221"/>
      <c r="W16166" s="221"/>
      <c r="X16166" s="221"/>
    </row>
    <row r="16167" spans="20:24">
      <c r="T16167" s="221"/>
      <c r="U16167" s="221"/>
      <c r="V16167" s="221"/>
      <c r="W16167" s="221"/>
      <c r="X16167" s="221"/>
    </row>
    <row r="16168" spans="20:24">
      <c r="T16168" s="221"/>
      <c r="U16168" s="221"/>
      <c r="V16168" s="221"/>
      <c r="W16168" s="221"/>
      <c r="X16168" s="221"/>
    </row>
    <row r="16169" spans="20:24">
      <c r="T16169" s="221"/>
      <c r="U16169" s="221"/>
      <c r="V16169" s="221"/>
      <c r="W16169" s="221"/>
      <c r="X16169" s="221"/>
    </row>
    <row r="16170" spans="20:24">
      <c r="T16170" s="221"/>
      <c r="U16170" s="221"/>
      <c r="V16170" s="221"/>
      <c r="W16170" s="221"/>
      <c r="X16170" s="221"/>
    </row>
    <row r="16171" spans="20:24">
      <c r="T16171" s="221"/>
      <c r="U16171" s="221"/>
      <c r="V16171" s="221"/>
      <c r="W16171" s="221"/>
      <c r="X16171" s="221"/>
    </row>
    <row r="16172" spans="20:24">
      <c r="T16172" s="221"/>
      <c r="U16172" s="221"/>
      <c r="V16172" s="221"/>
      <c r="W16172" s="221"/>
      <c r="X16172" s="221"/>
    </row>
    <row r="16173" spans="20:24">
      <c r="T16173" s="221"/>
      <c r="U16173" s="221"/>
      <c r="V16173" s="221"/>
      <c r="W16173" s="221"/>
      <c r="X16173" s="221"/>
    </row>
    <row r="16174" spans="20:24">
      <c r="T16174" s="221"/>
      <c r="U16174" s="221"/>
      <c r="V16174" s="221"/>
      <c r="W16174" s="221"/>
      <c r="X16174" s="221"/>
    </row>
    <row r="16175" spans="20:24">
      <c r="T16175" s="221"/>
      <c r="U16175" s="221"/>
      <c r="V16175" s="221"/>
      <c r="W16175" s="221"/>
      <c r="X16175" s="221"/>
    </row>
    <row r="16176" spans="20:24">
      <c r="T16176" s="221"/>
      <c r="U16176" s="221"/>
      <c r="V16176" s="221"/>
      <c r="W16176" s="221"/>
      <c r="X16176" s="221"/>
    </row>
    <row r="16177" spans="20:24">
      <c r="T16177" s="221"/>
      <c r="U16177" s="221"/>
      <c r="V16177" s="221"/>
      <c r="W16177" s="221"/>
      <c r="X16177" s="221"/>
    </row>
    <row r="16178" spans="20:24">
      <c r="T16178" s="221"/>
      <c r="U16178" s="221"/>
      <c r="V16178" s="221"/>
      <c r="W16178" s="221"/>
      <c r="X16178" s="221"/>
    </row>
    <row r="16179" spans="20:24">
      <c r="T16179" s="221"/>
      <c r="U16179" s="221"/>
      <c r="V16179" s="221"/>
      <c r="W16179" s="221"/>
      <c r="X16179" s="221"/>
    </row>
    <row r="16180" spans="20:24">
      <c r="T16180" s="221"/>
      <c r="U16180" s="221"/>
      <c r="V16180" s="221"/>
      <c r="W16180" s="221"/>
      <c r="X16180" s="221"/>
    </row>
    <row r="16181" spans="20:24">
      <c r="T16181" s="221"/>
      <c r="U16181" s="221"/>
      <c r="V16181" s="221"/>
      <c r="W16181" s="221"/>
      <c r="X16181" s="221"/>
    </row>
    <row r="16182" spans="20:24">
      <c r="T16182" s="221"/>
      <c r="U16182" s="221"/>
      <c r="V16182" s="221"/>
      <c r="W16182" s="221"/>
      <c r="X16182" s="221"/>
    </row>
    <row r="16183" spans="20:24">
      <c r="T16183" s="221"/>
      <c r="U16183" s="221"/>
      <c r="V16183" s="221"/>
      <c r="W16183" s="221"/>
      <c r="X16183" s="221"/>
    </row>
    <row r="16184" spans="20:24">
      <c r="T16184" s="221"/>
      <c r="U16184" s="221"/>
      <c r="V16184" s="221"/>
      <c r="W16184" s="221"/>
      <c r="X16184" s="221"/>
    </row>
    <row r="16185" spans="20:24">
      <c r="T16185" s="221"/>
      <c r="U16185" s="221"/>
      <c r="V16185" s="221"/>
      <c r="W16185" s="221"/>
      <c r="X16185" s="221"/>
    </row>
    <row r="16186" spans="20:24">
      <c r="T16186" s="221"/>
      <c r="U16186" s="221"/>
      <c r="V16186" s="221"/>
      <c r="W16186" s="221"/>
      <c r="X16186" s="221"/>
    </row>
    <row r="16187" spans="20:24">
      <c r="T16187" s="221"/>
      <c r="U16187" s="221"/>
      <c r="V16187" s="221"/>
      <c r="W16187" s="221"/>
      <c r="X16187" s="221"/>
    </row>
    <row r="16188" spans="20:24">
      <c r="T16188" s="221"/>
      <c r="U16188" s="221"/>
      <c r="V16188" s="221"/>
      <c r="W16188" s="221"/>
      <c r="X16188" s="221"/>
    </row>
    <row r="16189" spans="20:24">
      <c r="T16189" s="221"/>
      <c r="U16189" s="221"/>
      <c r="V16189" s="221"/>
      <c r="W16189" s="221"/>
      <c r="X16189" s="221"/>
    </row>
    <row r="16190" spans="20:24">
      <c r="T16190" s="221"/>
      <c r="U16190" s="221"/>
      <c r="V16190" s="221"/>
      <c r="W16190" s="221"/>
      <c r="X16190" s="221"/>
    </row>
    <row r="16191" spans="20:24">
      <c r="T16191" s="221"/>
      <c r="U16191" s="221"/>
      <c r="V16191" s="221"/>
      <c r="W16191" s="221"/>
      <c r="X16191" s="221"/>
    </row>
    <row r="16192" spans="20:24">
      <c r="T16192" s="221"/>
      <c r="U16192" s="221"/>
      <c r="V16192" s="221"/>
      <c r="W16192" s="221"/>
      <c r="X16192" s="221"/>
    </row>
    <row r="16193" spans="20:24">
      <c r="T16193" s="221"/>
      <c r="U16193" s="221"/>
      <c r="V16193" s="221"/>
      <c r="W16193" s="221"/>
      <c r="X16193" s="221"/>
    </row>
    <row r="16194" spans="20:24">
      <c r="T16194" s="221"/>
      <c r="U16194" s="221"/>
      <c r="V16194" s="221"/>
      <c r="W16194" s="221"/>
      <c r="X16194" s="221"/>
    </row>
    <row r="16195" spans="20:24">
      <c r="T16195" s="221"/>
      <c r="U16195" s="221"/>
      <c r="V16195" s="221"/>
      <c r="W16195" s="221"/>
      <c r="X16195" s="221"/>
    </row>
    <row r="16196" spans="20:24">
      <c r="T16196" s="221"/>
      <c r="U16196" s="221"/>
      <c r="V16196" s="221"/>
      <c r="W16196" s="221"/>
      <c r="X16196" s="221"/>
    </row>
    <row r="16197" spans="20:24">
      <c r="T16197" s="221"/>
      <c r="U16197" s="221"/>
      <c r="V16197" s="221"/>
      <c r="W16197" s="221"/>
      <c r="X16197" s="221"/>
    </row>
    <row r="16198" spans="20:24">
      <c r="T16198" s="221"/>
      <c r="U16198" s="221"/>
      <c r="V16198" s="221"/>
      <c r="W16198" s="221"/>
      <c r="X16198" s="221"/>
    </row>
    <row r="16199" spans="20:24">
      <c r="T16199" s="221"/>
      <c r="U16199" s="221"/>
      <c r="V16199" s="221"/>
      <c r="W16199" s="221"/>
      <c r="X16199" s="221"/>
    </row>
    <row r="16200" spans="20:24">
      <c r="T16200" s="221"/>
      <c r="U16200" s="221"/>
      <c r="V16200" s="221"/>
      <c r="W16200" s="221"/>
      <c r="X16200" s="221"/>
    </row>
    <row r="16201" spans="20:24">
      <c r="T16201" s="221"/>
      <c r="U16201" s="221"/>
      <c r="V16201" s="221"/>
      <c r="W16201" s="221"/>
      <c r="X16201" s="221"/>
    </row>
    <row r="16202" spans="20:24">
      <c r="T16202" s="221"/>
      <c r="U16202" s="221"/>
      <c r="V16202" s="221"/>
      <c r="W16202" s="221"/>
      <c r="X16202" s="221"/>
    </row>
    <row r="16203" spans="20:24">
      <c r="T16203" s="221"/>
      <c r="U16203" s="221"/>
      <c r="V16203" s="221"/>
      <c r="W16203" s="221"/>
      <c r="X16203" s="221"/>
    </row>
    <row r="16204" spans="20:24">
      <c r="T16204" s="221"/>
      <c r="U16204" s="221"/>
      <c r="V16204" s="221"/>
      <c r="W16204" s="221"/>
      <c r="X16204" s="221"/>
    </row>
    <row r="16205" spans="20:24">
      <c r="T16205" s="221"/>
      <c r="U16205" s="221"/>
      <c r="V16205" s="221"/>
      <c r="W16205" s="221"/>
      <c r="X16205" s="221"/>
    </row>
    <row r="16206" spans="20:24">
      <c r="T16206" s="221"/>
      <c r="U16206" s="221"/>
      <c r="V16206" s="221"/>
      <c r="W16206" s="221"/>
      <c r="X16206" s="221"/>
    </row>
    <row r="16207" spans="20:24">
      <c r="T16207" s="221"/>
      <c r="U16207" s="221"/>
      <c r="V16207" s="221"/>
      <c r="W16207" s="221"/>
      <c r="X16207" s="221"/>
    </row>
    <row r="16208" spans="20:24">
      <c r="T16208" s="221"/>
      <c r="U16208" s="221"/>
      <c r="V16208" s="221"/>
      <c r="W16208" s="221"/>
      <c r="X16208" s="221"/>
    </row>
    <row r="16209" spans="20:24">
      <c r="T16209" s="221"/>
      <c r="U16209" s="221"/>
      <c r="V16209" s="221"/>
      <c r="W16209" s="221"/>
      <c r="X16209" s="221"/>
    </row>
    <row r="16210" spans="20:24">
      <c r="T16210" s="221"/>
      <c r="U16210" s="221"/>
      <c r="V16210" s="221"/>
      <c r="W16210" s="221"/>
      <c r="X16210" s="221"/>
    </row>
    <row r="16211" spans="20:24">
      <c r="T16211" s="221"/>
      <c r="U16211" s="221"/>
      <c r="V16211" s="221"/>
      <c r="W16211" s="221"/>
      <c r="X16211" s="221"/>
    </row>
    <row r="16212" spans="20:24">
      <c r="T16212" s="221"/>
      <c r="U16212" s="221"/>
      <c r="V16212" s="221"/>
      <c r="W16212" s="221"/>
      <c r="X16212" s="221"/>
    </row>
    <row r="16213" spans="20:24">
      <c r="T16213" s="221"/>
      <c r="U16213" s="221"/>
      <c r="V16213" s="221"/>
      <c r="W16213" s="221"/>
      <c r="X16213" s="221"/>
    </row>
    <row r="16214" spans="20:24">
      <c r="T16214" s="221"/>
      <c r="U16214" s="221"/>
      <c r="V16214" s="221"/>
      <c r="W16214" s="221"/>
      <c r="X16214" s="221"/>
    </row>
    <row r="16215" spans="20:24">
      <c r="T16215" s="221"/>
      <c r="U16215" s="221"/>
      <c r="V16215" s="221"/>
      <c r="W16215" s="221"/>
      <c r="X16215" s="221"/>
    </row>
    <row r="16216" spans="20:24">
      <c r="T16216" s="221"/>
      <c r="U16216" s="221"/>
      <c r="V16216" s="221"/>
      <c r="W16216" s="221"/>
      <c r="X16216" s="221"/>
    </row>
    <row r="16217" spans="20:24">
      <c r="T16217" s="221"/>
      <c r="U16217" s="221"/>
      <c r="V16217" s="221"/>
      <c r="W16217" s="221"/>
      <c r="X16217" s="221"/>
    </row>
    <row r="16218" spans="20:24">
      <c r="T16218" s="221"/>
      <c r="U16218" s="221"/>
      <c r="V16218" s="221"/>
      <c r="W16218" s="221"/>
      <c r="X16218" s="221"/>
    </row>
    <row r="16219" spans="20:24">
      <c r="T16219" s="221"/>
      <c r="U16219" s="221"/>
      <c r="V16219" s="221"/>
      <c r="W16219" s="221"/>
      <c r="X16219" s="221"/>
    </row>
    <row r="16220" spans="20:24">
      <c r="T16220" s="221"/>
      <c r="U16220" s="221"/>
      <c r="V16220" s="221"/>
      <c r="W16220" s="221"/>
      <c r="X16220" s="221"/>
    </row>
    <row r="16221" spans="20:24">
      <c r="T16221" s="221"/>
      <c r="U16221" s="221"/>
      <c r="V16221" s="221"/>
      <c r="W16221" s="221"/>
      <c r="X16221" s="221"/>
    </row>
    <row r="16222" spans="20:24">
      <c r="T16222" s="221"/>
      <c r="U16222" s="221"/>
      <c r="V16222" s="221"/>
      <c r="W16222" s="221"/>
      <c r="X16222" s="221"/>
    </row>
    <row r="16223" spans="20:24">
      <c r="T16223" s="221"/>
      <c r="U16223" s="221"/>
      <c r="V16223" s="221"/>
      <c r="W16223" s="221"/>
      <c r="X16223" s="221"/>
    </row>
    <row r="16224" spans="20:24">
      <c r="T16224" s="221"/>
      <c r="U16224" s="221"/>
      <c r="V16224" s="221"/>
      <c r="W16224" s="221"/>
      <c r="X16224" s="221"/>
    </row>
    <row r="16225" spans="20:24">
      <c r="T16225" s="221"/>
      <c r="U16225" s="221"/>
      <c r="V16225" s="221"/>
      <c r="W16225" s="221"/>
      <c r="X16225" s="221"/>
    </row>
    <row r="16226" spans="20:24">
      <c r="T16226" s="221"/>
      <c r="U16226" s="221"/>
      <c r="V16226" s="221"/>
      <c r="W16226" s="221"/>
      <c r="X16226" s="221"/>
    </row>
    <row r="16227" spans="20:24">
      <c r="T16227" s="221"/>
      <c r="U16227" s="221"/>
      <c r="V16227" s="221"/>
      <c r="W16227" s="221"/>
      <c r="X16227" s="221"/>
    </row>
    <row r="16228" spans="20:24">
      <c r="T16228" s="221"/>
      <c r="U16228" s="221"/>
      <c r="V16228" s="221"/>
      <c r="W16228" s="221"/>
      <c r="X16228" s="221"/>
    </row>
    <row r="16229" spans="20:24">
      <c r="T16229" s="221"/>
      <c r="U16229" s="221"/>
      <c r="V16229" s="221"/>
      <c r="W16229" s="221"/>
      <c r="X16229" s="221"/>
    </row>
    <row r="16230" spans="20:24">
      <c r="T16230" s="221"/>
      <c r="U16230" s="221"/>
      <c r="V16230" s="221"/>
      <c r="W16230" s="221"/>
      <c r="X16230" s="221"/>
    </row>
    <row r="16231" spans="20:24">
      <c r="T16231" s="221"/>
      <c r="U16231" s="221"/>
      <c r="V16231" s="221"/>
      <c r="W16231" s="221"/>
      <c r="X16231" s="221"/>
    </row>
    <row r="16232" spans="20:24">
      <c r="T16232" s="221"/>
      <c r="U16232" s="221"/>
      <c r="V16232" s="221"/>
      <c r="W16232" s="221"/>
      <c r="X16232" s="221"/>
    </row>
    <row r="16233" spans="20:24">
      <c r="T16233" s="221"/>
      <c r="U16233" s="221"/>
      <c r="V16233" s="221"/>
      <c r="W16233" s="221"/>
      <c r="X16233" s="221"/>
    </row>
    <row r="16234" spans="20:24">
      <c r="T16234" s="221"/>
      <c r="U16234" s="221"/>
      <c r="V16234" s="221"/>
      <c r="W16234" s="221"/>
      <c r="X16234" s="221"/>
    </row>
    <row r="16235" spans="20:24">
      <c r="T16235" s="221"/>
      <c r="U16235" s="221"/>
      <c r="V16235" s="221"/>
      <c r="W16235" s="221"/>
      <c r="X16235" s="221"/>
    </row>
    <row r="16236" spans="20:24">
      <c r="T16236" s="221"/>
      <c r="U16236" s="221"/>
      <c r="V16236" s="221"/>
      <c r="W16236" s="221"/>
      <c r="X16236" s="221"/>
    </row>
    <row r="16237" spans="20:24">
      <c r="T16237" s="221"/>
      <c r="U16237" s="221"/>
      <c r="V16237" s="221"/>
      <c r="W16237" s="221"/>
      <c r="X16237" s="221"/>
    </row>
    <row r="16238" spans="20:24">
      <c r="T16238" s="221"/>
      <c r="U16238" s="221"/>
      <c r="V16238" s="221"/>
      <c r="W16238" s="221"/>
      <c r="X16238" s="221"/>
    </row>
    <row r="16239" spans="20:24">
      <c r="T16239" s="221"/>
      <c r="U16239" s="221"/>
      <c r="V16239" s="221"/>
      <c r="W16239" s="221"/>
      <c r="X16239" s="221"/>
    </row>
    <row r="16240" spans="20:24">
      <c r="T16240" s="221"/>
      <c r="U16240" s="221"/>
      <c r="V16240" s="221"/>
      <c r="W16240" s="221"/>
      <c r="X16240" s="221"/>
    </row>
    <row r="16241" spans="20:24">
      <c r="T16241" s="221"/>
      <c r="U16241" s="221"/>
      <c r="V16241" s="221"/>
      <c r="W16241" s="221"/>
      <c r="X16241" s="221"/>
    </row>
    <row r="16242" spans="20:24">
      <c r="T16242" s="221"/>
      <c r="U16242" s="221"/>
      <c r="V16242" s="221"/>
      <c r="W16242" s="221"/>
      <c r="X16242" s="221"/>
    </row>
    <row r="16243" spans="20:24">
      <c r="T16243" s="221"/>
      <c r="U16243" s="221"/>
      <c r="V16243" s="221"/>
      <c r="W16243" s="221"/>
      <c r="X16243" s="221"/>
    </row>
    <row r="16244" spans="20:24">
      <c r="T16244" s="221"/>
      <c r="U16244" s="221"/>
      <c r="V16244" s="221"/>
      <c r="W16244" s="221"/>
      <c r="X16244" s="221"/>
    </row>
    <row r="16245" spans="20:24">
      <c r="T16245" s="221"/>
      <c r="U16245" s="221"/>
      <c r="V16245" s="221"/>
      <c r="W16245" s="221"/>
      <c r="X16245" s="221"/>
    </row>
    <row r="16246" spans="20:24">
      <c r="T16246" s="221"/>
      <c r="U16246" s="221"/>
      <c r="V16246" s="221"/>
      <c r="W16246" s="221"/>
      <c r="X16246" s="221"/>
    </row>
    <row r="16247" spans="20:24">
      <c r="T16247" s="221"/>
      <c r="U16247" s="221"/>
      <c r="V16247" s="221"/>
      <c r="W16247" s="221"/>
      <c r="X16247" s="221"/>
    </row>
    <row r="16248" spans="20:24">
      <c r="T16248" s="221"/>
      <c r="U16248" s="221"/>
      <c r="V16248" s="221"/>
      <c r="W16248" s="221"/>
      <c r="X16248" s="221"/>
    </row>
    <row r="16249" spans="20:24">
      <c r="T16249" s="221"/>
      <c r="U16249" s="221"/>
      <c r="V16249" s="221"/>
      <c r="W16249" s="221"/>
      <c r="X16249" s="221"/>
    </row>
    <row r="16250" spans="20:24">
      <c r="T16250" s="221"/>
      <c r="U16250" s="221"/>
      <c r="V16250" s="221"/>
      <c r="W16250" s="221"/>
      <c r="X16250" s="221"/>
    </row>
    <row r="16251" spans="20:24">
      <c r="T16251" s="221"/>
      <c r="U16251" s="221"/>
      <c r="V16251" s="221"/>
      <c r="W16251" s="221"/>
      <c r="X16251" s="221"/>
    </row>
    <row r="16252" spans="20:24">
      <c r="T16252" s="221"/>
      <c r="U16252" s="221"/>
      <c r="V16252" s="221"/>
      <c r="W16252" s="221"/>
      <c r="X16252" s="221"/>
    </row>
    <row r="16253" spans="20:24">
      <c r="T16253" s="221"/>
      <c r="U16253" s="221"/>
      <c r="V16253" s="221"/>
      <c r="W16253" s="221"/>
      <c r="X16253" s="221"/>
    </row>
    <row r="16254" spans="20:24">
      <c r="T16254" s="221"/>
      <c r="U16254" s="221"/>
      <c r="V16254" s="221"/>
      <c r="W16254" s="221"/>
      <c r="X16254" s="221"/>
    </row>
    <row r="16255" spans="20:24">
      <c r="T16255" s="221"/>
      <c r="U16255" s="221"/>
      <c r="V16255" s="221"/>
      <c r="W16255" s="221"/>
      <c r="X16255" s="221"/>
    </row>
    <row r="16256" spans="20:24">
      <c r="T16256" s="221"/>
      <c r="U16256" s="221"/>
      <c r="V16256" s="221"/>
      <c r="W16256" s="221"/>
      <c r="X16256" s="221"/>
    </row>
    <row r="16257" spans="20:24">
      <c r="T16257" s="221"/>
      <c r="U16257" s="221"/>
      <c r="V16257" s="221"/>
      <c r="W16257" s="221"/>
      <c r="X16257" s="221"/>
    </row>
    <row r="16258" spans="20:24">
      <c r="T16258" s="221"/>
      <c r="U16258" s="221"/>
      <c r="V16258" s="221"/>
      <c r="W16258" s="221"/>
      <c r="X16258" s="221"/>
    </row>
    <row r="16259" spans="20:24">
      <c r="T16259" s="221"/>
      <c r="U16259" s="221"/>
      <c r="V16259" s="221"/>
      <c r="W16259" s="221"/>
      <c r="X16259" s="221"/>
    </row>
    <row r="16260" spans="20:24">
      <c r="T16260" s="221"/>
      <c r="U16260" s="221"/>
      <c r="V16260" s="221"/>
      <c r="W16260" s="221"/>
      <c r="X16260" s="221"/>
    </row>
    <row r="16261" spans="20:24">
      <c r="T16261" s="221"/>
      <c r="U16261" s="221"/>
      <c r="V16261" s="221"/>
      <c r="W16261" s="221"/>
      <c r="X16261" s="221"/>
    </row>
    <row r="16262" spans="20:24">
      <c r="T16262" s="221"/>
      <c r="U16262" s="221"/>
      <c r="V16262" s="221"/>
      <c r="W16262" s="221"/>
      <c r="X16262" s="221"/>
    </row>
    <row r="16263" spans="20:24">
      <c r="T16263" s="221"/>
      <c r="U16263" s="221"/>
      <c r="V16263" s="221"/>
      <c r="W16263" s="221"/>
      <c r="X16263" s="221"/>
    </row>
    <row r="16264" spans="20:24">
      <c r="T16264" s="221"/>
      <c r="U16264" s="221"/>
      <c r="V16264" s="221"/>
      <c r="W16264" s="221"/>
      <c r="X16264" s="221"/>
    </row>
    <row r="16265" spans="20:24">
      <c r="T16265" s="221"/>
      <c r="U16265" s="221"/>
      <c r="V16265" s="221"/>
      <c r="W16265" s="221"/>
      <c r="X16265" s="221"/>
    </row>
    <row r="16266" spans="20:24">
      <c r="T16266" s="221"/>
      <c r="U16266" s="221"/>
      <c r="V16266" s="221"/>
      <c r="W16266" s="221"/>
      <c r="X16266" s="221"/>
    </row>
    <row r="16267" spans="20:24">
      <c r="T16267" s="221"/>
      <c r="U16267" s="221"/>
      <c r="V16267" s="221"/>
      <c r="W16267" s="221"/>
      <c r="X16267" s="221"/>
    </row>
    <row r="16268" spans="20:24">
      <c r="T16268" s="221"/>
      <c r="U16268" s="221"/>
      <c r="V16268" s="221"/>
      <c r="W16268" s="221"/>
      <c r="X16268" s="221"/>
    </row>
    <row r="16269" spans="20:24">
      <c r="T16269" s="221"/>
      <c r="U16269" s="221"/>
      <c r="V16269" s="221"/>
      <c r="W16269" s="221"/>
      <c r="X16269" s="221"/>
    </row>
    <row r="16270" spans="20:24">
      <c r="T16270" s="221"/>
      <c r="U16270" s="221"/>
      <c r="V16270" s="221"/>
      <c r="W16270" s="221"/>
      <c r="X16270" s="221"/>
    </row>
    <row r="16271" spans="20:24">
      <c r="T16271" s="221"/>
      <c r="U16271" s="221"/>
      <c r="V16271" s="221"/>
      <c r="W16271" s="221"/>
      <c r="X16271" s="221"/>
    </row>
    <row r="16272" spans="20:24">
      <c r="T16272" s="221"/>
      <c r="U16272" s="221"/>
      <c r="V16272" s="221"/>
      <c r="W16272" s="221"/>
      <c r="X16272" s="221"/>
    </row>
    <row r="16273" spans="20:24">
      <c r="T16273" s="221"/>
      <c r="U16273" s="221"/>
      <c r="V16273" s="221"/>
      <c r="W16273" s="221"/>
      <c r="X16273" s="221"/>
    </row>
    <row r="16274" spans="20:24">
      <c r="T16274" s="221"/>
      <c r="U16274" s="221"/>
      <c r="V16274" s="221"/>
      <c r="W16274" s="221"/>
      <c r="X16274" s="221"/>
    </row>
    <row r="16275" spans="20:24">
      <c r="T16275" s="221"/>
      <c r="U16275" s="221"/>
      <c r="V16275" s="221"/>
      <c r="W16275" s="221"/>
      <c r="X16275" s="221"/>
    </row>
    <row r="16276" spans="20:24">
      <c r="T16276" s="221"/>
      <c r="U16276" s="221"/>
      <c r="V16276" s="221"/>
      <c r="W16276" s="221"/>
      <c r="X16276" s="221"/>
    </row>
    <row r="16277" spans="20:24">
      <c r="T16277" s="221"/>
      <c r="U16277" s="221"/>
      <c r="V16277" s="221"/>
      <c r="W16277" s="221"/>
      <c r="X16277" s="221"/>
    </row>
    <row r="16278" spans="20:24">
      <c r="T16278" s="221"/>
      <c r="U16278" s="221"/>
      <c r="V16278" s="221"/>
      <c r="W16278" s="221"/>
      <c r="X16278" s="221"/>
    </row>
    <row r="16279" spans="20:24">
      <c r="T16279" s="221"/>
      <c r="U16279" s="221"/>
      <c r="V16279" s="221"/>
      <c r="W16279" s="221"/>
      <c r="X16279" s="221"/>
    </row>
    <row r="16280" spans="20:24">
      <c r="T16280" s="221"/>
      <c r="U16280" s="221"/>
      <c r="V16280" s="221"/>
      <c r="W16280" s="221"/>
      <c r="X16280" s="221"/>
    </row>
    <row r="16281" spans="20:24">
      <c r="T16281" s="221"/>
      <c r="U16281" s="221"/>
      <c r="V16281" s="221"/>
      <c r="W16281" s="221"/>
      <c r="X16281" s="221"/>
    </row>
    <row r="16282" spans="20:24">
      <c r="T16282" s="221"/>
      <c r="U16282" s="221"/>
      <c r="V16282" s="221"/>
      <c r="W16282" s="221"/>
      <c r="X16282" s="221"/>
    </row>
    <row r="16283" spans="20:24">
      <c r="T16283" s="221"/>
      <c r="U16283" s="221"/>
      <c r="V16283" s="221"/>
      <c r="W16283" s="221"/>
      <c r="X16283" s="221"/>
    </row>
    <row r="16284" spans="20:24">
      <c r="T16284" s="221"/>
      <c r="U16284" s="221"/>
      <c r="V16284" s="221"/>
      <c r="W16284" s="221"/>
      <c r="X16284" s="221"/>
    </row>
    <row r="16285" spans="20:24">
      <c r="T16285" s="221"/>
      <c r="U16285" s="221"/>
      <c r="V16285" s="221"/>
      <c r="W16285" s="221"/>
      <c r="X16285" s="221"/>
    </row>
    <row r="16286" spans="20:24">
      <c r="T16286" s="221"/>
      <c r="U16286" s="221"/>
      <c r="V16286" s="221"/>
      <c r="W16286" s="221"/>
      <c r="X16286" s="221"/>
    </row>
    <row r="16287" spans="20:24">
      <c r="T16287" s="221"/>
      <c r="U16287" s="221"/>
      <c r="V16287" s="221"/>
      <c r="W16287" s="221"/>
      <c r="X16287" s="221"/>
    </row>
    <row r="16288" spans="20:24">
      <c r="T16288" s="221"/>
      <c r="U16288" s="221"/>
      <c r="V16288" s="221"/>
      <c r="W16288" s="221"/>
      <c r="X16288" s="221"/>
    </row>
    <row r="16289" spans="20:24">
      <c r="T16289" s="221"/>
      <c r="U16289" s="221"/>
      <c r="V16289" s="221"/>
      <c r="W16289" s="221"/>
      <c r="X16289" s="221"/>
    </row>
    <row r="16290" spans="20:24">
      <c r="T16290" s="221"/>
      <c r="U16290" s="221"/>
      <c r="V16290" s="221"/>
      <c r="W16290" s="221"/>
      <c r="X16290" s="221"/>
    </row>
    <row r="16291" spans="20:24">
      <c r="T16291" s="221"/>
      <c r="U16291" s="221"/>
      <c r="V16291" s="221"/>
      <c r="W16291" s="221"/>
      <c r="X16291" s="221"/>
    </row>
    <row r="16292" spans="20:24">
      <c r="T16292" s="221"/>
      <c r="U16292" s="221"/>
      <c r="V16292" s="221"/>
      <c r="W16292" s="221"/>
      <c r="X16292" s="221"/>
    </row>
    <row r="16293" spans="20:24">
      <c r="T16293" s="221"/>
      <c r="U16293" s="221"/>
      <c r="V16293" s="221"/>
      <c r="W16293" s="221"/>
      <c r="X16293" s="221"/>
    </row>
    <row r="16294" spans="20:24">
      <c r="T16294" s="221"/>
      <c r="U16294" s="221"/>
      <c r="V16294" s="221"/>
      <c r="W16294" s="221"/>
      <c r="X16294" s="221"/>
    </row>
    <row r="16295" spans="20:24">
      <c r="T16295" s="221"/>
      <c r="U16295" s="221"/>
      <c r="V16295" s="221"/>
      <c r="W16295" s="221"/>
      <c r="X16295" s="221"/>
    </row>
    <row r="16296" spans="20:24">
      <c r="T16296" s="221"/>
      <c r="U16296" s="221"/>
      <c r="V16296" s="221"/>
      <c r="W16296" s="221"/>
      <c r="X16296" s="221"/>
    </row>
    <row r="16297" spans="20:24">
      <c r="T16297" s="221"/>
      <c r="U16297" s="221"/>
      <c r="V16297" s="221"/>
      <c r="W16297" s="221"/>
      <c r="X16297" s="221"/>
    </row>
    <row r="16298" spans="20:24">
      <c r="T16298" s="221"/>
      <c r="U16298" s="221"/>
      <c r="V16298" s="221"/>
      <c r="W16298" s="221"/>
      <c r="X16298" s="221"/>
    </row>
    <row r="16299" spans="20:24">
      <c r="T16299" s="221"/>
      <c r="U16299" s="221"/>
      <c r="V16299" s="221"/>
      <c r="W16299" s="221"/>
      <c r="X16299" s="221"/>
    </row>
    <row r="16300" spans="20:24">
      <c r="T16300" s="221"/>
      <c r="U16300" s="221"/>
      <c r="V16300" s="221"/>
      <c r="W16300" s="221"/>
      <c r="X16300" s="221"/>
    </row>
    <row r="16301" spans="20:24">
      <c r="T16301" s="221"/>
      <c r="U16301" s="221"/>
      <c r="V16301" s="221"/>
      <c r="W16301" s="221"/>
      <c r="X16301" s="221"/>
    </row>
    <row r="16302" spans="20:24">
      <c r="T16302" s="221"/>
      <c r="U16302" s="221"/>
      <c r="V16302" s="221"/>
      <c r="W16302" s="221"/>
      <c r="X16302" s="221"/>
    </row>
    <row r="16303" spans="20:24">
      <c r="T16303" s="221"/>
      <c r="U16303" s="221"/>
      <c r="V16303" s="221"/>
      <c r="W16303" s="221"/>
      <c r="X16303" s="221"/>
    </row>
    <row r="16304" spans="20:24">
      <c r="T16304" s="221"/>
      <c r="U16304" s="221"/>
      <c r="V16304" s="221"/>
      <c r="W16304" s="221"/>
      <c r="X16304" s="221"/>
    </row>
    <row r="16305" spans="20:24">
      <c r="T16305" s="221"/>
      <c r="U16305" s="221"/>
      <c r="V16305" s="221"/>
      <c r="W16305" s="221"/>
      <c r="X16305" s="221"/>
    </row>
    <row r="16306" spans="20:24">
      <c r="T16306" s="221"/>
      <c r="U16306" s="221"/>
      <c r="V16306" s="221"/>
      <c r="W16306" s="221"/>
      <c r="X16306" s="221"/>
    </row>
    <row r="16307" spans="20:24">
      <c r="T16307" s="221"/>
      <c r="U16307" s="221"/>
      <c r="V16307" s="221"/>
      <c r="W16307" s="221"/>
      <c r="X16307" s="221"/>
    </row>
    <row r="16308" spans="20:24">
      <c r="T16308" s="221"/>
      <c r="U16308" s="221"/>
      <c r="V16308" s="221"/>
      <c r="W16308" s="221"/>
      <c r="X16308" s="221"/>
    </row>
    <row r="16309" spans="20:24">
      <c r="T16309" s="221"/>
      <c r="U16309" s="221"/>
      <c r="V16309" s="221"/>
      <c r="W16309" s="221"/>
      <c r="X16309" s="221"/>
    </row>
    <row r="16310" spans="20:24">
      <c r="T16310" s="221"/>
      <c r="U16310" s="221"/>
      <c r="V16310" s="221"/>
      <c r="W16310" s="221"/>
      <c r="X16310" s="221"/>
    </row>
    <row r="16311" spans="20:24">
      <c r="T16311" s="221"/>
      <c r="U16311" s="221"/>
      <c r="V16311" s="221"/>
      <c r="W16311" s="221"/>
      <c r="X16311" s="221"/>
    </row>
    <row r="16312" spans="20:24">
      <c r="T16312" s="221"/>
      <c r="U16312" s="221"/>
      <c r="V16312" s="221"/>
      <c r="W16312" s="221"/>
      <c r="X16312" s="221"/>
    </row>
    <row r="16313" spans="20:24">
      <c r="T16313" s="221"/>
      <c r="U16313" s="221"/>
      <c r="V16313" s="221"/>
      <c r="W16313" s="221"/>
      <c r="X16313" s="221"/>
    </row>
    <row r="16314" spans="20:24">
      <c r="T16314" s="221"/>
      <c r="U16314" s="221"/>
      <c r="V16314" s="221"/>
      <c r="W16314" s="221"/>
      <c r="X16314" s="221"/>
    </row>
    <row r="16315" spans="20:24">
      <c r="T16315" s="221"/>
      <c r="U16315" s="221"/>
      <c r="V16315" s="221"/>
      <c r="W16315" s="221"/>
      <c r="X16315" s="221"/>
    </row>
    <row r="16316" spans="20:24">
      <c r="T16316" s="221"/>
      <c r="U16316" s="221"/>
      <c r="V16316" s="221"/>
      <c r="W16316" s="221"/>
      <c r="X16316" s="221"/>
    </row>
    <row r="16317" spans="20:24">
      <c r="T16317" s="221"/>
      <c r="U16317" s="221"/>
      <c r="V16317" s="221"/>
      <c r="W16317" s="221"/>
      <c r="X16317" s="221"/>
    </row>
    <row r="16318" spans="20:24">
      <c r="T16318" s="221"/>
      <c r="U16318" s="221"/>
      <c r="V16318" s="221"/>
      <c r="W16318" s="221"/>
      <c r="X16318" s="221"/>
    </row>
    <row r="16319" spans="20:24">
      <c r="T16319" s="221"/>
      <c r="U16319" s="221"/>
      <c r="V16319" s="221"/>
      <c r="W16319" s="221"/>
      <c r="X16319" s="221"/>
    </row>
    <row r="16320" spans="20:24">
      <c r="T16320" s="221"/>
      <c r="U16320" s="221"/>
      <c r="V16320" s="221"/>
      <c r="W16320" s="221"/>
      <c r="X16320" s="221"/>
    </row>
    <row r="16321" spans="20:24">
      <c r="T16321" s="221"/>
      <c r="U16321" s="221"/>
      <c r="V16321" s="221"/>
      <c r="W16321" s="221"/>
      <c r="X16321" s="221"/>
    </row>
    <row r="16322" spans="20:24">
      <c r="T16322" s="221"/>
      <c r="U16322" s="221"/>
      <c r="V16322" s="221"/>
      <c r="W16322" s="221"/>
      <c r="X16322" s="221"/>
    </row>
    <row r="16323" spans="20:24">
      <c r="T16323" s="221"/>
      <c r="U16323" s="221"/>
      <c r="V16323" s="221"/>
      <c r="W16323" s="221"/>
      <c r="X16323" s="221"/>
    </row>
    <row r="16324" spans="20:24">
      <c r="T16324" s="221"/>
      <c r="U16324" s="221"/>
      <c r="V16324" s="221"/>
      <c r="W16324" s="221"/>
      <c r="X16324" s="221"/>
    </row>
    <row r="16325" spans="20:24">
      <c r="T16325" s="221"/>
      <c r="U16325" s="221"/>
      <c r="V16325" s="221"/>
      <c r="W16325" s="221"/>
      <c r="X16325" s="221"/>
    </row>
    <row r="16326" spans="20:24">
      <c r="T16326" s="221"/>
      <c r="U16326" s="221"/>
      <c r="V16326" s="221"/>
      <c r="W16326" s="221"/>
      <c r="X16326" s="221"/>
    </row>
    <row r="16327" spans="20:24">
      <c r="T16327" s="221"/>
      <c r="U16327" s="221"/>
      <c r="V16327" s="221"/>
      <c r="W16327" s="221"/>
      <c r="X16327" s="221"/>
    </row>
    <row r="16328" spans="20:24">
      <c r="T16328" s="221"/>
      <c r="U16328" s="221"/>
      <c r="V16328" s="221"/>
      <c r="W16328" s="221"/>
      <c r="X16328" s="221"/>
    </row>
    <row r="16329" spans="20:24">
      <c r="T16329" s="221"/>
      <c r="U16329" s="221"/>
      <c r="V16329" s="221"/>
      <c r="W16329" s="221"/>
      <c r="X16329" s="221"/>
    </row>
    <row r="16330" spans="20:24">
      <c r="T16330" s="221"/>
      <c r="U16330" s="221"/>
      <c r="V16330" s="221"/>
      <c r="W16330" s="221"/>
      <c r="X16330" s="221"/>
    </row>
    <row r="16331" spans="20:24">
      <c r="T16331" s="221"/>
      <c r="U16331" s="221"/>
      <c r="V16331" s="221"/>
      <c r="W16331" s="221"/>
      <c r="X16331" s="221"/>
    </row>
    <row r="16332" spans="20:24">
      <c r="T16332" s="221"/>
      <c r="U16332" s="221"/>
      <c r="V16332" s="221"/>
      <c r="W16332" s="221"/>
      <c r="X16332" s="221"/>
    </row>
    <row r="16333" spans="20:24">
      <c r="T16333" s="221"/>
      <c r="U16333" s="221"/>
      <c r="V16333" s="221"/>
      <c r="W16333" s="221"/>
      <c r="X16333" s="221"/>
    </row>
    <row r="16334" spans="20:24">
      <c r="T16334" s="221"/>
      <c r="U16334" s="221"/>
      <c r="V16334" s="221"/>
      <c r="W16334" s="221"/>
      <c r="X16334" s="221"/>
    </row>
    <row r="16335" spans="20:24">
      <c r="T16335" s="221"/>
      <c r="U16335" s="221"/>
      <c r="V16335" s="221"/>
      <c r="W16335" s="221"/>
      <c r="X16335" s="221"/>
    </row>
    <row r="16336" spans="20:24">
      <c r="T16336" s="221"/>
      <c r="U16336" s="221"/>
      <c r="V16336" s="221"/>
      <c r="W16336" s="221"/>
      <c r="X16336" s="221"/>
    </row>
    <row r="16337" spans="20:24">
      <c r="T16337" s="221"/>
      <c r="U16337" s="221"/>
      <c r="V16337" s="221"/>
      <c r="W16337" s="221"/>
      <c r="X16337" s="221"/>
    </row>
    <row r="16338" spans="20:24">
      <c r="T16338" s="221"/>
      <c r="U16338" s="221"/>
      <c r="V16338" s="221"/>
      <c r="W16338" s="221"/>
      <c r="X16338" s="221"/>
    </row>
    <row r="16339" spans="20:24">
      <c r="T16339" s="221"/>
      <c r="U16339" s="221"/>
      <c r="V16339" s="221"/>
      <c r="W16339" s="221"/>
      <c r="X16339" s="221"/>
    </row>
    <row r="16340" spans="20:24">
      <c r="T16340" s="221"/>
      <c r="U16340" s="221"/>
      <c r="V16340" s="221"/>
      <c r="W16340" s="221"/>
      <c r="X16340" s="221"/>
    </row>
    <row r="16341" spans="20:24">
      <c r="T16341" s="221"/>
      <c r="U16341" s="221"/>
      <c r="V16341" s="221"/>
      <c r="W16341" s="221"/>
      <c r="X16341" s="221"/>
    </row>
    <row r="16342" spans="20:24">
      <c r="T16342" s="221"/>
      <c r="U16342" s="221"/>
      <c r="V16342" s="221"/>
      <c r="W16342" s="221"/>
      <c r="X16342" s="221"/>
    </row>
    <row r="16343" spans="20:24">
      <c r="T16343" s="221"/>
      <c r="U16343" s="221"/>
      <c r="V16343" s="221"/>
      <c r="W16343" s="221"/>
      <c r="X16343" s="221"/>
    </row>
    <row r="16344" spans="20:24">
      <c r="T16344" s="221"/>
      <c r="U16344" s="221"/>
      <c r="V16344" s="221"/>
      <c r="W16344" s="221"/>
      <c r="X16344" s="221"/>
    </row>
    <row r="16345" spans="20:24">
      <c r="T16345" s="221"/>
      <c r="U16345" s="221"/>
      <c r="V16345" s="221"/>
      <c r="W16345" s="221"/>
      <c r="X16345" s="221"/>
    </row>
    <row r="16346" spans="20:24">
      <c r="T16346" s="221"/>
      <c r="U16346" s="221"/>
      <c r="V16346" s="221"/>
      <c r="W16346" s="221"/>
      <c r="X16346" s="221"/>
    </row>
    <row r="16347" spans="20:24">
      <c r="T16347" s="221"/>
      <c r="U16347" s="221"/>
      <c r="V16347" s="221"/>
      <c r="W16347" s="221"/>
      <c r="X16347" s="221"/>
    </row>
    <row r="16348" spans="20:24">
      <c r="T16348" s="221"/>
      <c r="U16348" s="221"/>
      <c r="V16348" s="221"/>
      <c r="W16348" s="221"/>
      <c r="X16348" s="221"/>
    </row>
    <row r="16349" spans="20:24">
      <c r="T16349" s="221"/>
      <c r="U16349" s="221"/>
      <c r="V16349" s="221"/>
      <c r="W16349" s="221"/>
      <c r="X16349" s="221"/>
    </row>
    <row r="16350" spans="20:24">
      <c r="T16350" s="221"/>
      <c r="U16350" s="221"/>
      <c r="V16350" s="221"/>
      <c r="W16350" s="221"/>
      <c r="X16350" s="221"/>
    </row>
    <row r="16351" spans="20:24">
      <c r="T16351" s="221"/>
      <c r="U16351" s="221"/>
      <c r="V16351" s="221"/>
      <c r="W16351" s="221"/>
      <c r="X16351" s="221"/>
    </row>
    <row r="16352" spans="20:24">
      <c r="T16352" s="221"/>
      <c r="U16352" s="221"/>
      <c r="V16352" s="221"/>
      <c r="W16352" s="221"/>
      <c r="X16352" s="221"/>
    </row>
    <row r="16353" spans="20:24">
      <c r="T16353" s="221"/>
      <c r="U16353" s="221"/>
      <c r="V16353" s="221"/>
      <c r="W16353" s="221"/>
      <c r="X16353" s="221"/>
    </row>
    <row r="16354" spans="20:24">
      <c r="T16354" s="221"/>
      <c r="U16354" s="221"/>
      <c r="V16354" s="221"/>
      <c r="W16354" s="221"/>
      <c r="X16354" s="221"/>
    </row>
    <row r="16355" spans="20:24">
      <c r="T16355" s="221"/>
      <c r="U16355" s="221"/>
      <c r="V16355" s="221"/>
      <c r="W16355" s="221"/>
      <c r="X16355" s="221"/>
    </row>
    <row r="16356" spans="20:24">
      <c r="T16356" s="221"/>
      <c r="U16356" s="221"/>
      <c r="V16356" s="221"/>
      <c r="W16356" s="221"/>
      <c r="X16356" s="221"/>
    </row>
    <row r="16357" spans="20:24">
      <c r="T16357" s="221"/>
      <c r="U16357" s="221"/>
      <c r="V16357" s="221"/>
      <c r="W16357" s="221"/>
      <c r="X16357" s="221"/>
    </row>
    <row r="16358" spans="20:24">
      <c r="T16358" s="221"/>
      <c r="U16358" s="221"/>
      <c r="V16358" s="221"/>
      <c r="W16358" s="221"/>
      <c r="X16358" s="221"/>
    </row>
    <row r="16359" spans="20:24">
      <c r="T16359" s="221"/>
      <c r="U16359" s="221"/>
      <c r="V16359" s="221"/>
      <c r="W16359" s="221"/>
      <c r="X16359" s="221"/>
    </row>
    <row r="16360" spans="20:24">
      <c r="T16360" s="221"/>
      <c r="U16360" s="221"/>
      <c r="V16360" s="221"/>
      <c r="W16360" s="221"/>
      <c r="X16360" s="221"/>
    </row>
    <row r="16361" spans="20:24">
      <c r="T16361" s="221"/>
      <c r="U16361" s="221"/>
      <c r="V16361" s="221"/>
      <c r="W16361" s="221"/>
      <c r="X16361" s="221"/>
    </row>
    <row r="16362" spans="20:24">
      <c r="T16362" s="221"/>
      <c r="U16362" s="221"/>
      <c r="V16362" s="221"/>
      <c r="W16362" s="221"/>
      <c r="X16362" s="221"/>
    </row>
    <row r="16363" spans="20:24">
      <c r="T16363" s="221"/>
      <c r="U16363" s="221"/>
      <c r="V16363" s="221"/>
      <c r="W16363" s="221"/>
      <c r="X16363" s="221"/>
    </row>
    <row r="16364" spans="20:24">
      <c r="T16364" s="221"/>
      <c r="U16364" s="221"/>
      <c r="V16364" s="221"/>
      <c r="W16364" s="221"/>
      <c r="X16364" s="221"/>
    </row>
    <row r="16365" spans="20:24">
      <c r="T16365" s="221"/>
      <c r="U16365" s="221"/>
      <c r="V16365" s="221"/>
      <c r="W16365" s="221"/>
      <c r="X16365" s="221"/>
    </row>
    <row r="16366" spans="20:24">
      <c r="T16366" s="221"/>
      <c r="U16366" s="221"/>
      <c r="V16366" s="221"/>
      <c r="W16366" s="221"/>
      <c r="X16366" s="221"/>
    </row>
    <row r="16367" spans="20:24">
      <c r="T16367" s="221"/>
      <c r="U16367" s="221"/>
      <c r="V16367" s="221"/>
      <c r="W16367" s="221"/>
      <c r="X16367" s="221"/>
    </row>
    <row r="16368" spans="20:24">
      <c r="T16368" s="221"/>
      <c r="U16368" s="221"/>
      <c r="V16368" s="221"/>
      <c r="W16368" s="221"/>
      <c r="X16368" s="221"/>
    </row>
    <row r="16369" spans="20:24">
      <c r="T16369" s="221"/>
      <c r="U16369" s="221"/>
      <c r="V16369" s="221"/>
      <c r="W16369" s="221"/>
      <c r="X16369" s="221"/>
    </row>
    <row r="16370" spans="20:24">
      <c r="T16370" s="221"/>
      <c r="U16370" s="221"/>
      <c r="V16370" s="221"/>
      <c r="W16370" s="221"/>
      <c r="X16370" s="221"/>
    </row>
    <row r="16371" spans="20:24">
      <c r="T16371" s="221"/>
      <c r="U16371" s="221"/>
      <c r="V16371" s="221"/>
      <c r="W16371" s="221"/>
      <c r="X16371" s="221"/>
    </row>
    <row r="16372" spans="20:24">
      <c r="T16372" s="221"/>
      <c r="U16372" s="221"/>
      <c r="V16372" s="221"/>
      <c r="W16372" s="221"/>
      <c r="X16372" s="221"/>
    </row>
    <row r="16373" spans="20:24">
      <c r="T16373" s="221"/>
      <c r="U16373" s="221"/>
      <c r="V16373" s="221"/>
      <c r="W16373" s="221"/>
      <c r="X16373" s="221"/>
    </row>
    <row r="16374" spans="20:24">
      <c r="T16374" s="221"/>
      <c r="U16374" s="221"/>
      <c r="V16374" s="221"/>
      <c r="W16374" s="221"/>
      <c r="X16374" s="221"/>
    </row>
    <row r="16375" spans="20:24">
      <c r="T16375" s="221"/>
      <c r="U16375" s="221"/>
      <c r="V16375" s="221"/>
      <c r="W16375" s="221"/>
      <c r="X16375" s="221"/>
    </row>
    <row r="16376" spans="20:24">
      <c r="T16376" s="221"/>
      <c r="U16376" s="221"/>
      <c r="V16376" s="221"/>
      <c r="W16376" s="221"/>
      <c r="X16376" s="221"/>
    </row>
    <row r="16377" spans="20:24">
      <c r="T16377" s="221"/>
      <c r="U16377" s="221"/>
      <c r="V16377" s="221"/>
      <c r="W16377" s="221"/>
      <c r="X16377" s="221"/>
    </row>
    <row r="16378" spans="20:24">
      <c r="T16378" s="221"/>
      <c r="U16378" s="221"/>
      <c r="V16378" s="221"/>
      <c r="W16378" s="221"/>
      <c r="X16378" s="221"/>
    </row>
    <row r="16379" spans="20:24">
      <c r="T16379" s="221"/>
      <c r="U16379" s="221"/>
      <c r="V16379" s="221"/>
      <c r="W16379" s="221"/>
      <c r="X16379" s="221"/>
    </row>
    <row r="16380" spans="20:24">
      <c r="T16380" s="221"/>
      <c r="U16380" s="221"/>
      <c r="V16380" s="221"/>
      <c r="W16380" s="221"/>
      <c r="X16380" s="221"/>
    </row>
    <row r="16381" spans="20:24">
      <c r="T16381" s="221"/>
      <c r="U16381" s="221"/>
      <c r="V16381" s="221"/>
      <c r="W16381" s="221"/>
      <c r="X16381" s="221"/>
    </row>
    <row r="16382" spans="20:24">
      <c r="T16382" s="221"/>
      <c r="U16382" s="221"/>
      <c r="V16382" s="221"/>
      <c r="W16382" s="221"/>
      <c r="X16382" s="221"/>
    </row>
    <row r="16383" spans="20:24">
      <c r="T16383" s="221"/>
      <c r="U16383" s="221"/>
      <c r="V16383" s="221"/>
      <c r="W16383" s="221"/>
      <c r="X16383" s="221"/>
    </row>
    <row r="16384" spans="20:24">
      <c r="T16384" s="221"/>
      <c r="U16384" s="221"/>
      <c r="V16384" s="221"/>
      <c r="W16384" s="221"/>
      <c r="X16384" s="221"/>
    </row>
    <row r="16385" spans="20:24">
      <c r="T16385" s="221"/>
      <c r="U16385" s="221"/>
      <c r="V16385" s="221"/>
      <c r="W16385" s="221"/>
      <c r="X16385" s="221"/>
    </row>
    <row r="16386" spans="20:24">
      <c r="T16386" s="221"/>
      <c r="U16386" s="221"/>
      <c r="V16386" s="221"/>
      <c r="W16386" s="221"/>
      <c r="X16386" s="221"/>
    </row>
  </sheetData>
  <dataConsolidate/>
  <phoneticPr fontId="1" type="noConversion"/>
  <conditionalFormatting sqref="R3:R45">
    <cfRule type="cellIs" dxfId="517" priority="183" operator="equal">
      <formula>"WW"</formula>
    </cfRule>
    <cfRule type="cellIs" dxfId="516" priority="184" operator="equal">
      <formula>"S1"</formula>
    </cfRule>
    <cfRule type="cellIs" dxfId="515" priority="185" operator="equal">
      <formula>"M5"</formula>
    </cfRule>
    <cfRule type="cellIs" dxfId="514" priority="186" operator="equal">
      <formula>"M4"</formula>
    </cfRule>
    <cfRule type="cellIs" dxfId="513" priority="187" operator="equal">
      <formula>"M3"</formula>
    </cfRule>
    <cfRule type="cellIs" dxfId="512" priority="188" operator="equal">
      <formula>"M2"</formula>
    </cfRule>
    <cfRule type="cellIs" dxfId="511" priority="189" operator="equal">
      <formula>"M1"</formula>
    </cfRule>
  </conditionalFormatting>
  <conditionalFormatting sqref="M3:Q362 C20:C30">
    <cfRule type="cellIs" dxfId="510" priority="161" operator="equal">
      <formula>"S2"</formula>
    </cfRule>
    <cfRule type="cellIs" dxfId="509" priority="162" operator="equal">
      <formula>"WW"</formula>
    </cfRule>
    <cfRule type="cellIs" dxfId="508" priority="163" operator="equal">
      <formula>"S1"</formula>
    </cfRule>
    <cfRule type="cellIs" dxfId="507" priority="164" operator="equal">
      <formula>"M5"</formula>
    </cfRule>
    <cfRule type="cellIs" dxfId="506" priority="165" operator="equal">
      <formula>"M4"</formula>
    </cfRule>
    <cfRule type="cellIs" dxfId="505" priority="166" operator="equal">
      <formula>"M3"</formula>
    </cfRule>
    <cfRule type="cellIs" dxfId="504" priority="167" operator="equal">
      <formula>"M2"</formula>
    </cfRule>
    <cfRule type="cellIs" dxfId="503" priority="168" operator="equal">
      <formula>"M1"</formula>
    </cfRule>
  </conditionalFormatting>
  <conditionalFormatting sqref="M3:Q362">
    <cfRule type="containsText" dxfId="502" priority="61" operator="containsText" text="BN">
      <formula>NOT(ISERROR(SEARCH("BN",M3)))</formula>
    </cfRule>
    <cfRule type="containsText" dxfId="501" priority="62" operator="containsText" text="BN">
      <formula>NOT(ISERROR(SEARCH("BN",M3)))</formula>
    </cfRule>
    <cfRule type="cellIs" dxfId="500" priority="154" operator="equal">
      <formula>"M5"</formula>
    </cfRule>
    <cfRule type="cellIs" dxfId="499" priority="155" operator="equal">
      <formula>"M4"</formula>
    </cfRule>
    <cfRule type="cellIs" dxfId="498" priority="156" operator="equal">
      <formula>"M3"</formula>
    </cfRule>
    <cfRule type="cellIs" dxfId="497" priority="157" operator="equal">
      <formula>"M2"</formula>
    </cfRule>
    <cfRule type="cellIs" dxfId="496" priority="158" operator="equal">
      <formula>"M1"</formula>
    </cfRule>
    <cfRule type="cellIs" dxfId="495" priority="159" operator="equal">
      <formula>"WW"</formula>
    </cfRule>
    <cfRule type="cellIs" dxfId="494" priority="160" operator="equal">
      <formula>"S1"</formula>
    </cfRule>
  </conditionalFormatting>
  <conditionalFormatting sqref="AC91:AC110 AD102:AG113 AD91:AF101 AG60:AG99 AF55:AG59 AF60:AF90">
    <cfRule type="cellIs" dxfId="493" priority="101" operator="equal">
      <formula>"S2"</formula>
    </cfRule>
    <cfRule type="cellIs" dxfId="492" priority="102" operator="equal">
      <formula>"WW"</formula>
    </cfRule>
    <cfRule type="cellIs" dxfId="491" priority="103" operator="equal">
      <formula>"S1"</formula>
    </cfRule>
    <cfRule type="cellIs" dxfId="490" priority="104" operator="equal">
      <formula>"M5"</formula>
    </cfRule>
    <cfRule type="cellIs" dxfId="489" priority="105" operator="equal">
      <formula>"M4"</formula>
    </cfRule>
    <cfRule type="cellIs" dxfId="488" priority="106" operator="equal">
      <formula>"M3"</formula>
    </cfRule>
    <cfRule type="cellIs" dxfId="487" priority="107" operator="equal">
      <formula>"M2"</formula>
    </cfRule>
    <cfRule type="cellIs" dxfId="486" priority="108" operator="equal">
      <formula>"M1"</formula>
    </cfRule>
  </conditionalFormatting>
  <conditionalFormatting sqref="C20:C30">
    <cfRule type="cellIs" dxfId="485" priority="124" operator="equal">
      <formula>"M5"</formula>
    </cfRule>
    <cfRule type="cellIs" dxfId="484" priority="125" operator="equal">
      <formula>"M4"</formula>
    </cfRule>
    <cfRule type="cellIs" dxfId="483" priority="126" operator="equal">
      <formula>"M3"</formula>
    </cfRule>
    <cfRule type="cellIs" dxfId="482" priority="127" operator="equal">
      <formula>"M2"</formula>
    </cfRule>
    <cfRule type="cellIs" dxfId="481" priority="128" operator="equal">
      <formula>"M1"</formula>
    </cfRule>
    <cfRule type="cellIs" dxfId="480" priority="129" operator="equal">
      <formula>"WW"</formula>
    </cfRule>
    <cfRule type="cellIs" dxfId="479" priority="130" operator="equal">
      <formula>"S1"</formula>
    </cfRule>
  </conditionalFormatting>
  <conditionalFormatting sqref="AC91:AC110 AD102:AG113 AD91:AF101 AG60:AG99 AF55:AG59 AF60:AF90">
    <cfRule type="cellIs" dxfId="478" priority="94" operator="equal">
      <formula>"M5"</formula>
    </cfRule>
    <cfRule type="cellIs" dxfId="477" priority="95" operator="equal">
      <formula>"M4"</formula>
    </cfRule>
    <cfRule type="cellIs" dxfId="476" priority="96" operator="equal">
      <formula>"M3"</formula>
    </cfRule>
    <cfRule type="cellIs" dxfId="475" priority="97" operator="equal">
      <formula>"M2"</formula>
    </cfRule>
    <cfRule type="cellIs" dxfId="474" priority="98" operator="equal">
      <formula>"M1"</formula>
    </cfRule>
    <cfRule type="cellIs" dxfId="473" priority="99" operator="equal">
      <formula>"WW"</formula>
    </cfRule>
    <cfRule type="cellIs" dxfId="472" priority="100" operator="equal">
      <formula>"S1"</formula>
    </cfRule>
  </conditionalFormatting>
  <conditionalFormatting sqref="M3:Q362">
    <cfRule type="beginsWith" dxfId="471" priority="93" operator="beginsWith" text="M6">
      <formula>LEFT(M3,LEN("M6"))="M6"</formula>
    </cfRule>
  </conditionalFormatting>
  <conditionalFormatting sqref="B31">
    <cfRule type="cellIs" dxfId="470" priority="70" operator="equal">
      <formula>"S2"</formula>
    </cfRule>
    <cfRule type="cellIs" dxfId="469" priority="71" operator="equal">
      <formula>"WW"</formula>
    </cfRule>
    <cfRule type="cellIs" dxfId="468" priority="72" operator="equal">
      <formula>"S1"</formula>
    </cfRule>
    <cfRule type="cellIs" dxfId="467" priority="73" operator="equal">
      <formula>"M5"</formula>
    </cfRule>
    <cfRule type="cellIs" dxfId="466" priority="74" operator="equal">
      <formula>"M4"</formula>
    </cfRule>
    <cfRule type="cellIs" dxfId="465" priority="75" operator="equal">
      <formula>"M3"</formula>
    </cfRule>
    <cfRule type="cellIs" dxfId="464" priority="76" operator="equal">
      <formula>"M2"</formula>
    </cfRule>
    <cfRule type="cellIs" dxfId="463" priority="77" operator="equal">
      <formula>"M1"</formula>
    </cfRule>
  </conditionalFormatting>
  <conditionalFormatting sqref="B31">
    <cfRule type="cellIs" dxfId="462" priority="63" operator="equal">
      <formula>"M5"</formula>
    </cfRule>
    <cfRule type="cellIs" dxfId="461" priority="64" operator="equal">
      <formula>"M4"</formula>
    </cfRule>
    <cfRule type="cellIs" dxfId="460" priority="65" operator="equal">
      <formula>"M3"</formula>
    </cfRule>
    <cfRule type="cellIs" dxfId="459" priority="66" operator="equal">
      <formula>"M2"</formula>
    </cfRule>
    <cfRule type="cellIs" dxfId="458" priority="67" operator="equal">
      <formula>"M1"</formula>
    </cfRule>
    <cfRule type="cellIs" dxfId="457" priority="68" operator="equal">
      <formula>"WW"</formula>
    </cfRule>
    <cfRule type="cellIs" dxfId="456" priority="69" operator="equal">
      <formula>"S1"</formula>
    </cfRule>
  </conditionalFormatting>
  <conditionalFormatting sqref="B13">
    <cfRule type="cellIs" dxfId="455" priority="1" operator="equal">
      <formula>"M5"</formula>
    </cfRule>
    <cfRule type="cellIs" dxfId="454" priority="2" operator="equal">
      <formula>"M4"</formula>
    </cfRule>
    <cfRule type="cellIs" dxfId="453" priority="3" operator="equal">
      <formula>"M3"</formula>
    </cfRule>
    <cfRule type="cellIs" dxfId="452" priority="4" operator="equal">
      <formula>"M2"</formula>
    </cfRule>
    <cfRule type="cellIs" dxfId="451" priority="5" operator="equal">
      <formula>"M1"</formula>
    </cfRule>
    <cfRule type="cellIs" dxfId="450" priority="6" operator="equal">
      <formula>"WW"</formula>
    </cfRule>
    <cfRule type="cellIs" dxfId="449" priority="7" operator="equal">
      <formula>"S1"</formula>
    </cfRule>
  </conditionalFormatting>
  <conditionalFormatting sqref="B15">
    <cfRule type="cellIs" dxfId="448" priority="38" operator="equal">
      <formula>"S2"</formula>
    </cfRule>
    <cfRule type="cellIs" dxfId="447" priority="39" operator="equal">
      <formula>"WW"</formula>
    </cfRule>
    <cfRule type="cellIs" dxfId="446" priority="40" operator="equal">
      <formula>"S1"</formula>
    </cfRule>
    <cfRule type="cellIs" dxfId="445" priority="41" operator="equal">
      <formula>"M5"</formula>
    </cfRule>
    <cfRule type="cellIs" dxfId="444" priority="42" operator="equal">
      <formula>"M4"</formula>
    </cfRule>
    <cfRule type="cellIs" dxfId="443" priority="43" operator="equal">
      <formula>"M3"</formula>
    </cfRule>
    <cfRule type="cellIs" dxfId="442" priority="44" operator="equal">
      <formula>"M2"</formula>
    </cfRule>
    <cfRule type="cellIs" dxfId="441" priority="45" operator="equal">
      <formula>"M1"</formula>
    </cfRule>
  </conditionalFormatting>
  <conditionalFormatting sqref="B15">
    <cfRule type="cellIs" dxfId="440" priority="31" operator="equal">
      <formula>"M5"</formula>
    </cfRule>
    <cfRule type="cellIs" dxfId="439" priority="32" operator="equal">
      <formula>"M4"</formula>
    </cfRule>
    <cfRule type="cellIs" dxfId="438" priority="33" operator="equal">
      <formula>"M3"</formula>
    </cfRule>
    <cfRule type="cellIs" dxfId="437" priority="34" operator="equal">
      <formula>"M2"</formula>
    </cfRule>
    <cfRule type="cellIs" dxfId="436" priority="35" operator="equal">
      <formula>"M1"</formula>
    </cfRule>
    <cfRule type="cellIs" dxfId="435" priority="36" operator="equal">
      <formula>"WW"</formula>
    </cfRule>
    <cfRule type="cellIs" dxfId="434" priority="37" operator="equal">
      <formula>"S1"</formula>
    </cfRule>
  </conditionalFormatting>
  <conditionalFormatting sqref="B14">
    <cfRule type="cellIs" dxfId="433" priority="23" operator="equal">
      <formula>"S2"</formula>
    </cfRule>
    <cfRule type="cellIs" dxfId="432" priority="24" operator="equal">
      <formula>"WW"</formula>
    </cfRule>
    <cfRule type="cellIs" dxfId="431" priority="25" operator="equal">
      <formula>"S1"</formula>
    </cfRule>
    <cfRule type="cellIs" dxfId="430" priority="26" operator="equal">
      <formula>"M5"</formula>
    </cfRule>
    <cfRule type="cellIs" dxfId="429" priority="27" operator="equal">
      <formula>"M4"</formula>
    </cfRule>
    <cfRule type="cellIs" dxfId="428" priority="28" operator="equal">
      <formula>"M3"</formula>
    </cfRule>
    <cfRule type="cellIs" dxfId="427" priority="29" operator="equal">
      <formula>"M2"</formula>
    </cfRule>
    <cfRule type="cellIs" dxfId="426" priority="30" operator="equal">
      <formula>"M1"</formula>
    </cfRule>
  </conditionalFormatting>
  <conditionalFormatting sqref="B14">
    <cfRule type="cellIs" dxfId="425" priority="16" operator="equal">
      <formula>"M5"</formula>
    </cfRule>
    <cfRule type="cellIs" dxfId="424" priority="17" operator="equal">
      <formula>"M4"</formula>
    </cfRule>
    <cfRule type="cellIs" dxfId="423" priority="18" operator="equal">
      <formula>"M3"</formula>
    </cfRule>
    <cfRule type="cellIs" dxfId="422" priority="19" operator="equal">
      <formula>"M2"</formula>
    </cfRule>
    <cfRule type="cellIs" dxfId="421" priority="20" operator="equal">
      <formula>"M1"</formula>
    </cfRule>
    <cfRule type="cellIs" dxfId="420" priority="21" operator="equal">
      <formula>"WW"</formula>
    </cfRule>
    <cfRule type="cellIs" dxfId="419" priority="22" operator="equal">
      <formula>"S1"</formula>
    </cfRule>
  </conditionalFormatting>
  <conditionalFormatting sqref="B13">
    <cfRule type="cellIs" dxfId="418" priority="8" operator="equal">
      <formula>"S2"</formula>
    </cfRule>
    <cfRule type="cellIs" dxfId="417" priority="9" operator="equal">
      <formula>"WW"</formula>
    </cfRule>
    <cfRule type="cellIs" dxfId="416" priority="10" operator="equal">
      <formula>"S1"</formula>
    </cfRule>
    <cfRule type="cellIs" dxfId="415" priority="11" operator="equal">
      <formula>"M5"</formula>
    </cfRule>
    <cfRule type="cellIs" dxfId="414" priority="12" operator="equal">
      <formula>"M4"</formula>
    </cfRule>
    <cfRule type="cellIs" dxfId="413" priority="13" operator="equal">
      <formula>"M3"</formula>
    </cfRule>
    <cfRule type="cellIs" dxfId="412" priority="14" operator="equal">
      <formula>"M2"</formula>
    </cfRule>
    <cfRule type="cellIs" dxfId="411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1:Z81"/>
  <sheetViews>
    <sheetView topLeftCell="D1" zoomScale="125" zoomScaleNormal="125" workbookViewId="0">
      <pane ySplit="6" topLeftCell="A10" activePane="bottomLeft" state="frozen"/>
      <selection pane="bottomLeft" activeCell="A30" sqref="A30:A39"/>
    </sheetView>
  </sheetViews>
  <sheetFormatPr baseColWidth="10" defaultColWidth="9" defaultRowHeight="13"/>
  <cols>
    <col min="1" max="1" width="9" style="192"/>
    <col min="2" max="2" width="19.83203125" style="17" customWidth="1"/>
    <col min="3" max="4" width="11.1640625" style="17" customWidth="1"/>
    <col min="5" max="5" width="11" style="17" customWidth="1"/>
    <col min="6" max="6" width="12" style="17" bestFit="1" customWidth="1"/>
    <col min="7" max="7" width="9" style="17" customWidth="1"/>
    <col min="8" max="8" width="13.6640625" style="17" bestFit="1" customWidth="1"/>
    <col min="9" max="9" width="10" style="17" customWidth="1"/>
    <col min="10" max="10" width="8.5" style="17" customWidth="1"/>
    <col min="11" max="11" width="14.1640625" style="17" customWidth="1"/>
    <col min="12" max="12" width="18.6640625" style="17" bestFit="1" customWidth="1"/>
    <col min="13" max="13" width="13.33203125" style="17" customWidth="1"/>
    <col min="14" max="14" width="17.6640625" style="192" customWidth="1"/>
    <col min="15" max="15" width="12.1640625" style="19" bestFit="1" customWidth="1"/>
    <col min="16" max="17" width="9" style="19"/>
    <col min="18" max="24" width="9" style="17"/>
    <col min="25" max="25" width="13.6640625" style="17" bestFit="1" customWidth="1"/>
    <col min="26" max="26" width="10" style="17" bestFit="1" customWidth="1"/>
    <col min="27" max="16384" width="9" style="17"/>
  </cols>
  <sheetData>
    <row r="1" spans="1:26">
      <c r="O1" s="19" t="s">
        <v>305</v>
      </c>
      <c r="P1" s="19">
        <v>1</v>
      </c>
      <c r="Q1" s="19">
        <v>2</v>
      </c>
      <c r="R1" s="17">
        <v>3</v>
      </c>
      <c r="S1" s="17">
        <v>4</v>
      </c>
      <c r="T1" s="17">
        <v>5</v>
      </c>
    </row>
    <row r="2" spans="1:26">
      <c r="B2" s="17" t="s">
        <v>45</v>
      </c>
      <c r="C2" s="17" t="s">
        <v>46</v>
      </c>
      <c r="D2" s="17" t="s">
        <v>47</v>
      </c>
      <c r="E2" s="17" t="s">
        <v>48</v>
      </c>
      <c r="F2" s="17" t="s">
        <v>49</v>
      </c>
      <c r="P2" s="19">
        <f>OverView!C26</f>
        <v>3</v>
      </c>
      <c r="Q2" s="194">
        <f>OverView!D26</f>
        <v>3</v>
      </c>
      <c r="R2" s="194">
        <f>OverView!E26</f>
        <v>3</v>
      </c>
      <c r="S2" s="194">
        <f>OverView!F26</f>
        <v>3</v>
      </c>
      <c r="T2" s="194">
        <f>OverView!G26</f>
        <v>3</v>
      </c>
    </row>
    <row r="3" spans="1:26">
      <c r="C3" s="17">
        <f>OverView!B17</f>
        <v>1</v>
      </c>
      <c r="D3" s="17" t="s">
        <v>251</v>
      </c>
      <c r="E3" s="28">
        <f>SUM(K8:K40)</f>
        <v>2.1467094264403292</v>
      </c>
      <c r="F3" s="18">
        <f>SUM(L8:L40)</f>
        <v>4.073431069958848E-2</v>
      </c>
    </row>
    <row r="4" spans="1:26">
      <c r="B4" s="17">
        <v>38.357828887770339</v>
      </c>
    </row>
    <row r="5" spans="1:26" ht="14">
      <c r="B5" s="26" t="s">
        <v>25</v>
      </c>
      <c r="C5" s="362">
        <f>PRODUCT('Regular Symbol'!D16:'Regular Symbol'!H16)</f>
        <v>248832</v>
      </c>
      <c r="D5" s="362"/>
      <c r="E5" s="362"/>
      <c r="F5" s="362"/>
      <c r="G5" s="362"/>
      <c r="H5" s="12"/>
      <c r="I5" s="13"/>
      <c r="J5" s="14"/>
      <c r="K5" s="15"/>
      <c r="L5" s="16"/>
      <c r="M5" s="20"/>
      <c r="N5" s="195"/>
    </row>
    <row r="6" spans="1:26" ht="14">
      <c r="A6" s="192" t="s">
        <v>7</v>
      </c>
      <c r="B6" s="183" t="s">
        <v>307</v>
      </c>
      <c r="C6" s="183">
        <v>1</v>
      </c>
      <c r="D6" s="183">
        <v>2</v>
      </c>
      <c r="E6" s="183">
        <v>3</v>
      </c>
      <c r="F6" s="183">
        <v>4</v>
      </c>
      <c r="G6" s="183">
        <v>5</v>
      </c>
      <c r="H6" s="183" t="s">
        <v>30</v>
      </c>
      <c r="I6" s="336" t="s">
        <v>31</v>
      </c>
      <c r="J6" s="337" t="s">
        <v>32</v>
      </c>
      <c r="K6" s="338" t="s">
        <v>33</v>
      </c>
      <c r="L6" s="339" t="s">
        <v>34</v>
      </c>
      <c r="M6" s="340" t="s">
        <v>123</v>
      </c>
      <c r="N6" s="205"/>
    </row>
    <row r="7" spans="1:26" ht="15">
      <c r="A7" s="190" t="s">
        <v>142</v>
      </c>
      <c r="B7" s="331">
        <v>5</v>
      </c>
      <c r="C7" s="26">
        <f>'Regular Symbol'!D13</f>
        <v>1</v>
      </c>
      <c r="D7" s="26">
        <f>'Regular Symbol'!E13</f>
        <v>1</v>
      </c>
      <c r="E7" s="26">
        <f>'Regular Symbol'!F13</f>
        <v>1</v>
      </c>
      <c r="F7" s="26">
        <f>'Regular Symbol'!G13</f>
        <v>1</v>
      </c>
      <c r="G7" s="26">
        <f>'Regular Symbol'!H13</f>
        <v>1</v>
      </c>
      <c r="H7" s="341">
        <f>PRODUCT(C7:G7)</f>
        <v>1</v>
      </c>
      <c r="I7" s="342">
        <v>0</v>
      </c>
      <c r="J7" s="343">
        <f>VLOOKUP($A7,OverView!$B$49:$G$60,PayCombo!$B7+1,FALSE)</f>
        <v>0</v>
      </c>
      <c r="K7" s="245">
        <f>M7</f>
        <v>0</v>
      </c>
      <c r="L7" s="245">
        <v>0</v>
      </c>
      <c r="M7" s="344">
        <f>L7*J7</f>
        <v>0</v>
      </c>
      <c r="N7" s="134"/>
      <c r="O7" s="17"/>
    </row>
    <row r="8" spans="1:26" ht="15">
      <c r="A8" s="191" t="s">
        <v>148</v>
      </c>
      <c r="B8" s="330">
        <v>5</v>
      </c>
      <c r="C8" s="26">
        <f>IF(C$6&lt;=$B8,VLOOKUP($A8,'Regular Symbol'!$B$20:$H$29,PayCombo!C$6+2,FALSE),IF(C$6-$B8=1,VLOOKUP($A8,'Regular Symbol'!$B$33:$H$42,PayCombo!C$6+2,FALSE),'Regular Symbol'!D$16))</f>
        <v>2</v>
      </c>
      <c r="D8" s="26">
        <f>IF(D$6&lt;=$B8,VLOOKUP($A8,'Regular Symbol'!$B$20:$H$29,PayCombo!D$6+2,FALSE),IF(D$6-$B8=1,VLOOKUP($A8,'Regular Symbol'!$B$33:$H$42,PayCombo!D$6+2,FALSE),'Regular Symbol'!E$16))</f>
        <v>2</v>
      </c>
      <c r="E8" s="26">
        <f>IF(E$6&lt;=$B8,VLOOKUP($A8,'Regular Symbol'!$B$20:$H$29,PayCombo!E$6+2,FALSE),IF(E$6-$B8=1,VLOOKUP($A8,'Regular Symbol'!$B$33:$H$42,PayCombo!E$6+2,FALSE),'Regular Symbol'!F$16))</f>
        <v>2</v>
      </c>
      <c r="F8" s="26">
        <f>IF(F$6&lt;=$B8,VLOOKUP($A8,'Regular Symbol'!$B$20:$H$29,PayCombo!F$6+2,FALSE),IF(F$6-$B8=1,VLOOKUP($A8,'Regular Symbol'!$B$33:$H$42,PayCombo!F$6+2,FALSE),'Regular Symbol'!G$16))</f>
        <v>2</v>
      </c>
      <c r="G8" s="26">
        <f>IF(G$6&lt;=$B8,VLOOKUP($A8,'Regular Symbol'!$B$20:$H$29,PayCombo!G$6+2,FALSE),IF(G$6-$B8=1,VLOOKUP($A8,'Regular Symbol'!$B$33:$H$42,PayCombo!G$6+2,FALSE),'Regular Symbol'!H$16))</f>
        <v>2</v>
      </c>
      <c r="H8" s="341">
        <f>PRODUCT(C8:G8)-$H$7</f>
        <v>31</v>
      </c>
      <c r="I8" s="342">
        <f t="shared" ref="I8:I9" si="0">$C$5/H8</f>
        <v>8026.8387096774195</v>
      </c>
      <c r="J8" s="343">
        <f>VLOOKUP($A8,OverView!$B$49:$G$60,PayCombo!$B8+1,FALSE)</f>
        <v>1000</v>
      </c>
      <c r="K8" s="245">
        <f>M8</f>
        <v>0.12458204732510288</v>
      </c>
      <c r="L8" s="245">
        <f t="shared" ref="L8:L9" si="1">1/I8</f>
        <v>1.2458204732510288E-4</v>
      </c>
      <c r="M8" s="344">
        <f>L8*J8</f>
        <v>0.12458204732510288</v>
      </c>
      <c r="N8" s="134"/>
      <c r="O8" s="192" t="s">
        <v>278</v>
      </c>
      <c r="P8" s="194"/>
      <c r="Q8" s="194"/>
      <c r="R8" s="192"/>
      <c r="S8" s="192"/>
      <c r="T8" s="192"/>
      <c r="U8" s="192"/>
      <c r="V8" s="192"/>
      <c r="W8" s="192"/>
      <c r="X8" s="192"/>
      <c r="Y8" s="192"/>
      <c r="Z8" s="192"/>
    </row>
    <row r="9" spans="1:26" ht="15">
      <c r="A9" s="191" t="s">
        <v>149</v>
      </c>
      <c r="B9" s="330">
        <v>5</v>
      </c>
      <c r="C9" s="26">
        <f>IF(C$6&lt;=$B9,VLOOKUP($A9,'Regular Symbol'!$B$20:$H$29,PayCombo!C$6+2,FALSE),IF(C$6-$B9=1,VLOOKUP($A9,'Regular Symbol'!$B$33:$H$42,PayCombo!C$6+2,FALSE),'Regular Symbol'!D$16))</f>
        <v>2</v>
      </c>
      <c r="D9" s="26">
        <f>IF(D$6&lt;=$B9,VLOOKUP($A9,'Regular Symbol'!$B$20:$H$29,PayCombo!D$6+2,FALSE),IF(D$6-$B9=1,VLOOKUP($A9,'Regular Symbol'!$B$33:$H$42,PayCombo!D$6+2,FALSE),'Regular Symbol'!E$16))</f>
        <v>2</v>
      </c>
      <c r="E9" s="26">
        <f>IF(E$6&lt;=$B9,VLOOKUP($A9,'Regular Symbol'!$B$20:$H$29,PayCombo!E$6+2,FALSE),IF(E$6-$B9=1,VLOOKUP($A9,'Regular Symbol'!$B$33:$H$42,PayCombo!E$6+2,FALSE),'Regular Symbol'!F$16))</f>
        <v>2</v>
      </c>
      <c r="F9" s="26">
        <f>IF(F$6&lt;=$B9,VLOOKUP($A9,'Regular Symbol'!$B$20:$H$29,PayCombo!F$6+2,FALSE),IF(F$6-$B9=1,VLOOKUP($A9,'Regular Symbol'!$B$33:$H$42,PayCombo!F$6+2,FALSE),'Regular Symbol'!G$16))</f>
        <v>2</v>
      </c>
      <c r="G9" s="26">
        <f>IF(G$6&lt;=$B9,VLOOKUP($A9,'Regular Symbol'!$B$20:$H$29,PayCombo!G$6+2,FALSE),IF(G$6-$B9=1,VLOOKUP($A9,'Regular Symbol'!$B$33:$H$42,PayCombo!G$6+2,FALSE),'Regular Symbol'!H$16))</f>
        <v>2</v>
      </c>
      <c r="H9" s="341">
        <f t="shared" ref="H9:H13" si="2">PRODUCT(C9:G9)-$H$7</f>
        <v>31</v>
      </c>
      <c r="I9" s="342">
        <f t="shared" si="0"/>
        <v>8026.8387096774195</v>
      </c>
      <c r="J9" s="343">
        <f>VLOOKUP($A9,OverView!$B$49:$G$60,PayCombo!$B9+1,FALSE)</f>
        <v>500</v>
      </c>
      <c r="K9" s="245">
        <f t="shared" ref="K9:K39" si="3">M9</f>
        <v>6.2291023662551438E-2</v>
      </c>
      <c r="L9" s="245">
        <f t="shared" si="1"/>
        <v>1.2458204732510288E-4</v>
      </c>
      <c r="M9" s="344">
        <f t="shared" ref="M9:M29" si="4">L9*J9</f>
        <v>6.2291023662551438E-2</v>
      </c>
      <c r="N9" s="134"/>
      <c r="O9" s="298"/>
      <c r="P9" s="298"/>
      <c r="Q9" s="298"/>
      <c r="R9" s="298"/>
      <c r="S9" s="298"/>
      <c r="T9" s="298" t="s">
        <v>0</v>
      </c>
      <c r="U9" s="298" t="s">
        <v>4</v>
      </c>
      <c r="V9" s="298" t="s">
        <v>1</v>
      </c>
      <c r="W9" s="298" t="s">
        <v>2</v>
      </c>
      <c r="X9" s="298" t="s">
        <v>3</v>
      </c>
      <c r="Y9" s="299" t="s">
        <v>279</v>
      </c>
      <c r="Z9" s="299" t="s">
        <v>280</v>
      </c>
    </row>
    <row r="10" spans="1:26" ht="15">
      <c r="A10" s="191" t="s">
        <v>150</v>
      </c>
      <c r="B10" s="330">
        <v>5</v>
      </c>
      <c r="C10" s="26">
        <f>IF(C$6&lt;=$B10,VLOOKUP($A10,'Regular Symbol'!$B$20:$H$29,PayCombo!C$6+2,FALSE),IF(C$6-$B10=1,VLOOKUP($A10,'Regular Symbol'!$B$33:$H$42,PayCombo!C$6+2,FALSE),'Regular Symbol'!D$16))</f>
        <v>2</v>
      </c>
      <c r="D10" s="26">
        <f>IF(D$6&lt;=$B10,VLOOKUP($A10,'Regular Symbol'!$B$20:$H$29,PayCombo!D$6+2,FALSE),IF(D$6-$B10=1,VLOOKUP($A10,'Regular Symbol'!$B$33:$H$42,PayCombo!D$6+2,FALSE),'Regular Symbol'!E$16))</f>
        <v>2</v>
      </c>
      <c r="E10" s="26">
        <f>IF(E$6&lt;=$B10,VLOOKUP($A10,'Regular Symbol'!$B$20:$H$29,PayCombo!E$6+2,FALSE),IF(E$6-$B10=1,VLOOKUP($A10,'Regular Symbol'!$B$33:$H$42,PayCombo!E$6+2,FALSE),'Regular Symbol'!F$16))</f>
        <v>2</v>
      </c>
      <c r="F10" s="26">
        <f>IF(F$6&lt;=$B10,VLOOKUP($A10,'Regular Symbol'!$B$20:$H$29,PayCombo!F$6+2,FALSE),IF(F$6-$B10=1,VLOOKUP($A10,'Regular Symbol'!$B$33:$H$42,PayCombo!F$6+2,FALSE),'Regular Symbol'!G$16))</f>
        <v>2</v>
      </c>
      <c r="G10" s="26">
        <f>IF(G$6&lt;=$B10,VLOOKUP($A10,'Regular Symbol'!$B$20:$H$29,PayCombo!G$6+2,FALSE),IF(G$6-$B10=1,VLOOKUP($A10,'Regular Symbol'!$B$33:$H$42,PayCombo!G$6+2,FALSE),'Regular Symbol'!H$16))</f>
        <v>2</v>
      </c>
      <c r="H10" s="341">
        <f t="shared" si="2"/>
        <v>31</v>
      </c>
      <c r="I10" s="342">
        <f t="shared" ref="I10:I28" si="5">$C$5/H10</f>
        <v>8026.8387096774195</v>
      </c>
      <c r="J10" s="343">
        <f>VLOOKUP($A10,OverView!$B$49:$G$60,PayCombo!$B10+1,FALSE)</f>
        <v>350</v>
      </c>
      <c r="K10" s="245">
        <f t="shared" si="3"/>
        <v>4.3603716563786012E-2</v>
      </c>
      <c r="L10" s="245">
        <f t="shared" ref="L10:L28" si="6">1/I10</f>
        <v>1.2458204732510288E-4</v>
      </c>
      <c r="M10" s="344">
        <f t="shared" si="4"/>
        <v>4.3603716563786012E-2</v>
      </c>
      <c r="N10" s="134"/>
      <c r="O10" s="300" t="s">
        <v>44</v>
      </c>
      <c r="P10" s="300" t="s">
        <v>44</v>
      </c>
      <c r="Q10" s="300" t="s">
        <v>44</v>
      </c>
      <c r="R10" s="300" t="s">
        <v>44</v>
      </c>
      <c r="S10" s="300" t="s">
        <v>44</v>
      </c>
      <c r="T10" s="298">
        <f>IF(O10="S1",VLOOKUP(O10,'Regular Symbol'!$B$3:$H$16,PayCombo!P$1+2,FALSE)*P$2,'Regular Symbol'!D$16-VLOOKUP("S1",'Regular Symbol'!$B$3:$H$16,PayCombo!P$1+2,FALSE)*P$2)</f>
        <v>3</v>
      </c>
      <c r="U10" s="298">
        <f>IF(P10="S1",VLOOKUP(P10,'Regular Symbol'!$B$3:$H$16,PayCombo!Q$1+2,FALSE)*Q$2,'Regular Symbol'!E$16-VLOOKUP("S1",'Regular Symbol'!$B$3:$H$16,PayCombo!Q$1+2,FALSE)*Q$2)</f>
        <v>3</v>
      </c>
      <c r="V10" s="298">
        <f>IF(Q10="S1",VLOOKUP(Q10,'Regular Symbol'!$B$3:$H$16,PayCombo!R$1+2,FALSE)*R$2,'Regular Symbol'!F$16-VLOOKUP("S1",'Regular Symbol'!$B$3:$H$16,PayCombo!R$1+2,FALSE)*R$2)</f>
        <v>3</v>
      </c>
      <c r="W10" s="298">
        <f>IF(R10="S1",VLOOKUP(R10,'Regular Symbol'!$B$3:$H$16,PayCombo!S$1+2,FALSE)*S$2,'Regular Symbol'!G$16-VLOOKUP("S1",'Regular Symbol'!$B$3:$H$16,PayCombo!S$1+2,FALSE)*S$2)</f>
        <v>3</v>
      </c>
      <c r="X10" s="298">
        <f>IF(S10="S1",VLOOKUP(S10,'Regular Symbol'!$B$3:$H$16,PayCombo!T$1+2,FALSE)*T$2,'Regular Symbol'!H$16-VLOOKUP("S1",'Regular Symbol'!$B$3:$H$16,PayCombo!T$1+2,FALSE)*T$2)</f>
        <v>3</v>
      </c>
      <c r="Y10" s="301">
        <f>PRODUCT(T10,U10,V10,W10,X10)</f>
        <v>243</v>
      </c>
      <c r="Z10" s="18">
        <f>Y10/$C$5</f>
        <v>9.765625E-4</v>
      </c>
    </row>
    <row r="11" spans="1:26" ht="15">
      <c r="A11" s="191" t="s">
        <v>309</v>
      </c>
      <c r="B11" s="330">
        <v>5</v>
      </c>
      <c r="C11" s="26">
        <f>IF(C$6&lt;=$B11,VLOOKUP($A11,'Regular Symbol'!$B$20:$H$29,PayCombo!C$6+2,FALSE),IF(C$6-$B11=1,VLOOKUP($A11,'Regular Symbol'!$B$33:$H$42,PayCombo!C$6+2,FALSE),'Regular Symbol'!D$16))</f>
        <v>2</v>
      </c>
      <c r="D11" s="26">
        <f>IF(D$6&lt;=$B11,VLOOKUP($A11,'Regular Symbol'!$B$20:$H$29,PayCombo!D$6+2,FALSE),IF(D$6-$B11=1,VLOOKUP($A11,'Regular Symbol'!$B$33:$H$42,PayCombo!D$6+2,FALSE),'Regular Symbol'!E$16))</f>
        <v>2</v>
      </c>
      <c r="E11" s="26">
        <f>IF(E$6&lt;=$B11,VLOOKUP($A11,'Regular Symbol'!$B$20:$H$29,PayCombo!E$6+2,FALSE),IF(E$6-$B11=1,VLOOKUP($A11,'Regular Symbol'!$B$33:$H$42,PayCombo!E$6+2,FALSE),'Regular Symbol'!F$16))</f>
        <v>2</v>
      </c>
      <c r="F11" s="26">
        <f>IF(F$6&lt;=$B11,VLOOKUP($A11,'Regular Symbol'!$B$20:$H$29,PayCombo!F$6+2,FALSE),IF(F$6-$B11=1,VLOOKUP($A11,'Regular Symbol'!$B$33:$H$42,PayCombo!F$6+2,FALSE),'Regular Symbol'!G$16))</f>
        <v>2</v>
      </c>
      <c r="G11" s="26">
        <f>IF(G$6&lt;=$B11,VLOOKUP($A11,'Regular Symbol'!$B$20:$H$29,PayCombo!G$6+2,FALSE),IF(G$6-$B11=1,VLOOKUP($A11,'Regular Symbol'!$B$33:$H$42,PayCombo!G$6+2,FALSE),'Regular Symbol'!H$16))</f>
        <v>2</v>
      </c>
      <c r="H11" s="341">
        <f t="shared" si="2"/>
        <v>31</v>
      </c>
      <c r="I11" s="342">
        <f t="shared" si="5"/>
        <v>8026.8387096774195</v>
      </c>
      <c r="J11" s="343">
        <f>VLOOKUP($A11,OverView!$B$49:$G$60,PayCombo!$B11+1,FALSE)</f>
        <v>300</v>
      </c>
      <c r="K11" s="245">
        <f t="shared" si="3"/>
        <v>3.7374614197530867E-2</v>
      </c>
      <c r="L11" s="245">
        <f t="shared" si="6"/>
        <v>1.2458204732510288E-4</v>
      </c>
      <c r="M11" s="344">
        <f t="shared" si="4"/>
        <v>3.7374614197530867E-2</v>
      </c>
      <c r="N11" s="134"/>
      <c r="O11" s="302" t="s">
        <v>44</v>
      </c>
      <c r="P11" s="302" t="s">
        <v>44</v>
      </c>
      <c r="Q11" s="302" t="s">
        <v>44</v>
      </c>
      <c r="R11" s="302" t="s">
        <v>44</v>
      </c>
      <c r="S11" s="302" t="s">
        <v>281</v>
      </c>
      <c r="T11" s="298">
        <f>IF(O11="S1",VLOOKUP(O11,'Regular Symbol'!$B$3:$H$16,PayCombo!P$1+2,FALSE)*P$2,'Regular Symbol'!D$16-VLOOKUP("S1",'Regular Symbol'!$B$3:$H$16,PayCombo!P$1+2,FALSE)*P$2)</f>
        <v>3</v>
      </c>
      <c r="U11" s="298">
        <f>IF(P11="S1",VLOOKUP(P11,'Regular Symbol'!$B$3:$H$16,PayCombo!Q$1+2,FALSE)*Q$2,'Regular Symbol'!E$16-VLOOKUP("S1",'Regular Symbol'!$B$3:$H$16,PayCombo!Q$1+2,FALSE)*Q$2)</f>
        <v>3</v>
      </c>
      <c r="V11" s="298">
        <f>IF(Q11="S1",VLOOKUP(Q11,'Regular Symbol'!$B$3:$H$16,PayCombo!R$1+2,FALSE)*R$2,'Regular Symbol'!F$16-VLOOKUP("S1",'Regular Symbol'!$B$3:$H$16,PayCombo!R$1+2,FALSE)*R$2)</f>
        <v>3</v>
      </c>
      <c r="W11" s="298">
        <f>IF(R11="S1",VLOOKUP(R11,'Regular Symbol'!$B$3:$H$16,PayCombo!S$1+2,FALSE)*S$2,'Regular Symbol'!G$16-VLOOKUP("S1",'Regular Symbol'!$B$3:$H$16,PayCombo!S$1+2,FALSE)*S$2)</f>
        <v>3</v>
      </c>
      <c r="X11" s="298">
        <f>IF(S11="S1",VLOOKUP(S11,'Regular Symbol'!$B$3:$H$16,PayCombo!T$1+2,FALSE)*T$2,'Regular Symbol'!H$16-VLOOKUP("S1",'Regular Symbol'!$B$3:$H$16,PayCombo!T$1+2,FALSE)*T$2)</f>
        <v>9</v>
      </c>
      <c r="Y11" s="301">
        <f>PRODUCT(T11,U11,V11,W11,X11)</f>
        <v>729</v>
      </c>
      <c r="Z11" s="18">
        <f t="shared" ref="Z11:Z25" si="7">Y11/$C$5</f>
        <v>2.9296875E-3</v>
      </c>
    </row>
    <row r="12" spans="1:26" s="192" customFormat="1" ht="15">
      <c r="A12" s="191" t="s">
        <v>146</v>
      </c>
      <c r="B12" s="330">
        <v>5</v>
      </c>
      <c r="C12" s="26">
        <f>IF(C$6&lt;=$B12,VLOOKUP($A12,'Regular Symbol'!$B$20:$H$29,PayCombo!C$6+2,FALSE),IF(C$6-$B12=1,VLOOKUP($A12,'Regular Symbol'!$B$33:$H$42,PayCombo!C$6+2,FALSE),'Regular Symbol'!D$16))</f>
        <v>2</v>
      </c>
      <c r="D12" s="26">
        <f>IF(D$6&lt;=$B12,VLOOKUP($A12,'Regular Symbol'!$B$20:$H$29,PayCombo!D$6+2,FALSE),IF(D$6-$B12=1,VLOOKUP($A12,'Regular Symbol'!$B$33:$H$42,PayCombo!D$6+2,FALSE),'Regular Symbol'!E$16))</f>
        <v>2</v>
      </c>
      <c r="E12" s="26">
        <f>IF(E$6&lt;=$B12,VLOOKUP($A12,'Regular Symbol'!$B$20:$H$29,PayCombo!E$6+2,FALSE),IF(E$6-$B12=1,VLOOKUP($A12,'Regular Symbol'!$B$33:$H$42,PayCombo!E$6+2,FALSE),'Regular Symbol'!F$16))</f>
        <v>2</v>
      </c>
      <c r="F12" s="26">
        <f>IF(F$6&lt;=$B12,VLOOKUP($A12,'Regular Symbol'!$B$20:$H$29,PayCombo!F$6+2,FALSE),IF(F$6-$B12=1,VLOOKUP($A12,'Regular Symbol'!$B$33:$H$42,PayCombo!F$6+2,FALSE),'Regular Symbol'!G$16))</f>
        <v>2</v>
      </c>
      <c r="G12" s="26">
        <f>IF(G$6&lt;=$B12,VLOOKUP($A12,'Regular Symbol'!$B$20:$H$29,PayCombo!G$6+2,FALSE),IF(G$6-$B12=1,VLOOKUP($A12,'Regular Symbol'!$B$33:$H$42,PayCombo!G$6+2,FALSE),'Regular Symbol'!H$16))</f>
        <v>2</v>
      </c>
      <c r="H12" s="341">
        <f t="shared" si="2"/>
        <v>31</v>
      </c>
      <c r="I12" s="342">
        <f t="shared" si="5"/>
        <v>8026.8387096774195</v>
      </c>
      <c r="J12" s="343">
        <f>VLOOKUP($A12,OverView!$B$49:$G$60,PayCombo!$B12+1,FALSE)</f>
        <v>250</v>
      </c>
      <c r="K12" s="245">
        <f t="shared" si="3"/>
        <v>3.1145511831275719E-2</v>
      </c>
      <c r="L12" s="245">
        <f t="shared" si="6"/>
        <v>1.2458204732510288E-4</v>
      </c>
      <c r="M12" s="344">
        <f t="shared" si="4"/>
        <v>3.1145511831275719E-2</v>
      </c>
      <c r="N12" s="134"/>
      <c r="O12" s="302" t="s">
        <v>44</v>
      </c>
      <c r="P12" s="302" t="s">
        <v>44</v>
      </c>
      <c r="Q12" s="302" t="s">
        <v>44</v>
      </c>
      <c r="R12" s="302" t="s">
        <v>281</v>
      </c>
      <c r="S12" s="302" t="s">
        <v>44</v>
      </c>
      <c r="T12" s="298">
        <f>IF(O12="S1",VLOOKUP(O12,'Regular Symbol'!$B$3:$H$16,PayCombo!P$1+2,FALSE)*P$2,'Regular Symbol'!D$16-VLOOKUP("S1",'Regular Symbol'!$B$3:$H$16,PayCombo!P$1+2,FALSE)*P$2)</f>
        <v>3</v>
      </c>
      <c r="U12" s="298">
        <f>IF(P12="S1",VLOOKUP(P12,'Regular Symbol'!$B$3:$H$16,PayCombo!Q$1+2,FALSE)*Q$2,'Regular Symbol'!E$16-VLOOKUP("S1",'Regular Symbol'!$B$3:$H$16,PayCombo!Q$1+2,FALSE)*Q$2)</f>
        <v>3</v>
      </c>
      <c r="V12" s="298">
        <f>IF(Q12="S1",VLOOKUP(Q12,'Regular Symbol'!$B$3:$H$16,PayCombo!R$1+2,FALSE)*R$2,'Regular Symbol'!F$16-VLOOKUP("S1",'Regular Symbol'!$B$3:$H$16,PayCombo!R$1+2,FALSE)*R$2)</f>
        <v>3</v>
      </c>
      <c r="W12" s="298">
        <f>IF(R12="S1",VLOOKUP(R12,'Regular Symbol'!$B$3:$H$16,PayCombo!S$1+2,FALSE)*S$2,'Regular Symbol'!G$16-VLOOKUP("S1",'Regular Symbol'!$B$3:$H$16,PayCombo!S$1+2,FALSE)*S$2)</f>
        <v>9</v>
      </c>
      <c r="X12" s="298">
        <f>IF(S12="S1",VLOOKUP(S12,'Regular Symbol'!$B$3:$H$16,PayCombo!T$1+2,FALSE)*T$2,'Regular Symbol'!H$16-VLOOKUP("S1",'Regular Symbol'!$B$3:$H$16,PayCombo!T$1+2,FALSE)*T$2)</f>
        <v>3</v>
      </c>
      <c r="Y12" s="301">
        <f t="shared" ref="Y12:Y25" si="8">PRODUCT(T12,U12,V12,W12,X12)</f>
        <v>729</v>
      </c>
      <c r="Z12" s="18">
        <f t="shared" si="7"/>
        <v>2.9296875E-3</v>
      </c>
    </row>
    <row r="13" spans="1:26" s="192" customFormat="1" ht="15">
      <c r="A13" s="276" t="s">
        <v>69</v>
      </c>
      <c r="B13" s="330">
        <v>5</v>
      </c>
      <c r="C13" s="26">
        <f>IF(C$6&lt;=$B13,VLOOKUP($A13,'Regular Symbol'!$B$20:$H$29,PayCombo!C$6+2,FALSE),IF(C$6-$B13=1,VLOOKUP($A13,'Regular Symbol'!$B$33:$H$42,PayCombo!C$6+2,FALSE),'Regular Symbol'!D$16))</f>
        <v>2</v>
      </c>
      <c r="D13" s="26">
        <f>IF(D$6&lt;=$B13,VLOOKUP($A13,'Regular Symbol'!$B$20:$H$29,PayCombo!D$6+2,FALSE),IF(D$6-$B13=1,VLOOKUP($A13,'Regular Symbol'!$B$33:$H$42,PayCombo!D$6+2,FALSE),'Regular Symbol'!E$16))</f>
        <v>2</v>
      </c>
      <c r="E13" s="26">
        <f>IF(E$6&lt;=$B13,VLOOKUP($A13,'Regular Symbol'!$B$20:$H$29,PayCombo!E$6+2,FALSE),IF(E$6-$B13=1,VLOOKUP($A13,'Regular Symbol'!$B$33:$H$42,PayCombo!E$6+2,FALSE),'Regular Symbol'!F$16))</f>
        <v>2</v>
      </c>
      <c r="F13" s="26">
        <f>IF(F$6&lt;=$B13,VLOOKUP($A13,'Regular Symbol'!$B$20:$H$29,PayCombo!F$6+2,FALSE),IF(F$6-$B13=1,VLOOKUP($A13,'Regular Symbol'!$B$33:$H$42,PayCombo!F$6+2,FALSE),'Regular Symbol'!G$16))</f>
        <v>2</v>
      </c>
      <c r="G13" s="26">
        <f>IF(G$6&lt;=$B13,VLOOKUP($A13,'Regular Symbol'!$B$20:$H$29,PayCombo!G$6+2,FALSE),IF(G$6-$B13=1,VLOOKUP($A13,'Regular Symbol'!$B$33:$H$42,PayCombo!G$6+2,FALSE),'Regular Symbol'!H$16))</f>
        <v>2</v>
      </c>
      <c r="H13" s="341">
        <f t="shared" si="2"/>
        <v>31</v>
      </c>
      <c r="I13" s="342">
        <f t="shared" si="5"/>
        <v>8026.8387096774195</v>
      </c>
      <c r="J13" s="343">
        <f>VLOOKUP($A13,OverView!$B$49:$G$60,PayCombo!$B13+1,FALSE)</f>
        <v>200</v>
      </c>
      <c r="K13" s="245">
        <f t="shared" si="3"/>
        <v>2.4916409465020578E-2</v>
      </c>
      <c r="L13" s="245">
        <f t="shared" si="6"/>
        <v>1.2458204732510288E-4</v>
      </c>
      <c r="M13" s="344">
        <f t="shared" si="4"/>
        <v>2.4916409465020578E-2</v>
      </c>
      <c r="N13" s="134"/>
      <c r="O13" s="302" t="s">
        <v>44</v>
      </c>
      <c r="P13" s="302" t="s">
        <v>44</v>
      </c>
      <c r="Q13" s="302" t="s">
        <v>281</v>
      </c>
      <c r="R13" s="302" t="s">
        <v>44</v>
      </c>
      <c r="S13" s="302" t="s">
        <v>44</v>
      </c>
      <c r="T13" s="298">
        <f>IF(O13="S1",VLOOKUP(O13,'Regular Symbol'!$B$3:$H$16,PayCombo!P$1+2,FALSE)*P$2,'Regular Symbol'!D$16-VLOOKUP("S1",'Regular Symbol'!$B$3:$H$16,PayCombo!P$1+2,FALSE)*P$2)</f>
        <v>3</v>
      </c>
      <c r="U13" s="298">
        <f>IF(P13="S1",VLOOKUP(P13,'Regular Symbol'!$B$3:$H$16,PayCombo!Q$1+2,FALSE)*Q$2,'Regular Symbol'!E$16-VLOOKUP("S1",'Regular Symbol'!$B$3:$H$16,PayCombo!Q$1+2,FALSE)*Q$2)</f>
        <v>3</v>
      </c>
      <c r="V13" s="298">
        <f>IF(Q13="S1",VLOOKUP(Q13,'Regular Symbol'!$B$3:$H$16,PayCombo!R$1+2,FALSE)*R$2,'Regular Symbol'!F$16-VLOOKUP("S1",'Regular Symbol'!$B$3:$H$16,PayCombo!R$1+2,FALSE)*R$2)</f>
        <v>9</v>
      </c>
      <c r="W13" s="298">
        <f>IF(R13="S1",VLOOKUP(R13,'Regular Symbol'!$B$3:$H$16,PayCombo!S$1+2,FALSE)*S$2,'Regular Symbol'!G$16-VLOOKUP("S1",'Regular Symbol'!$B$3:$H$16,PayCombo!S$1+2,FALSE)*S$2)</f>
        <v>3</v>
      </c>
      <c r="X13" s="298">
        <f>IF(S13="S1",VLOOKUP(S13,'Regular Symbol'!$B$3:$H$16,PayCombo!T$1+2,FALSE)*T$2,'Regular Symbol'!H$16-VLOOKUP("S1",'Regular Symbol'!$B$3:$H$16,PayCombo!T$1+2,FALSE)*T$2)</f>
        <v>3</v>
      </c>
      <c r="Y13" s="301">
        <f t="shared" si="8"/>
        <v>729</v>
      </c>
      <c r="Z13" s="18">
        <f t="shared" si="7"/>
        <v>2.9296875E-3</v>
      </c>
    </row>
    <row r="14" spans="1:26" s="192" customFormat="1" ht="15">
      <c r="A14" s="276" t="s">
        <v>185</v>
      </c>
      <c r="B14" s="330">
        <v>5</v>
      </c>
      <c r="C14" s="26">
        <f>IF(C$6&lt;=$B14,VLOOKUP($A14,'Regular Symbol'!$B$20:$H$29,PayCombo!C$6+2,FALSE),IF(C$6-$B14=1,VLOOKUP($A14,'Regular Symbol'!$B$33:$H$42,PayCombo!C$6+2,FALSE),'Regular Symbol'!D$16))</f>
        <v>2</v>
      </c>
      <c r="D14" s="26">
        <f>IF(D$6&lt;=$B14,VLOOKUP($A14,'Regular Symbol'!$B$20:$H$29,PayCombo!D$6+2,FALSE),IF(D$6-$B14=1,VLOOKUP($A14,'Regular Symbol'!$B$33:$H$42,PayCombo!D$6+2,FALSE),'Regular Symbol'!E$16))</f>
        <v>2</v>
      </c>
      <c r="E14" s="26">
        <f>IF(E$6&lt;=$B14,VLOOKUP($A14,'Regular Symbol'!$B$20:$H$29,PayCombo!E$6+2,FALSE),IF(E$6-$B14=1,VLOOKUP($A14,'Regular Symbol'!$B$33:$H$42,PayCombo!E$6+2,FALSE),'Regular Symbol'!F$16))</f>
        <v>2</v>
      </c>
      <c r="F14" s="26">
        <f>IF(F$6&lt;=$B14,VLOOKUP($A14,'Regular Symbol'!$B$20:$H$29,PayCombo!F$6+2,FALSE),IF(F$6-$B14=1,VLOOKUP($A14,'Regular Symbol'!$B$33:$H$42,PayCombo!F$6+2,FALSE),'Regular Symbol'!G$16))</f>
        <v>2</v>
      </c>
      <c r="G14" s="26">
        <f>IF(G$6&lt;=$B14,VLOOKUP($A14,'Regular Symbol'!$B$20:$H$29,PayCombo!G$6+2,FALSE),IF(G$6-$B14=1,VLOOKUP($A14,'Regular Symbol'!$B$33:$H$42,PayCombo!G$6+2,FALSE),'Regular Symbol'!H$16))</f>
        <v>2</v>
      </c>
      <c r="H14" s="341">
        <f>PRODUCT(C14:G14)-PRODUCT($C$7:$F$7,G14)</f>
        <v>30</v>
      </c>
      <c r="I14" s="342">
        <f t="shared" si="5"/>
        <v>8294.4</v>
      </c>
      <c r="J14" s="343">
        <f>VLOOKUP($A14,OverView!$B$49:$G$60,PayCombo!$B14+1,FALSE)</f>
        <v>50</v>
      </c>
      <c r="K14" s="245">
        <f t="shared" si="3"/>
        <v>6.0281635802469143E-3</v>
      </c>
      <c r="L14" s="245">
        <f t="shared" si="6"/>
        <v>1.2056327160493828E-4</v>
      </c>
      <c r="M14" s="344">
        <f t="shared" si="4"/>
        <v>6.0281635802469143E-3</v>
      </c>
      <c r="N14" s="134"/>
      <c r="O14" s="302" t="s">
        <v>44</v>
      </c>
      <c r="P14" s="302" t="s">
        <v>281</v>
      </c>
      <c r="Q14" s="302" t="s">
        <v>44</v>
      </c>
      <c r="R14" s="302" t="s">
        <v>44</v>
      </c>
      <c r="S14" s="302" t="s">
        <v>44</v>
      </c>
      <c r="T14" s="298">
        <f>IF(O14="S1",VLOOKUP(O14,'Regular Symbol'!$B$3:$H$16,PayCombo!P$1+2,FALSE)*P$2,'Regular Symbol'!D$16-VLOOKUP("S1",'Regular Symbol'!$B$3:$H$16,PayCombo!P$1+2,FALSE)*P$2)</f>
        <v>3</v>
      </c>
      <c r="U14" s="298">
        <f>IF(P14="S1",VLOOKUP(P14,'Regular Symbol'!$B$3:$H$16,PayCombo!Q$1+2,FALSE)*Q$2,'Regular Symbol'!E$16-VLOOKUP("S1",'Regular Symbol'!$B$3:$H$16,PayCombo!Q$1+2,FALSE)*Q$2)</f>
        <v>9</v>
      </c>
      <c r="V14" s="298">
        <f>IF(Q14="S1",VLOOKUP(Q14,'Regular Symbol'!$B$3:$H$16,PayCombo!R$1+2,FALSE)*R$2,'Regular Symbol'!F$16-VLOOKUP("S1",'Regular Symbol'!$B$3:$H$16,PayCombo!R$1+2,FALSE)*R$2)</f>
        <v>3</v>
      </c>
      <c r="W14" s="298">
        <f>IF(R14="S1",VLOOKUP(R14,'Regular Symbol'!$B$3:$H$16,PayCombo!S$1+2,FALSE)*S$2,'Regular Symbol'!G$16-VLOOKUP("S1",'Regular Symbol'!$B$3:$H$16,PayCombo!S$1+2,FALSE)*S$2)</f>
        <v>3</v>
      </c>
      <c r="X14" s="298">
        <f>IF(S14="S1",VLOOKUP(S14,'Regular Symbol'!$B$3:$H$16,PayCombo!T$1+2,FALSE)*T$2,'Regular Symbol'!H$16-VLOOKUP("S1",'Regular Symbol'!$B$3:$H$16,PayCombo!T$1+2,FALSE)*T$2)</f>
        <v>3</v>
      </c>
      <c r="Y14" s="301">
        <f t="shared" si="8"/>
        <v>729</v>
      </c>
      <c r="Z14" s="18">
        <f t="shared" si="7"/>
        <v>2.9296875E-3</v>
      </c>
    </row>
    <row r="15" spans="1:26" s="192" customFormat="1" ht="15">
      <c r="A15" s="276" t="s">
        <v>186</v>
      </c>
      <c r="B15" s="330">
        <v>5</v>
      </c>
      <c r="C15" s="26">
        <f>IF(C$6&lt;=$B15,VLOOKUP($A15,'Regular Symbol'!$B$20:$H$29,PayCombo!C$6+2,FALSE),IF(C$6-$B15=1,VLOOKUP($A15,'Regular Symbol'!$B$33:$H$42,PayCombo!C$6+2,FALSE),'Regular Symbol'!D$16))</f>
        <v>2</v>
      </c>
      <c r="D15" s="26">
        <f>IF(D$6&lt;=$B15,VLOOKUP($A15,'Regular Symbol'!$B$20:$H$29,PayCombo!D$6+2,FALSE),IF(D$6-$B15=1,VLOOKUP($A15,'Regular Symbol'!$B$33:$H$42,PayCombo!D$6+2,FALSE),'Regular Symbol'!E$16))</f>
        <v>2</v>
      </c>
      <c r="E15" s="26">
        <f>IF(E$6&lt;=$B15,VLOOKUP($A15,'Regular Symbol'!$B$20:$H$29,PayCombo!E$6+2,FALSE),IF(E$6-$B15=1,VLOOKUP($A15,'Regular Symbol'!$B$33:$H$42,PayCombo!E$6+2,FALSE),'Regular Symbol'!F$16))</f>
        <v>2</v>
      </c>
      <c r="F15" s="26">
        <f>IF(F$6&lt;=$B15,VLOOKUP($A15,'Regular Symbol'!$B$20:$H$29,PayCombo!F$6+2,FALSE),IF(F$6-$B15=1,VLOOKUP($A15,'Regular Symbol'!$B$33:$H$42,PayCombo!F$6+2,FALSE),'Regular Symbol'!G$16))</f>
        <v>2</v>
      </c>
      <c r="G15" s="26">
        <f>IF(G$6&lt;=$B15,VLOOKUP($A15,'Regular Symbol'!$B$20:$H$29,PayCombo!G$6+2,FALSE),IF(G$6-$B15=1,VLOOKUP($A15,'Regular Symbol'!$B$33:$H$42,PayCombo!G$6+2,FALSE),'Regular Symbol'!H$16))</f>
        <v>2</v>
      </c>
      <c r="H15" s="341">
        <f>PRODUCT(C15:G15)-PRODUCT($C$7:$F$7,G15)</f>
        <v>30</v>
      </c>
      <c r="I15" s="342">
        <f t="shared" si="5"/>
        <v>8294.4</v>
      </c>
      <c r="J15" s="343">
        <f>VLOOKUP($A15,OverView!$B$49:$G$60,PayCombo!$B15+1,FALSE)</f>
        <v>50</v>
      </c>
      <c r="K15" s="245">
        <f t="shared" si="3"/>
        <v>6.0281635802469143E-3</v>
      </c>
      <c r="L15" s="245">
        <f t="shared" si="6"/>
        <v>1.2056327160493828E-4</v>
      </c>
      <c r="M15" s="344">
        <f t="shared" si="4"/>
        <v>6.0281635802469143E-3</v>
      </c>
      <c r="N15" s="134"/>
      <c r="O15" s="302" t="s">
        <v>281</v>
      </c>
      <c r="P15" s="302" t="s">
        <v>44</v>
      </c>
      <c r="Q15" s="302" t="s">
        <v>44</v>
      </c>
      <c r="R15" s="302" t="s">
        <v>44</v>
      </c>
      <c r="S15" s="302" t="s">
        <v>44</v>
      </c>
      <c r="T15" s="298">
        <f>IF(O15="S1",VLOOKUP(O15,'Regular Symbol'!$B$3:$H$16,PayCombo!P$1+2,FALSE)*P$2,'Regular Symbol'!D$16-VLOOKUP("S1",'Regular Symbol'!$B$3:$H$16,PayCombo!P$1+2,FALSE)*P$2)</f>
        <v>9</v>
      </c>
      <c r="U15" s="298">
        <f>IF(P15="S1",VLOOKUP(P15,'Regular Symbol'!$B$3:$H$16,PayCombo!Q$1+2,FALSE)*Q$2,'Regular Symbol'!E$16-VLOOKUP("S1",'Regular Symbol'!$B$3:$H$16,PayCombo!Q$1+2,FALSE)*Q$2)</f>
        <v>3</v>
      </c>
      <c r="V15" s="298">
        <f>IF(Q15="S1",VLOOKUP(Q15,'Regular Symbol'!$B$3:$H$16,PayCombo!R$1+2,FALSE)*R$2,'Regular Symbol'!F$16-VLOOKUP("S1",'Regular Symbol'!$B$3:$H$16,PayCombo!R$1+2,FALSE)*R$2)</f>
        <v>3</v>
      </c>
      <c r="W15" s="298">
        <f>IF(R15="S1",VLOOKUP(R15,'Regular Symbol'!$B$3:$H$16,PayCombo!S$1+2,FALSE)*S$2,'Regular Symbol'!G$16-VLOOKUP("S1",'Regular Symbol'!$B$3:$H$16,PayCombo!S$1+2,FALSE)*S$2)</f>
        <v>3</v>
      </c>
      <c r="X15" s="298">
        <f>IF(S15="S1",VLOOKUP(S15,'Regular Symbol'!$B$3:$H$16,PayCombo!T$1+2,FALSE)*T$2,'Regular Symbol'!H$16-VLOOKUP("S1",'Regular Symbol'!$B$3:$H$16,PayCombo!T$1+2,FALSE)*T$2)</f>
        <v>3</v>
      </c>
      <c r="Y15" s="301">
        <f t="shared" si="8"/>
        <v>729</v>
      </c>
      <c r="Z15" s="18">
        <f t="shared" si="7"/>
        <v>2.9296875E-3</v>
      </c>
    </row>
    <row r="16" spans="1:26" ht="15">
      <c r="A16" s="276" t="s">
        <v>187</v>
      </c>
      <c r="B16" s="330">
        <v>5</v>
      </c>
      <c r="C16" s="26">
        <f>IF(C$6&lt;=$B16,VLOOKUP($A16,'Regular Symbol'!$B$20:$H$29,PayCombo!C$6+2,FALSE),IF(C$6-$B16=1,VLOOKUP($A16,'Regular Symbol'!$B$33:$H$42,PayCombo!C$6+2,FALSE),'Regular Symbol'!D$16))</f>
        <v>2</v>
      </c>
      <c r="D16" s="26">
        <f>IF(D$6&lt;=$B16,VLOOKUP($A16,'Regular Symbol'!$B$20:$H$29,PayCombo!D$6+2,FALSE),IF(D$6-$B16=1,VLOOKUP($A16,'Regular Symbol'!$B$33:$H$42,PayCombo!D$6+2,FALSE),'Regular Symbol'!E$16))</f>
        <v>2</v>
      </c>
      <c r="E16" s="26">
        <f>IF(E$6&lt;=$B16,VLOOKUP($A16,'Regular Symbol'!$B$20:$H$29,PayCombo!E$6+2,FALSE),IF(E$6-$B16=1,VLOOKUP($A16,'Regular Symbol'!$B$33:$H$42,PayCombo!E$6+2,FALSE),'Regular Symbol'!F$16))</f>
        <v>2</v>
      </c>
      <c r="F16" s="26">
        <f>IF(F$6&lt;=$B16,VLOOKUP($A16,'Regular Symbol'!$B$20:$H$29,PayCombo!F$6+2,FALSE),IF(F$6-$B16=1,VLOOKUP($A16,'Regular Symbol'!$B$33:$H$42,PayCombo!F$6+2,FALSE),'Regular Symbol'!G$16))</f>
        <v>2</v>
      </c>
      <c r="G16" s="26">
        <f>IF(G$6&lt;=$B16,VLOOKUP($A16,'Regular Symbol'!$B$20:$H$29,PayCombo!G$6+2,FALSE),IF(G$6-$B16=1,VLOOKUP($A16,'Regular Symbol'!$B$33:$H$42,PayCombo!G$6+2,FALSE),'Regular Symbol'!H$16))</f>
        <v>2</v>
      </c>
      <c r="H16" s="341">
        <f>PRODUCT(C16:G16)-PRODUCT($C$7:$F$7,G16)</f>
        <v>30</v>
      </c>
      <c r="I16" s="342">
        <f t="shared" si="5"/>
        <v>8294.4</v>
      </c>
      <c r="J16" s="343">
        <f>VLOOKUP($A16,OverView!$B$49:$G$60,PayCombo!$B16+1,FALSE)</f>
        <v>50</v>
      </c>
      <c r="K16" s="245">
        <f t="shared" si="3"/>
        <v>6.0281635802469143E-3</v>
      </c>
      <c r="L16" s="245">
        <f t="shared" si="6"/>
        <v>1.2056327160493828E-4</v>
      </c>
      <c r="M16" s="344">
        <f t="shared" si="4"/>
        <v>6.0281635802469143E-3</v>
      </c>
      <c r="N16" s="134"/>
      <c r="O16" s="303" t="s">
        <v>44</v>
      </c>
      <c r="P16" s="303" t="s">
        <v>44</v>
      </c>
      <c r="Q16" s="303" t="s">
        <v>44</v>
      </c>
      <c r="R16" s="303" t="s">
        <v>281</v>
      </c>
      <c r="S16" s="303" t="s">
        <v>281</v>
      </c>
      <c r="T16" s="298">
        <f>IF(O16="S1",VLOOKUP(O16,'Regular Symbol'!$B$3:$H$16,PayCombo!P$1+2,FALSE)*P$2,'Regular Symbol'!D$16-VLOOKUP("S1",'Regular Symbol'!$B$3:$H$16,PayCombo!P$1+2,FALSE)*P$2)</f>
        <v>3</v>
      </c>
      <c r="U16" s="298">
        <f>IF(P16="S1",VLOOKUP(P16,'Regular Symbol'!$B$3:$H$16,PayCombo!Q$1+2,FALSE)*Q$2,'Regular Symbol'!E$16-VLOOKUP("S1",'Regular Symbol'!$B$3:$H$16,PayCombo!Q$1+2,FALSE)*Q$2)</f>
        <v>3</v>
      </c>
      <c r="V16" s="298">
        <f>IF(Q16="S1",VLOOKUP(Q16,'Regular Symbol'!$B$3:$H$16,PayCombo!R$1+2,FALSE)*R$2,'Regular Symbol'!F$16-VLOOKUP("S1",'Regular Symbol'!$B$3:$H$16,PayCombo!R$1+2,FALSE)*R$2)</f>
        <v>3</v>
      </c>
      <c r="W16" s="298">
        <f>IF(R16="S1",VLOOKUP(R16,'Regular Symbol'!$B$3:$H$16,PayCombo!S$1+2,FALSE)*S$2,'Regular Symbol'!G$16-VLOOKUP("S1",'Regular Symbol'!$B$3:$H$16,PayCombo!S$1+2,FALSE)*S$2)</f>
        <v>9</v>
      </c>
      <c r="X16" s="298">
        <f>IF(S16="S1",VLOOKUP(S16,'Regular Symbol'!$B$3:$H$16,PayCombo!T$1+2,FALSE)*T$2,'Regular Symbol'!H$16-VLOOKUP("S1",'Regular Symbol'!$B$3:$H$16,PayCombo!T$1+2,FALSE)*T$2)</f>
        <v>9</v>
      </c>
      <c r="Y16" s="301">
        <f>PRODUCT(T16,U16,V16,W16,X16)</f>
        <v>2187</v>
      </c>
      <c r="Z16" s="18">
        <f t="shared" si="7"/>
        <v>8.7890625E-3</v>
      </c>
    </row>
    <row r="17" spans="1:26" ht="15">
      <c r="A17" s="276" t="s">
        <v>183</v>
      </c>
      <c r="B17" s="330">
        <v>5</v>
      </c>
      <c r="C17" s="26">
        <f>IF(C$6&lt;=$B17,VLOOKUP($A17,'Regular Symbol'!$B$20:$H$29,PayCombo!C$6+2,FALSE),IF(C$6-$B17=1,VLOOKUP($A17,'Regular Symbol'!$B$33:$H$42,PayCombo!C$6+2,FALSE),'Regular Symbol'!D$16))</f>
        <v>2</v>
      </c>
      <c r="D17" s="26">
        <f>IF(D$6&lt;=$B17,VLOOKUP($A17,'Regular Symbol'!$B$20:$H$29,PayCombo!D$6+2,FALSE),IF(D$6-$B17=1,VLOOKUP($A17,'Regular Symbol'!$B$33:$H$42,PayCombo!D$6+2,FALSE),'Regular Symbol'!E$16))</f>
        <v>2</v>
      </c>
      <c r="E17" s="26">
        <f>IF(E$6&lt;=$B17,VLOOKUP($A17,'Regular Symbol'!$B$20:$H$29,PayCombo!E$6+2,FALSE),IF(E$6-$B17=1,VLOOKUP($A17,'Regular Symbol'!$B$33:$H$42,PayCombo!E$6+2,FALSE),'Regular Symbol'!F$16))</f>
        <v>2</v>
      </c>
      <c r="F17" s="26">
        <f>IF(F$6&lt;=$B17,VLOOKUP($A17,'Regular Symbol'!$B$20:$H$29,PayCombo!F$6+2,FALSE),IF(F$6-$B17=1,VLOOKUP($A17,'Regular Symbol'!$B$33:$H$42,PayCombo!F$6+2,FALSE),'Regular Symbol'!G$16))</f>
        <v>2</v>
      </c>
      <c r="G17" s="26">
        <f>IF(G$6&lt;=$B17,VLOOKUP($A17,'Regular Symbol'!$B$20:$H$29,PayCombo!G$6+2,FALSE),IF(G$6-$B17=1,VLOOKUP($A17,'Regular Symbol'!$B$33:$H$42,PayCombo!G$6+2,FALSE),'Regular Symbol'!H$16))</f>
        <v>2</v>
      </c>
      <c r="H17" s="341">
        <f t="shared" ref="H17" si="9">PRODUCT(C17:G17)-PRODUCT($C$7:$F$7,G17)</f>
        <v>30</v>
      </c>
      <c r="I17" s="342">
        <f t="shared" si="5"/>
        <v>8294.4</v>
      </c>
      <c r="J17" s="343">
        <f>VLOOKUP($A17,OverView!$B$49:$G$60,PayCombo!$B17+1,FALSE)</f>
        <v>50</v>
      </c>
      <c r="K17" s="245">
        <f t="shared" si="3"/>
        <v>6.0281635802469143E-3</v>
      </c>
      <c r="L17" s="245">
        <f t="shared" si="6"/>
        <v>1.2056327160493828E-4</v>
      </c>
      <c r="M17" s="344">
        <f t="shared" si="4"/>
        <v>6.0281635802469143E-3</v>
      </c>
      <c r="N17" s="134"/>
      <c r="O17" s="303" t="s">
        <v>44</v>
      </c>
      <c r="P17" s="303" t="s">
        <v>44</v>
      </c>
      <c r="Q17" s="303" t="s">
        <v>281</v>
      </c>
      <c r="R17" s="303" t="s">
        <v>44</v>
      </c>
      <c r="S17" s="303" t="s">
        <v>281</v>
      </c>
      <c r="T17" s="298">
        <f>IF(O17="S1",VLOOKUP(O17,'Regular Symbol'!$B$3:$H$16,PayCombo!P$1+2,FALSE)*P$2,'Regular Symbol'!D$16-VLOOKUP("S1",'Regular Symbol'!$B$3:$H$16,PayCombo!P$1+2,FALSE)*P$2)</f>
        <v>3</v>
      </c>
      <c r="U17" s="298">
        <f>IF(P17="S1",VLOOKUP(P17,'Regular Symbol'!$B$3:$H$16,PayCombo!Q$1+2,FALSE)*Q$2,'Regular Symbol'!E$16-VLOOKUP("S1",'Regular Symbol'!$B$3:$H$16,PayCombo!Q$1+2,FALSE)*Q$2)</f>
        <v>3</v>
      </c>
      <c r="V17" s="298">
        <f>IF(Q17="S1",VLOOKUP(Q17,'Regular Symbol'!$B$3:$H$16,PayCombo!R$1+2,FALSE)*R$2,'Regular Symbol'!F$16-VLOOKUP("S1",'Regular Symbol'!$B$3:$H$16,PayCombo!R$1+2,FALSE)*R$2)</f>
        <v>9</v>
      </c>
      <c r="W17" s="298">
        <f>IF(R17="S1",VLOOKUP(R17,'Regular Symbol'!$B$3:$H$16,PayCombo!S$1+2,FALSE)*S$2,'Regular Symbol'!G$16-VLOOKUP("S1",'Regular Symbol'!$B$3:$H$16,PayCombo!S$1+2,FALSE)*S$2)</f>
        <v>3</v>
      </c>
      <c r="X17" s="298">
        <f>IF(S17="S1",VLOOKUP(S17,'Regular Symbol'!$B$3:$H$16,PayCombo!T$1+2,FALSE)*T$2,'Regular Symbol'!H$16-VLOOKUP("S1",'Regular Symbol'!$B$3:$H$16,PayCombo!T$1+2,FALSE)*T$2)</f>
        <v>9</v>
      </c>
      <c r="Y17" s="301">
        <f t="shared" si="8"/>
        <v>2187</v>
      </c>
      <c r="Z17" s="18">
        <f t="shared" si="7"/>
        <v>8.7890625E-3</v>
      </c>
    </row>
    <row r="18" spans="1:26" ht="15">
      <c r="A18" s="190" t="s">
        <v>142</v>
      </c>
      <c r="B18" s="331">
        <v>4</v>
      </c>
      <c r="C18" s="299">
        <f>'Regular Symbol'!D13</f>
        <v>1</v>
      </c>
      <c r="D18" s="299">
        <f>'Regular Symbol'!E13</f>
        <v>1</v>
      </c>
      <c r="E18" s="299">
        <f>'Regular Symbol'!F13</f>
        <v>1</v>
      </c>
      <c r="F18" s="299">
        <f>'Regular Symbol'!G13</f>
        <v>1</v>
      </c>
      <c r="G18" s="205">
        <f>SUM('Regular Symbol'!H9:H12,'Regular Symbol'!H14)</f>
        <v>5</v>
      </c>
      <c r="H18" s="341">
        <f t="shared" ref="H18" si="10">PRODUCT(C18:G18)</f>
        <v>5</v>
      </c>
      <c r="I18" s="342">
        <v>0</v>
      </c>
      <c r="J18" s="343">
        <f>VLOOKUP($A18,OverView!$B$49:$G$60,PayCombo!$B18+1,FALSE)</f>
        <v>0</v>
      </c>
      <c r="K18" s="245">
        <f t="shared" si="3"/>
        <v>0</v>
      </c>
      <c r="L18" s="245">
        <v>0</v>
      </c>
      <c r="M18" s="344">
        <f t="shared" si="4"/>
        <v>0</v>
      </c>
      <c r="N18" s="134"/>
      <c r="O18" s="303" t="s">
        <v>44</v>
      </c>
      <c r="P18" s="303" t="s">
        <v>44</v>
      </c>
      <c r="Q18" s="303" t="s">
        <v>281</v>
      </c>
      <c r="R18" s="303" t="s">
        <v>281</v>
      </c>
      <c r="S18" s="303" t="s">
        <v>44</v>
      </c>
      <c r="T18" s="298">
        <f>IF(O18="S1",VLOOKUP(O18,'Regular Symbol'!$B$3:$H$16,PayCombo!P$1+2,FALSE)*P$2,'Regular Symbol'!D$16-VLOOKUP("S1",'Regular Symbol'!$B$3:$H$16,PayCombo!P$1+2,FALSE)*P$2)</f>
        <v>3</v>
      </c>
      <c r="U18" s="298">
        <f>IF(P18="S1",VLOOKUP(P18,'Regular Symbol'!$B$3:$H$16,PayCombo!Q$1+2,FALSE)*Q$2,'Regular Symbol'!E$16-VLOOKUP("S1",'Regular Symbol'!$B$3:$H$16,PayCombo!Q$1+2,FALSE)*Q$2)</f>
        <v>3</v>
      </c>
      <c r="V18" s="298">
        <f>IF(Q18="S1",VLOOKUP(Q18,'Regular Symbol'!$B$3:$H$16,PayCombo!R$1+2,FALSE)*R$2,'Regular Symbol'!F$16-VLOOKUP("S1",'Regular Symbol'!$B$3:$H$16,PayCombo!R$1+2,FALSE)*R$2)</f>
        <v>9</v>
      </c>
      <c r="W18" s="298">
        <f>IF(R18="S1",VLOOKUP(R18,'Regular Symbol'!$B$3:$H$16,PayCombo!S$1+2,FALSE)*S$2,'Regular Symbol'!G$16-VLOOKUP("S1",'Regular Symbol'!$B$3:$H$16,PayCombo!S$1+2,FALSE)*S$2)</f>
        <v>9</v>
      </c>
      <c r="X18" s="298">
        <f>IF(S18="S1",VLOOKUP(S18,'Regular Symbol'!$B$3:$H$16,PayCombo!T$1+2,FALSE)*T$2,'Regular Symbol'!H$16-VLOOKUP("S1",'Regular Symbol'!$B$3:$H$16,PayCombo!T$1+2,FALSE)*T$2)</f>
        <v>3</v>
      </c>
      <c r="Y18" s="301">
        <f>PRODUCT(T18,U18,V18,W18,X18)</f>
        <v>2187</v>
      </c>
      <c r="Z18" s="18">
        <f t="shared" si="7"/>
        <v>8.7890625E-3</v>
      </c>
    </row>
    <row r="19" spans="1:26" ht="15">
      <c r="A19" s="191" t="s">
        <v>148</v>
      </c>
      <c r="B19" s="330">
        <v>4</v>
      </c>
      <c r="C19" s="26">
        <f>IF(C$6&lt;=$B19,VLOOKUP($A19,'Regular Symbol'!$B$20:$H$29,PayCombo!C$6+2,FALSE),IF(C$6-$B19=1,VLOOKUP($A19,'Regular Symbol'!$B$33:$H$42,PayCombo!C$6+2,FALSE),'Regular Symbol'!D$16))</f>
        <v>2</v>
      </c>
      <c r="D19" s="26">
        <f>IF(D$6&lt;=$B19,VLOOKUP($A19,'Regular Symbol'!$B$20:$H$29,PayCombo!D$6+2,FALSE),IF(D$6-$B19=1,VLOOKUP($A19,'Regular Symbol'!$B$33:$H$42,PayCombo!D$6+2,FALSE),'Regular Symbol'!E$16))</f>
        <v>2</v>
      </c>
      <c r="E19" s="26">
        <f>IF(E$6&lt;=$B19,VLOOKUP($A19,'Regular Symbol'!$B$20:$H$29,PayCombo!E$6+2,FALSE),IF(E$6-$B19=1,VLOOKUP($A19,'Regular Symbol'!$B$33:$H$42,PayCombo!E$6+2,FALSE),'Regular Symbol'!F$16))</f>
        <v>2</v>
      </c>
      <c r="F19" s="26">
        <f>IF(F$6&lt;=$B19,VLOOKUP($A19,'Regular Symbol'!$B$20:$H$29,PayCombo!F$6+2,FALSE),IF(F$6-$B19=1,VLOOKUP($A19,'Regular Symbol'!$B$33:$H$42,PayCombo!F$6+2,FALSE),'Regular Symbol'!G$16))</f>
        <v>2</v>
      </c>
      <c r="G19" s="26">
        <f>IF(G$6&lt;=$B19,VLOOKUP($A19,'Regular Symbol'!$B$20:$H$29,PayCombo!G$6+2,FALSE),IF(G$6-$B19=1,VLOOKUP($A19,'Regular Symbol'!$B$33:$H$42,PayCombo!G$6+2,FALSE),'Regular Symbol'!H$16))</f>
        <v>10</v>
      </c>
      <c r="H19" s="341">
        <f>(PRODUCT(C19:F19)-PRODUCT($C$18:$F$18))*G19</f>
        <v>150</v>
      </c>
      <c r="I19" s="342">
        <f t="shared" si="5"/>
        <v>1658.88</v>
      </c>
      <c r="J19" s="343">
        <f>VLOOKUP($A19,OverView!$B$49:$G$60,PayCombo!$B19+1,FALSE)</f>
        <v>200</v>
      </c>
      <c r="K19" s="245">
        <f t="shared" si="3"/>
        <v>0.12056327160493827</v>
      </c>
      <c r="L19" s="245">
        <f t="shared" si="6"/>
        <v>6.0281635802469132E-4</v>
      </c>
      <c r="M19" s="344">
        <f t="shared" si="4"/>
        <v>0.12056327160493827</v>
      </c>
      <c r="N19" s="134"/>
      <c r="O19" s="303" t="s">
        <v>44</v>
      </c>
      <c r="P19" s="303" t="s">
        <v>281</v>
      </c>
      <c r="Q19" s="303" t="s">
        <v>44</v>
      </c>
      <c r="R19" s="303" t="s">
        <v>44</v>
      </c>
      <c r="S19" s="303" t="s">
        <v>281</v>
      </c>
      <c r="T19" s="298">
        <f>IF(O19="S1",VLOOKUP(O19,'Regular Symbol'!$B$3:$H$16,PayCombo!P$1+2,FALSE)*P$2,'Regular Symbol'!D$16-VLOOKUP("S1",'Regular Symbol'!$B$3:$H$16,PayCombo!P$1+2,FALSE)*P$2)</f>
        <v>3</v>
      </c>
      <c r="U19" s="298">
        <f>IF(P19="S1",VLOOKUP(P19,'Regular Symbol'!$B$3:$H$16,PayCombo!Q$1+2,FALSE)*Q$2,'Regular Symbol'!E$16-VLOOKUP("S1",'Regular Symbol'!$B$3:$H$16,PayCombo!Q$1+2,FALSE)*Q$2)</f>
        <v>9</v>
      </c>
      <c r="V19" s="298">
        <f>IF(Q19="S1",VLOOKUP(Q19,'Regular Symbol'!$B$3:$H$16,PayCombo!R$1+2,FALSE)*R$2,'Regular Symbol'!F$16-VLOOKUP("S1",'Regular Symbol'!$B$3:$H$16,PayCombo!R$1+2,FALSE)*R$2)</f>
        <v>3</v>
      </c>
      <c r="W19" s="298">
        <f>IF(R19="S1",VLOOKUP(R19,'Regular Symbol'!$B$3:$H$16,PayCombo!S$1+2,FALSE)*S$2,'Regular Symbol'!G$16-VLOOKUP("S1",'Regular Symbol'!$B$3:$H$16,PayCombo!S$1+2,FALSE)*S$2)</f>
        <v>3</v>
      </c>
      <c r="X19" s="298">
        <f>IF(S19="S1",VLOOKUP(S19,'Regular Symbol'!$B$3:$H$16,PayCombo!T$1+2,FALSE)*T$2,'Regular Symbol'!H$16-VLOOKUP("S1",'Regular Symbol'!$B$3:$H$16,PayCombo!T$1+2,FALSE)*T$2)</f>
        <v>9</v>
      </c>
      <c r="Y19" s="301">
        <f t="shared" si="8"/>
        <v>2187</v>
      </c>
      <c r="Z19" s="18">
        <f t="shared" si="7"/>
        <v>8.7890625E-3</v>
      </c>
    </row>
    <row r="20" spans="1:26" ht="15">
      <c r="A20" s="191" t="s">
        <v>149</v>
      </c>
      <c r="B20" s="330">
        <v>4</v>
      </c>
      <c r="C20" s="26">
        <f>IF(C$6&lt;=$B20,VLOOKUP($A20,'Regular Symbol'!$B$20:$H$29,PayCombo!C$6+2,FALSE),IF(C$6-$B20=1,VLOOKUP($A20,'Regular Symbol'!$B$33:$H$42,PayCombo!C$6+2,FALSE),'Regular Symbol'!D$16))</f>
        <v>2</v>
      </c>
      <c r="D20" s="26">
        <f>IF(D$6&lt;=$B20,VLOOKUP($A20,'Regular Symbol'!$B$20:$H$29,PayCombo!D$6+2,FALSE),IF(D$6-$B20=1,VLOOKUP($A20,'Regular Symbol'!$B$33:$H$42,PayCombo!D$6+2,FALSE),'Regular Symbol'!E$16))</f>
        <v>2</v>
      </c>
      <c r="E20" s="26">
        <f>IF(E$6&lt;=$B20,VLOOKUP($A20,'Regular Symbol'!$B$20:$H$29,PayCombo!E$6+2,FALSE),IF(E$6-$B20=1,VLOOKUP($A20,'Regular Symbol'!$B$33:$H$42,PayCombo!E$6+2,FALSE),'Regular Symbol'!F$16))</f>
        <v>2</v>
      </c>
      <c r="F20" s="26">
        <f>IF(F$6&lt;=$B20,VLOOKUP($A20,'Regular Symbol'!$B$20:$H$29,PayCombo!F$6+2,FALSE),IF(F$6-$B20=1,VLOOKUP($A20,'Regular Symbol'!$B$33:$H$42,PayCombo!F$6+2,FALSE),'Regular Symbol'!G$16))</f>
        <v>2</v>
      </c>
      <c r="G20" s="26">
        <f>IF(G$6&lt;=$B20,VLOOKUP($A20,'Regular Symbol'!$B$20:$H$29,PayCombo!G$6+2,FALSE),IF(G$6-$B20=1,VLOOKUP($A20,'Regular Symbol'!$B$33:$H$42,PayCombo!G$6+2,FALSE),'Regular Symbol'!H$16))</f>
        <v>10</v>
      </c>
      <c r="H20" s="341">
        <f t="shared" ref="H20:H21" si="11">(PRODUCT(C20:F20)-PRODUCT($C$18:$F$18))*G20</f>
        <v>150</v>
      </c>
      <c r="I20" s="342">
        <f t="shared" si="5"/>
        <v>1658.88</v>
      </c>
      <c r="J20" s="343">
        <f>VLOOKUP($A20,OverView!$B$49:$G$60,PayCombo!$B20+1,FALSE)</f>
        <v>150</v>
      </c>
      <c r="K20" s="245">
        <f t="shared" si="3"/>
        <v>9.0422453703703692E-2</v>
      </c>
      <c r="L20" s="245">
        <f t="shared" si="6"/>
        <v>6.0281635802469132E-4</v>
      </c>
      <c r="M20" s="344">
        <f t="shared" si="4"/>
        <v>9.0422453703703692E-2</v>
      </c>
      <c r="N20" s="134"/>
      <c r="O20" s="303" t="s">
        <v>44</v>
      </c>
      <c r="P20" s="303" t="s">
        <v>281</v>
      </c>
      <c r="Q20" s="303" t="s">
        <v>44</v>
      </c>
      <c r="R20" s="303" t="s">
        <v>281</v>
      </c>
      <c r="S20" s="303" t="s">
        <v>44</v>
      </c>
      <c r="T20" s="298">
        <f>IF(O20="S1",VLOOKUP(O20,'Regular Symbol'!$B$3:$H$16,PayCombo!P$1+2,FALSE)*P$2,'Regular Symbol'!D$16-VLOOKUP("S1",'Regular Symbol'!$B$3:$H$16,PayCombo!P$1+2,FALSE)*P$2)</f>
        <v>3</v>
      </c>
      <c r="U20" s="298">
        <f>IF(P20="S1",VLOOKUP(P20,'Regular Symbol'!$B$3:$H$16,PayCombo!Q$1+2,FALSE)*Q$2,'Regular Symbol'!E$16-VLOOKUP("S1",'Regular Symbol'!$B$3:$H$16,PayCombo!Q$1+2,FALSE)*Q$2)</f>
        <v>9</v>
      </c>
      <c r="V20" s="298">
        <f>IF(Q20="S1",VLOOKUP(Q20,'Regular Symbol'!$B$3:$H$16,PayCombo!R$1+2,FALSE)*R$2,'Regular Symbol'!F$16-VLOOKUP("S1",'Regular Symbol'!$B$3:$H$16,PayCombo!R$1+2,FALSE)*R$2)</f>
        <v>3</v>
      </c>
      <c r="W20" s="298">
        <f>IF(R20="S1",VLOOKUP(R20,'Regular Symbol'!$B$3:$H$16,PayCombo!S$1+2,FALSE)*S$2,'Regular Symbol'!G$16-VLOOKUP("S1",'Regular Symbol'!$B$3:$H$16,PayCombo!S$1+2,FALSE)*S$2)</f>
        <v>9</v>
      </c>
      <c r="X20" s="298">
        <f>IF(S20="S1",VLOOKUP(S20,'Regular Symbol'!$B$3:$H$16,PayCombo!T$1+2,FALSE)*T$2,'Regular Symbol'!H$16-VLOOKUP("S1",'Regular Symbol'!$B$3:$H$16,PayCombo!T$1+2,FALSE)*T$2)</f>
        <v>3</v>
      </c>
      <c r="Y20" s="301">
        <f t="shared" si="8"/>
        <v>2187</v>
      </c>
      <c r="Z20" s="18">
        <f t="shared" si="7"/>
        <v>8.7890625E-3</v>
      </c>
    </row>
    <row r="21" spans="1:26" s="192" customFormat="1" ht="15">
      <c r="A21" s="191" t="s">
        <v>150</v>
      </c>
      <c r="B21" s="330">
        <v>4</v>
      </c>
      <c r="C21" s="26">
        <f>IF(C$6&lt;=$B21,VLOOKUP($A21,'Regular Symbol'!$B$20:$H$29,PayCombo!C$6+2,FALSE),IF(C$6-$B21=1,VLOOKUP($A21,'Regular Symbol'!$B$33:$H$42,PayCombo!C$6+2,FALSE),'Regular Symbol'!D$16))</f>
        <v>2</v>
      </c>
      <c r="D21" s="26">
        <f>IF(D$6&lt;=$B21,VLOOKUP($A21,'Regular Symbol'!$B$20:$H$29,PayCombo!D$6+2,FALSE),IF(D$6-$B21=1,VLOOKUP($A21,'Regular Symbol'!$B$33:$H$42,PayCombo!D$6+2,FALSE),'Regular Symbol'!E$16))</f>
        <v>2</v>
      </c>
      <c r="E21" s="26">
        <f>IF(E$6&lt;=$B21,VLOOKUP($A21,'Regular Symbol'!$B$20:$H$29,PayCombo!E$6+2,FALSE),IF(E$6-$B21=1,VLOOKUP($A21,'Regular Symbol'!$B$33:$H$42,PayCombo!E$6+2,FALSE),'Regular Symbol'!F$16))</f>
        <v>2</v>
      </c>
      <c r="F21" s="26">
        <f>IF(F$6&lt;=$B21,VLOOKUP($A21,'Regular Symbol'!$B$20:$H$29,PayCombo!F$6+2,FALSE),IF(F$6-$B21=1,VLOOKUP($A21,'Regular Symbol'!$B$33:$H$42,PayCombo!F$6+2,FALSE),'Regular Symbol'!G$16))</f>
        <v>2</v>
      </c>
      <c r="G21" s="26">
        <f>IF(G$6&lt;=$B21,VLOOKUP($A21,'Regular Symbol'!$B$20:$H$29,PayCombo!G$6+2,FALSE),IF(G$6-$B21=1,VLOOKUP($A21,'Regular Symbol'!$B$33:$H$42,PayCombo!G$6+2,FALSE),'Regular Symbol'!H$16))</f>
        <v>10</v>
      </c>
      <c r="H21" s="341">
        <f t="shared" si="11"/>
        <v>150</v>
      </c>
      <c r="I21" s="342">
        <f t="shared" si="5"/>
        <v>1658.88</v>
      </c>
      <c r="J21" s="343">
        <f>VLOOKUP($A21,OverView!$B$49:$G$60,PayCombo!$B21+1,FALSE)</f>
        <v>125</v>
      </c>
      <c r="K21" s="245">
        <f t="shared" si="3"/>
        <v>7.535204475308642E-2</v>
      </c>
      <c r="L21" s="245">
        <f t="shared" si="6"/>
        <v>6.0281635802469132E-4</v>
      </c>
      <c r="M21" s="344">
        <f t="shared" si="4"/>
        <v>7.535204475308642E-2</v>
      </c>
      <c r="N21" s="134"/>
      <c r="O21" s="303" t="s">
        <v>44</v>
      </c>
      <c r="P21" s="303" t="s">
        <v>281</v>
      </c>
      <c r="Q21" s="303" t="s">
        <v>281</v>
      </c>
      <c r="R21" s="303" t="s">
        <v>44</v>
      </c>
      <c r="S21" s="303" t="s">
        <v>44</v>
      </c>
      <c r="T21" s="298">
        <f>IF(O21="S1",VLOOKUP(O21,'Regular Symbol'!$B$3:$H$16,PayCombo!P$1+2,FALSE)*P$2,'Regular Symbol'!D$16-VLOOKUP("S1",'Regular Symbol'!$B$3:$H$16,PayCombo!P$1+2,FALSE)*P$2)</f>
        <v>3</v>
      </c>
      <c r="U21" s="298">
        <f>IF(P21="S1",VLOOKUP(P21,'Regular Symbol'!$B$3:$H$16,PayCombo!Q$1+2,FALSE)*Q$2,'Regular Symbol'!E$16-VLOOKUP("S1",'Regular Symbol'!$B$3:$H$16,PayCombo!Q$1+2,FALSE)*Q$2)</f>
        <v>9</v>
      </c>
      <c r="V21" s="298">
        <f>IF(Q21="S1",VLOOKUP(Q21,'Regular Symbol'!$B$3:$H$16,PayCombo!R$1+2,FALSE)*R$2,'Regular Symbol'!F$16-VLOOKUP("S1",'Regular Symbol'!$B$3:$H$16,PayCombo!R$1+2,FALSE)*R$2)</f>
        <v>9</v>
      </c>
      <c r="W21" s="298">
        <f>IF(R21="S1",VLOOKUP(R21,'Regular Symbol'!$B$3:$H$16,PayCombo!S$1+2,FALSE)*S$2,'Regular Symbol'!G$16-VLOOKUP("S1",'Regular Symbol'!$B$3:$H$16,PayCombo!S$1+2,FALSE)*S$2)</f>
        <v>3</v>
      </c>
      <c r="X21" s="298">
        <f>IF(S21="S1",VLOOKUP(S21,'Regular Symbol'!$B$3:$H$16,PayCombo!T$1+2,FALSE)*T$2,'Regular Symbol'!H$16-VLOOKUP("S1",'Regular Symbol'!$B$3:$H$16,PayCombo!T$1+2,FALSE)*T$2)</f>
        <v>3</v>
      </c>
      <c r="Y21" s="301">
        <f t="shared" si="8"/>
        <v>2187</v>
      </c>
      <c r="Z21" s="18">
        <f t="shared" si="7"/>
        <v>8.7890625E-3</v>
      </c>
    </row>
    <row r="22" spans="1:26" ht="15">
      <c r="A22" s="191" t="s">
        <v>309</v>
      </c>
      <c r="B22" s="330">
        <v>4</v>
      </c>
      <c r="C22" s="26">
        <f>IF(C$6&lt;=$B22,VLOOKUP($A22,'Regular Symbol'!$B$20:$H$29,PayCombo!C$6+2,FALSE),IF(C$6-$B22=1,VLOOKUP($A22,'Regular Symbol'!$B$33:$H$42,PayCombo!C$6+2,FALSE),'Regular Symbol'!D$16))</f>
        <v>2</v>
      </c>
      <c r="D22" s="26">
        <f>IF(D$6&lt;=$B22,VLOOKUP($A22,'Regular Symbol'!$B$20:$H$29,PayCombo!D$6+2,FALSE),IF(D$6-$B22=1,VLOOKUP($A22,'Regular Symbol'!$B$33:$H$42,PayCombo!D$6+2,FALSE),'Regular Symbol'!E$16))</f>
        <v>2</v>
      </c>
      <c r="E22" s="26">
        <f>IF(E$6&lt;=$B22,VLOOKUP($A22,'Regular Symbol'!$B$20:$H$29,PayCombo!E$6+2,FALSE),IF(E$6-$B22=1,VLOOKUP($A22,'Regular Symbol'!$B$33:$H$42,PayCombo!E$6+2,FALSE),'Regular Symbol'!F$16))</f>
        <v>2</v>
      </c>
      <c r="F22" s="26">
        <f>IF(F$6&lt;=$B22,VLOOKUP($A22,'Regular Symbol'!$B$20:$H$29,PayCombo!F$6+2,FALSE),IF(F$6-$B22=1,VLOOKUP($A22,'Regular Symbol'!$B$33:$H$42,PayCombo!F$6+2,FALSE),'Regular Symbol'!G$16))</f>
        <v>2</v>
      </c>
      <c r="G22" s="26">
        <f>IF(G$6&lt;=$B22,VLOOKUP($A22,'Regular Symbol'!$B$20:$H$29,PayCombo!G$6+2,FALSE),IF(G$6-$B22=1,VLOOKUP($A22,'Regular Symbol'!$B$33:$H$42,PayCombo!G$6+2,FALSE),'Regular Symbol'!H$16))</f>
        <v>10</v>
      </c>
      <c r="H22" s="341">
        <f>PRODUCT(C22:G22)-PRODUCT($C$18:$E$18,F22:G22)</f>
        <v>140</v>
      </c>
      <c r="I22" s="342">
        <f t="shared" si="5"/>
        <v>1777.3714285714286</v>
      </c>
      <c r="J22" s="343">
        <f>VLOOKUP($A22,OverView!$B$49:$G$60,PayCombo!$B22+1,FALSE)</f>
        <v>125</v>
      </c>
      <c r="K22" s="245">
        <f t="shared" si="3"/>
        <v>7.0328575102880653E-2</v>
      </c>
      <c r="L22" s="245">
        <f t="shared" si="6"/>
        <v>5.626286008230452E-4</v>
      </c>
      <c r="M22" s="344">
        <f t="shared" si="4"/>
        <v>7.0328575102880653E-2</v>
      </c>
      <c r="N22" s="134"/>
      <c r="O22" s="303" t="s">
        <v>281</v>
      </c>
      <c r="P22" s="303" t="s">
        <v>44</v>
      </c>
      <c r="Q22" s="303" t="s">
        <v>44</v>
      </c>
      <c r="R22" s="303" t="s">
        <v>44</v>
      </c>
      <c r="S22" s="303" t="s">
        <v>281</v>
      </c>
      <c r="T22" s="298">
        <f>IF(O22="S1",VLOOKUP(O22,'Regular Symbol'!$B$3:$H$16,PayCombo!P$1+2,FALSE)*P$2,'Regular Symbol'!D$16-VLOOKUP("S1",'Regular Symbol'!$B$3:$H$16,PayCombo!P$1+2,FALSE)*P$2)</f>
        <v>9</v>
      </c>
      <c r="U22" s="298">
        <f>IF(P22="S1",VLOOKUP(P22,'Regular Symbol'!$B$3:$H$16,PayCombo!Q$1+2,FALSE)*Q$2,'Regular Symbol'!E$16-VLOOKUP("S1",'Regular Symbol'!$B$3:$H$16,PayCombo!Q$1+2,FALSE)*Q$2)</f>
        <v>3</v>
      </c>
      <c r="V22" s="298">
        <f>IF(Q22="S1",VLOOKUP(Q22,'Regular Symbol'!$B$3:$H$16,PayCombo!R$1+2,FALSE)*R$2,'Regular Symbol'!F$16-VLOOKUP("S1",'Regular Symbol'!$B$3:$H$16,PayCombo!R$1+2,FALSE)*R$2)</f>
        <v>3</v>
      </c>
      <c r="W22" s="298">
        <f>IF(R22="S1",VLOOKUP(R22,'Regular Symbol'!$B$3:$H$16,PayCombo!S$1+2,FALSE)*S$2,'Regular Symbol'!G$16-VLOOKUP("S1",'Regular Symbol'!$B$3:$H$16,PayCombo!S$1+2,FALSE)*S$2)</f>
        <v>3</v>
      </c>
      <c r="X22" s="298">
        <f>IF(S22="S1",VLOOKUP(S22,'Regular Symbol'!$B$3:$H$16,PayCombo!T$1+2,FALSE)*T$2,'Regular Symbol'!H$16-VLOOKUP("S1",'Regular Symbol'!$B$3:$H$16,PayCombo!T$1+2,FALSE)*T$2)</f>
        <v>9</v>
      </c>
      <c r="Y22" s="301">
        <f t="shared" si="8"/>
        <v>2187</v>
      </c>
      <c r="Z22" s="18">
        <f t="shared" si="7"/>
        <v>8.7890625E-3</v>
      </c>
    </row>
    <row r="23" spans="1:26" ht="15">
      <c r="A23" s="191" t="s">
        <v>146</v>
      </c>
      <c r="B23" s="330">
        <v>4</v>
      </c>
      <c r="C23" s="26">
        <f>IF(C$6&lt;=$B23,VLOOKUP($A23,'Regular Symbol'!$B$20:$H$29,PayCombo!C$6+2,FALSE),IF(C$6-$B23=1,VLOOKUP($A23,'Regular Symbol'!$B$33:$H$42,PayCombo!C$6+2,FALSE),'Regular Symbol'!D$16))</f>
        <v>2</v>
      </c>
      <c r="D23" s="26">
        <f>IF(D$6&lt;=$B23,VLOOKUP($A23,'Regular Symbol'!$B$20:$H$29,PayCombo!D$6+2,FALSE),IF(D$6-$B23=1,VLOOKUP($A23,'Regular Symbol'!$B$33:$H$42,PayCombo!D$6+2,FALSE),'Regular Symbol'!E$16))</f>
        <v>2</v>
      </c>
      <c r="E23" s="26">
        <f>IF(E$6&lt;=$B23,VLOOKUP($A23,'Regular Symbol'!$B$20:$H$29,PayCombo!E$6+2,FALSE),IF(E$6-$B23=1,VLOOKUP($A23,'Regular Symbol'!$B$33:$H$42,PayCombo!E$6+2,FALSE),'Regular Symbol'!F$16))</f>
        <v>2</v>
      </c>
      <c r="F23" s="26">
        <f>IF(F$6&lt;=$B23,VLOOKUP($A23,'Regular Symbol'!$B$20:$H$29,PayCombo!F$6+2,FALSE),IF(F$6-$B23=1,VLOOKUP($A23,'Regular Symbol'!$B$33:$H$42,PayCombo!F$6+2,FALSE),'Regular Symbol'!G$16))</f>
        <v>2</v>
      </c>
      <c r="G23" s="26">
        <f>IF(G$6&lt;=$B23,VLOOKUP($A23,'Regular Symbol'!$B$20:$H$29,PayCombo!G$6+2,FALSE),IF(G$6-$B23=1,VLOOKUP($A23,'Regular Symbol'!$B$33:$H$42,PayCombo!G$6+2,FALSE),'Regular Symbol'!H$16))</f>
        <v>10</v>
      </c>
      <c r="H23" s="341">
        <f t="shared" ref="H23:H28" si="12">PRODUCT(C23:G23)-PRODUCT($C$18:$E$18,F23:G23)</f>
        <v>140</v>
      </c>
      <c r="I23" s="342">
        <f t="shared" si="5"/>
        <v>1777.3714285714286</v>
      </c>
      <c r="J23" s="343">
        <f>VLOOKUP($A23,OverView!$B$49:$G$60,PayCombo!$B23+1,FALSE)</f>
        <v>125</v>
      </c>
      <c r="K23" s="245">
        <f t="shared" si="3"/>
        <v>7.0328575102880653E-2</v>
      </c>
      <c r="L23" s="245">
        <f t="shared" si="6"/>
        <v>5.626286008230452E-4</v>
      </c>
      <c r="M23" s="344">
        <f t="shared" si="4"/>
        <v>7.0328575102880653E-2</v>
      </c>
      <c r="N23" s="134"/>
      <c r="O23" s="303" t="s">
        <v>281</v>
      </c>
      <c r="P23" s="303" t="s">
        <v>44</v>
      </c>
      <c r="Q23" s="303" t="s">
        <v>44</v>
      </c>
      <c r="R23" s="303" t="s">
        <v>281</v>
      </c>
      <c r="S23" s="303" t="s">
        <v>44</v>
      </c>
      <c r="T23" s="298">
        <f>IF(O23="S1",VLOOKUP(O23,'Regular Symbol'!$B$3:$H$16,PayCombo!P$1+2,FALSE)*P$2,'Regular Symbol'!D$16-VLOOKUP("S1",'Regular Symbol'!$B$3:$H$16,PayCombo!P$1+2,FALSE)*P$2)</f>
        <v>9</v>
      </c>
      <c r="U23" s="298">
        <f>IF(P23="S1",VLOOKUP(P23,'Regular Symbol'!$B$3:$H$16,PayCombo!Q$1+2,FALSE)*Q$2,'Regular Symbol'!E$16-VLOOKUP("S1",'Regular Symbol'!$B$3:$H$16,PayCombo!Q$1+2,FALSE)*Q$2)</f>
        <v>3</v>
      </c>
      <c r="V23" s="298">
        <f>IF(Q23="S1",VLOOKUP(Q23,'Regular Symbol'!$B$3:$H$16,PayCombo!R$1+2,FALSE)*R$2,'Regular Symbol'!F$16-VLOOKUP("S1",'Regular Symbol'!$B$3:$H$16,PayCombo!R$1+2,FALSE)*R$2)</f>
        <v>3</v>
      </c>
      <c r="W23" s="298">
        <f>IF(R23="S1",VLOOKUP(R23,'Regular Symbol'!$B$3:$H$16,PayCombo!S$1+2,FALSE)*S$2,'Regular Symbol'!G$16-VLOOKUP("S1",'Regular Symbol'!$B$3:$H$16,PayCombo!S$1+2,FALSE)*S$2)</f>
        <v>9</v>
      </c>
      <c r="X23" s="298">
        <f>IF(S23="S1",VLOOKUP(S23,'Regular Symbol'!$B$3:$H$16,PayCombo!T$1+2,FALSE)*T$2,'Regular Symbol'!H$16-VLOOKUP("S1",'Regular Symbol'!$B$3:$H$16,PayCombo!T$1+2,FALSE)*T$2)</f>
        <v>3</v>
      </c>
      <c r="Y23" s="301">
        <f>PRODUCT(T23,U23,V23,W23,X23)</f>
        <v>2187</v>
      </c>
      <c r="Z23" s="18">
        <f t="shared" si="7"/>
        <v>8.7890625E-3</v>
      </c>
    </row>
    <row r="24" spans="1:26" s="105" customFormat="1" ht="15">
      <c r="A24" s="276" t="s">
        <v>69</v>
      </c>
      <c r="B24" s="330">
        <v>4</v>
      </c>
      <c r="C24" s="26">
        <f>IF(C$6&lt;=$B24,VLOOKUP($A24,'Regular Symbol'!$B$20:$H$29,PayCombo!C$6+2,FALSE),IF(C$6-$B24=1,VLOOKUP($A24,'Regular Symbol'!$B$33:$H$42,PayCombo!C$6+2,FALSE),'Regular Symbol'!D$16))</f>
        <v>2</v>
      </c>
      <c r="D24" s="26">
        <f>IF(D$6&lt;=$B24,VLOOKUP($A24,'Regular Symbol'!$B$20:$H$29,PayCombo!D$6+2,FALSE),IF(D$6-$B24=1,VLOOKUP($A24,'Regular Symbol'!$B$33:$H$42,PayCombo!D$6+2,FALSE),'Regular Symbol'!E$16))</f>
        <v>2</v>
      </c>
      <c r="E24" s="26">
        <f>IF(E$6&lt;=$B24,VLOOKUP($A24,'Regular Symbol'!$B$20:$H$29,PayCombo!E$6+2,FALSE),IF(E$6-$B24=1,VLOOKUP($A24,'Regular Symbol'!$B$33:$H$42,PayCombo!E$6+2,FALSE),'Regular Symbol'!F$16))</f>
        <v>2</v>
      </c>
      <c r="F24" s="26">
        <f>IF(F$6&lt;=$B24,VLOOKUP($A24,'Regular Symbol'!$B$20:$H$29,PayCombo!F$6+2,FALSE),IF(F$6-$B24=1,VLOOKUP($A24,'Regular Symbol'!$B$33:$H$42,PayCombo!F$6+2,FALSE),'Regular Symbol'!G$16))</f>
        <v>2</v>
      </c>
      <c r="G24" s="26">
        <f>IF(G$6&lt;=$B24,VLOOKUP($A24,'Regular Symbol'!$B$20:$H$29,PayCombo!G$6+2,FALSE),IF(G$6-$B24=1,VLOOKUP($A24,'Regular Symbol'!$B$33:$H$42,PayCombo!G$6+2,FALSE),'Regular Symbol'!H$16))</f>
        <v>10</v>
      </c>
      <c r="H24" s="341">
        <f t="shared" si="12"/>
        <v>140</v>
      </c>
      <c r="I24" s="342">
        <f t="shared" si="5"/>
        <v>1777.3714285714286</v>
      </c>
      <c r="J24" s="343">
        <f>VLOOKUP($A24,OverView!$B$49:$G$60,PayCombo!$B24+1,FALSE)</f>
        <v>100</v>
      </c>
      <c r="K24" s="245">
        <f t="shared" si="3"/>
        <v>5.6262860082304522E-2</v>
      </c>
      <c r="L24" s="245">
        <f t="shared" si="6"/>
        <v>5.626286008230452E-4</v>
      </c>
      <c r="M24" s="344">
        <f t="shared" si="4"/>
        <v>5.6262860082304522E-2</v>
      </c>
      <c r="N24" s="134"/>
      <c r="O24" s="303" t="s">
        <v>281</v>
      </c>
      <c r="P24" s="303" t="s">
        <v>44</v>
      </c>
      <c r="Q24" s="303" t="s">
        <v>281</v>
      </c>
      <c r="R24" s="303" t="s">
        <v>44</v>
      </c>
      <c r="S24" s="303" t="s">
        <v>44</v>
      </c>
      <c r="T24" s="298">
        <f>IF(O24="S1",VLOOKUP(O24,'Regular Symbol'!$B$3:$H$16,PayCombo!P$1+2,FALSE)*P$2,'Regular Symbol'!D$16-VLOOKUP("S1",'Regular Symbol'!$B$3:$H$16,PayCombo!P$1+2,FALSE)*P$2)</f>
        <v>9</v>
      </c>
      <c r="U24" s="298">
        <f>IF(P24="S1",VLOOKUP(P24,'Regular Symbol'!$B$3:$H$16,PayCombo!Q$1+2,FALSE)*Q$2,'Regular Symbol'!E$16-VLOOKUP("S1",'Regular Symbol'!$B$3:$H$16,PayCombo!Q$1+2,FALSE)*Q$2)</f>
        <v>3</v>
      </c>
      <c r="V24" s="298">
        <f>IF(Q24="S1",VLOOKUP(Q24,'Regular Symbol'!$B$3:$H$16,PayCombo!R$1+2,FALSE)*R$2,'Regular Symbol'!F$16-VLOOKUP("S1",'Regular Symbol'!$B$3:$H$16,PayCombo!R$1+2,FALSE)*R$2)</f>
        <v>9</v>
      </c>
      <c r="W24" s="298">
        <f>IF(R24="S1",VLOOKUP(R24,'Regular Symbol'!$B$3:$H$16,PayCombo!S$1+2,FALSE)*S$2,'Regular Symbol'!G$16-VLOOKUP("S1",'Regular Symbol'!$B$3:$H$16,PayCombo!S$1+2,FALSE)*S$2)</f>
        <v>3</v>
      </c>
      <c r="X24" s="298">
        <f>IF(S24="S1",VLOOKUP(S24,'Regular Symbol'!$B$3:$H$16,PayCombo!T$1+2,FALSE)*T$2,'Regular Symbol'!H$16-VLOOKUP("S1",'Regular Symbol'!$B$3:$H$16,PayCombo!T$1+2,FALSE)*T$2)</f>
        <v>3</v>
      </c>
      <c r="Y24" s="301">
        <f t="shared" si="8"/>
        <v>2187</v>
      </c>
      <c r="Z24" s="18">
        <f t="shared" si="7"/>
        <v>8.7890625E-3</v>
      </c>
    </row>
    <row r="25" spans="1:26" ht="15">
      <c r="A25" s="276" t="s">
        <v>185</v>
      </c>
      <c r="B25" s="330">
        <v>4</v>
      </c>
      <c r="C25" s="26">
        <f>IF(C$6&lt;=$B25,VLOOKUP($A25,'Regular Symbol'!$B$20:$H$29,PayCombo!C$6+2,FALSE),IF(C$6-$B25=1,VLOOKUP($A25,'Regular Symbol'!$B$33:$H$42,PayCombo!C$6+2,FALSE),'Regular Symbol'!D$16))</f>
        <v>2</v>
      </c>
      <c r="D25" s="26">
        <f>IF(D$6&lt;=$B25,VLOOKUP($A25,'Regular Symbol'!$B$20:$H$29,PayCombo!D$6+2,FALSE),IF(D$6-$B25=1,VLOOKUP($A25,'Regular Symbol'!$B$33:$H$42,PayCombo!D$6+2,FALSE),'Regular Symbol'!E$16))</f>
        <v>2</v>
      </c>
      <c r="E25" s="26">
        <f>IF(E$6&lt;=$B25,VLOOKUP($A25,'Regular Symbol'!$B$20:$H$29,PayCombo!E$6+2,FALSE),IF(E$6-$B25=1,VLOOKUP($A25,'Regular Symbol'!$B$33:$H$42,PayCombo!E$6+2,FALSE),'Regular Symbol'!F$16))</f>
        <v>2</v>
      </c>
      <c r="F25" s="26">
        <f>IF(F$6&lt;=$B25,VLOOKUP($A25,'Regular Symbol'!$B$20:$H$29,PayCombo!F$6+2,FALSE),IF(F$6-$B25=1,VLOOKUP($A25,'Regular Symbol'!$B$33:$H$42,PayCombo!F$6+2,FALSE),'Regular Symbol'!G$16))</f>
        <v>2</v>
      </c>
      <c r="G25" s="26">
        <f>IF(G$6&lt;=$B25,VLOOKUP($A25,'Regular Symbol'!$B$20:$H$29,PayCombo!G$6+2,FALSE),IF(G$6-$B25=1,VLOOKUP($A25,'Regular Symbol'!$B$33:$H$42,PayCombo!G$6+2,FALSE),'Regular Symbol'!H$16))</f>
        <v>10</v>
      </c>
      <c r="H25" s="341">
        <f t="shared" si="12"/>
        <v>140</v>
      </c>
      <c r="I25" s="342">
        <f t="shared" si="5"/>
        <v>1777.3714285714286</v>
      </c>
      <c r="J25" s="343">
        <f>VLOOKUP($A25,OverView!$B$49:$G$60,PayCombo!$B25+1,FALSE)</f>
        <v>10</v>
      </c>
      <c r="K25" s="245">
        <f t="shared" si="3"/>
        <v>5.6262860082304522E-3</v>
      </c>
      <c r="L25" s="245">
        <f t="shared" si="6"/>
        <v>5.626286008230452E-4</v>
      </c>
      <c r="M25" s="344">
        <f t="shared" si="4"/>
        <v>5.6262860082304522E-3</v>
      </c>
      <c r="N25" s="134"/>
      <c r="O25" s="303" t="s">
        <v>281</v>
      </c>
      <c r="P25" s="303" t="s">
        <v>281</v>
      </c>
      <c r="Q25" s="303" t="s">
        <v>44</v>
      </c>
      <c r="R25" s="303" t="s">
        <v>44</v>
      </c>
      <c r="S25" s="303" t="s">
        <v>44</v>
      </c>
      <c r="T25" s="298">
        <f>IF(O25="S1",VLOOKUP(O25,'Regular Symbol'!$B$3:$H$16,PayCombo!P$1+2,FALSE)*P$2,'Regular Symbol'!D$16-VLOOKUP("S1",'Regular Symbol'!$B$3:$H$16,PayCombo!P$1+2,FALSE)*P$2)</f>
        <v>9</v>
      </c>
      <c r="U25" s="298">
        <f>IF(P25="S1",VLOOKUP(P25,'Regular Symbol'!$B$3:$H$16,PayCombo!Q$1+2,FALSE)*Q$2,'Regular Symbol'!E$16-VLOOKUP("S1",'Regular Symbol'!$B$3:$H$16,PayCombo!Q$1+2,FALSE)*Q$2)</f>
        <v>9</v>
      </c>
      <c r="V25" s="298">
        <f>IF(Q25="S1",VLOOKUP(Q25,'Regular Symbol'!$B$3:$H$16,PayCombo!R$1+2,FALSE)*R$2,'Regular Symbol'!F$16-VLOOKUP("S1",'Regular Symbol'!$B$3:$H$16,PayCombo!R$1+2,FALSE)*R$2)</f>
        <v>3</v>
      </c>
      <c r="W25" s="298">
        <f>IF(R25="S1",VLOOKUP(R25,'Regular Symbol'!$B$3:$H$16,PayCombo!S$1+2,FALSE)*S$2,'Regular Symbol'!G$16-VLOOKUP("S1",'Regular Symbol'!$B$3:$H$16,PayCombo!S$1+2,FALSE)*S$2)</f>
        <v>3</v>
      </c>
      <c r="X25" s="298">
        <f>IF(S25="S1",VLOOKUP(S25,'Regular Symbol'!$B$3:$H$16,PayCombo!T$1+2,FALSE)*T$2,'Regular Symbol'!H$16-VLOOKUP("S1",'Regular Symbol'!$B$3:$H$16,PayCombo!T$1+2,FALSE)*T$2)</f>
        <v>3</v>
      </c>
      <c r="Y25" s="301">
        <f t="shared" si="8"/>
        <v>2187</v>
      </c>
      <c r="Z25" s="18">
        <f t="shared" si="7"/>
        <v>8.7890625E-3</v>
      </c>
    </row>
    <row r="26" spans="1:26" ht="15">
      <c r="A26" s="276" t="s">
        <v>186</v>
      </c>
      <c r="B26" s="330">
        <v>4</v>
      </c>
      <c r="C26" s="26">
        <f>IF(C$6&lt;=$B26,VLOOKUP($A26,'Regular Symbol'!$B$20:$H$29,PayCombo!C$6+2,FALSE),IF(C$6-$B26=1,VLOOKUP($A26,'Regular Symbol'!$B$33:$H$42,PayCombo!C$6+2,FALSE),'Regular Symbol'!D$16))</f>
        <v>2</v>
      </c>
      <c r="D26" s="26">
        <f>IF(D$6&lt;=$B26,VLOOKUP($A26,'Regular Symbol'!$B$20:$H$29,PayCombo!D$6+2,FALSE),IF(D$6-$B26=1,VLOOKUP($A26,'Regular Symbol'!$B$33:$H$42,PayCombo!D$6+2,FALSE),'Regular Symbol'!E$16))</f>
        <v>2</v>
      </c>
      <c r="E26" s="26">
        <f>IF(E$6&lt;=$B26,VLOOKUP($A26,'Regular Symbol'!$B$20:$H$29,PayCombo!E$6+2,FALSE),IF(E$6-$B26=1,VLOOKUP($A26,'Regular Symbol'!$B$33:$H$42,PayCombo!E$6+2,FALSE),'Regular Symbol'!F$16))</f>
        <v>2</v>
      </c>
      <c r="F26" s="26">
        <f>IF(F$6&lt;=$B26,VLOOKUP($A26,'Regular Symbol'!$B$20:$H$29,PayCombo!F$6+2,FALSE),IF(F$6-$B26=1,VLOOKUP($A26,'Regular Symbol'!$B$33:$H$42,PayCombo!F$6+2,FALSE),'Regular Symbol'!G$16))</f>
        <v>2</v>
      </c>
      <c r="G26" s="26">
        <f>IF(G$6&lt;=$B26,VLOOKUP($A26,'Regular Symbol'!$B$20:$H$29,PayCombo!G$6+2,FALSE),IF(G$6-$B26=1,VLOOKUP($A26,'Regular Symbol'!$B$33:$H$42,PayCombo!G$6+2,FALSE),'Regular Symbol'!H$16))</f>
        <v>10</v>
      </c>
      <c r="H26" s="341">
        <f t="shared" si="12"/>
        <v>140</v>
      </c>
      <c r="I26" s="342">
        <f t="shared" si="5"/>
        <v>1777.3714285714286</v>
      </c>
      <c r="J26" s="343">
        <f>VLOOKUP($A26,OverView!$B$49:$G$60,PayCombo!$B26+1,FALSE)</f>
        <v>10</v>
      </c>
      <c r="K26" s="245">
        <f t="shared" si="3"/>
        <v>5.6262860082304522E-3</v>
      </c>
      <c r="L26" s="245">
        <f t="shared" si="6"/>
        <v>5.626286008230452E-4</v>
      </c>
      <c r="M26" s="344">
        <f t="shared" si="4"/>
        <v>5.6262860082304522E-3</v>
      </c>
      <c r="N26" s="134"/>
    </row>
    <row r="27" spans="1:26" s="192" customFormat="1" ht="15">
      <c r="A27" s="276" t="s">
        <v>187</v>
      </c>
      <c r="B27" s="330">
        <v>4</v>
      </c>
      <c r="C27" s="26">
        <f>IF(C$6&lt;=$B27,VLOOKUP($A27,'Regular Symbol'!$B$20:$H$29,PayCombo!C$6+2,FALSE),IF(C$6-$B27=1,VLOOKUP($A27,'Regular Symbol'!$B$33:$H$42,PayCombo!C$6+2,FALSE),'Regular Symbol'!D$16))</f>
        <v>2</v>
      </c>
      <c r="D27" s="26">
        <f>IF(D$6&lt;=$B27,VLOOKUP($A27,'Regular Symbol'!$B$20:$H$29,PayCombo!D$6+2,FALSE),IF(D$6-$B27=1,VLOOKUP($A27,'Regular Symbol'!$B$33:$H$42,PayCombo!D$6+2,FALSE),'Regular Symbol'!E$16))</f>
        <v>2</v>
      </c>
      <c r="E27" s="26">
        <f>IF(E$6&lt;=$B27,VLOOKUP($A27,'Regular Symbol'!$B$20:$H$29,PayCombo!E$6+2,FALSE),IF(E$6-$B27=1,VLOOKUP($A27,'Regular Symbol'!$B$33:$H$42,PayCombo!E$6+2,FALSE),'Regular Symbol'!F$16))</f>
        <v>2</v>
      </c>
      <c r="F27" s="26">
        <f>IF(F$6&lt;=$B27,VLOOKUP($A27,'Regular Symbol'!$B$20:$H$29,PayCombo!F$6+2,FALSE),IF(F$6-$B27=1,VLOOKUP($A27,'Regular Symbol'!$B$33:$H$42,PayCombo!F$6+2,FALSE),'Regular Symbol'!G$16))</f>
        <v>2</v>
      </c>
      <c r="G27" s="26">
        <f>IF(G$6&lt;=$B27,VLOOKUP($A27,'Regular Symbol'!$B$20:$H$29,PayCombo!G$6+2,FALSE),IF(G$6-$B27=1,VLOOKUP($A27,'Regular Symbol'!$B$33:$H$42,PayCombo!G$6+2,FALSE),'Regular Symbol'!H$16))</f>
        <v>10</v>
      </c>
      <c r="H27" s="341">
        <f t="shared" si="12"/>
        <v>140</v>
      </c>
      <c r="I27" s="342">
        <f t="shared" si="5"/>
        <v>1777.3714285714286</v>
      </c>
      <c r="J27" s="343">
        <f>VLOOKUP($A27,OverView!$B$49:$G$60,PayCombo!$B27+1,FALSE)</f>
        <v>10</v>
      </c>
      <c r="K27" s="245">
        <f t="shared" si="3"/>
        <v>5.6262860082304522E-3</v>
      </c>
      <c r="L27" s="245">
        <f t="shared" si="6"/>
        <v>5.626286008230452E-4</v>
      </c>
      <c r="M27" s="344">
        <f t="shared" si="4"/>
        <v>5.6262860082304522E-3</v>
      </c>
    </row>
    <row r="28" spans="1:26" s="192" customFormat="1" ht="15">
      <c r="A28" s="276" t="s">
        <v>183</v>
      </c>
      <c r="B28" s="330">
        <v>4</v>
      </c>
      <c r="C28" s="26">
        <f>IF(C$6&lt;=$B28,VLOOKUP($A28,'Regular Symbol'!$B$20:$H$29,PayCombo!C$6+2,FALSE),IF(C$6-$B28=1,VLOOKUP($A28,'Regular Symbol'!$B$33:$H$42,PayCombo!C$6+2,FALSE),'Regular Symbol'!D$16))</f>
        <v>2</v>
      </c>
      <c r="D28" s="26">
        <f>IF(D$6&lt;=$B28,VLOOKUP($A28,'Regular Symbol'!$B$20:$H$29,PayCombo!D$6+2,FALSE),IF(D$6-$B28=1,VLOOKUP($A28,'Regular Symbol'!$B$33:$H$42,PayCombo!D$6+2,FALSE),'Regular Symbol'!E$16))</f>
        <v>2</v>
      </c>
      <c r="E28" s="26">
        <f>IF(E$6&lt;=$B28,VLOOKUP($A28,'Regular Symbol'!$B$20:$H$29,PayCombo!E$6+2,FALSE),IF(E$6-$B28=1,VLOOKUP($A28,'Regular Symbol'!$B$33:$H$42,PayCombo!E$6+2,FALSE),'Regular Symbol'!F$16))</f>
        <v>2</v>
      </c>
      <c r="F28" s="26">
        <f>IF(F$6&lt;=$B28,VLOOKUP($A28,'Regular Symbol'!$B$20:$H$29,PayCombo!F$6+2,FALSE),IF(F$6-$B28=1,VLOOKUP($A28,'Regular Symbol'!$B$33:$H$42,PayCombo!F$6+2,FALSE),'Regular Symbol'!G$16))</f>
        <v>2</v>
      </c>
      <c r="G28" s="26">
        <f>IF(G$6&lt;=$B28,VLOOKUP($A28,'Regular Symbol'!$B$20:$H$29,PayCombo!G$6+2,FALSE),IF(G$6-$B28=1,VLOOKUP($A28,'Regular Symbol'!$B$33:$H$42,PayCombo!G$6+2,FALSE),'Regular Symbol'!H$16))</f>
        <v>10</v>
      </c>
      <c r="H28" s="341">
        <f t="shared" si="12"/>
        <v>140</v>
      </c>
      <c r="I28" s="342">
        <f t="shared" si="5"/>
        <v>1777.3714285714286</v>
      </c>
      <c r="J28" s="343">
        <f>VLOOKUP($A28,OverView!$B$49:$G$60,PayCombo!$B28+1,FALSE)</f>
        <v>10</v>
      </c>
      <c r="K28" s="245">
        <f t="shared" si="3"/>
        <v>5.6262860082304522E-3</v>
      </c>
      <c r="L28" s="245">
        <f t="shared" si="6"/>
        <v>5.626286008230452E-4</v>
      </c>
      <c r="M28" s="344">
        <f t="shared" si="4"/>
        <v>5.6262860082304522E-3</v>
      </c>
    </row>
    <row r="29" spans="1:26" s="192" customFormat="1" ht="15">
      <c r="A29" s="190" t="s">
        <v>142</v>
      </c>
      <c r="B29" s="298">
        <v>3</v>
      </c>
      <c r="C29" s="299">
        <f>'Regular Symbol'!D13</f>
        <v>1</v>
      </c>
      <c r="D29" s="299">
        <f>'Regular Symbol'!E13</f>
        <v>1</v>
      </c>
      <c r="E29" s="299">
        <f>'Regular Symbol'!F13</f>
        <v>1</v>
      </c>
      <c r="F29" s="348">
        <f>SUM('Regular Symbol'!G5:G12,'Regular Symbol'!G14)</f>
        <v>9</v>
      </c>
      <c r="G29" s="205">
        <f>'Regular Symbol'!H16</f>
        <v>12</v>
      </c>
      <c r="H29" s="341">
        <f>PRODUCT(C29:E29)*(SUMPRODUCT('Regular Symbol'!G6:G12,'Regular Symbol'!H36:H42)+'Regular Symbol'!G14*'Regular Symbol'!H16)</f>
        <v>82</v>
      </c>
      <c r="I29" s="342">
        <v>0</v>
      </c>
      <c r="J29" s="343">
        <f>VLOOKUP($A29,OverView!$B$49:$G$60,PayCombo!$B29+1,FALSE)</f>
        <v>0</v>
      </c>
      <c r="K29" s="245">
        <f t="shared" si="3"/>
        <v>0</v>
      </c>
      <c r="L29" s="245">
        <v>0</v>
      </c>
      <c r="M29" s="344">
        <f t="shared" si="4"/>
        <v>0</v>
      </c>
    </row>
    <row r="30" spans="1:26" s="192" customFormat="1" ht="15">
      <c r="A30" s="191" t="s">
        <v>148</v>
      </c>
      <c r="B30" s="298">
        <v>3</v>
      </c>
      <c r="C30" s="26">
        <f>IF(C$6&lt;=$B30,VLOOKUP($A30,'Regular Symbol'!$B$20:$H$29,PayCombo!C$6+2,FALSE),IF(C$6-$B30=1,VLOOKUP($A30,'Regular Symbol'!$B$33:$H$42,PayCombo!C$6+2,FALSE),'Regular Symbol'!D$16))</f>
        <v>2</v>
      </c>
      <c r="D30" s="26">
        <f>IF(D$6&lt;=$B30,VLOOKUP($A30,'Regular Symbol'!$B$20:$H$29,PayCombo!D$6+2,FALSE),IF(D$6-$B30=1,VLOOKUP($A30,'Regular Symbol'!$B$33:$H$42,PayCombo!D$6+2,FALSE),'Regular Symbol'!E$16))</f>
        <v>2</v>
      </c>
      <c r="E30" s="26">
        <f>IF(E$6&lt;=$B30,VLOOKUP($A30,'Regular Symbol'!$B$20:$H$29,PayCombo!E$6+2,FALSE),IF(E$6-$B30=1,VLOOKUP($A30,'Regular Symbol'!$B$33:$H$42,PayCombo!E$6+2,FALSE),'Regular Symbol'!F$16))</f>
        <v>2</v>
      </c>
      <c r="F30" s="26">
        <f>IF(F$6&lt;=$B30,VLOOKUP($A30,'Regular Symbol'!$B$20:$H$29,PayCombo!F$6+2,FALSE),IF(F$6-$B30=1,VLOOKUP($A30,'Regular Symbol'!$B$33:$H$42,PayCombo!F$6+2,FALSE),'Regular Symbol'!G$16))</f>
        <v>10</v>
      </c>
      <c r="G30" s="26">
        <f>IF(G$6&lt;=$B30,VLOOKUP($A30,'Regular Symbol'!$B$20:$H$29,PayCombo!G$6+2,FALSE),IF(G$6-$B30=1,VLOOKUP($A30,'Regular Symbol'!$B$33:$H$42,PayCombo!G$6+2,FALSE),'Regular Symbol'!H$16))</f>
        <v>12</v>
      </c>
      <c r="H30" s="341">
        <f>(PRODUCT(C30:E30)-PRODUCT($C$29:$E$29))*F30*G30</f>
        <v>840</v>
      </c>
      <c r="I30" s="342">
        <f t="shared" ref="I30:I39" si="13">$C$5/H30</f>
        <v>296.22857142857146</v>
      </c>
      <c r="J30" s="343">
        <f>VLOOKUP($A30,OverView!$B$49:$G$60,PayCombo!$B30+1,FALSE)</f>
        <v>100</v>
      </c>
      <c r="K30" s="245">
        <f t="shared" si="3"/>
        <v>0.33757716049382713</v>
      </c>
      <c r="L30" s="245">
        <f t="shared" ref="L30:L39" si="14">1/I30</f>
        <v>3.3757716049382714E-3</v>
      </c>
      <c r="M30" s="344">
        <f t="shared" ref="M30:M39" si="15">L30*J30</f>
        <v>0.33757716049382713</v>
      </c>
    </row>
    <row r="31" spans="1:26" ht="15">
      <c r="A31" s="191" t="s">
        <v>149</v>
      </c>
      <c r="B31" s="298">
        <v>3</v>
      </c>
      <c r="C31" s="26">
        <f>IF(C$6&lt;=$B31,VLOOKUP($A31,'Regular Symbol'!$B$20:$H$29,PayCombo!C$6+2,FALSE),IF(C$6-$B31=1,VLOOKUP($A31,'Regular Symbol'!$B$33:$H$42,PayCombo!C$6+2,FALSE),'Regular Symbol'!D$16))</f>
        <v>2</v>
      </c>
      <c r="D31" s="26">
        <f>IF(D$6&lt;=$B31,VLOOKUP($A31,'Regular Symbol'!$B$20:$H$29,PayCombo!D$6+2,FALSE),IF(D$6-$B31=1,VLOOKUP($A31,'Regular Symbol'!$B$33:$H$42,PayCombo!D$6+2,FALSE),'Regular Symbol'!E$16))</f>
        <v>2</v>
      </c>
      <c r="E31" s="26">
        <f>IF(E$6&lt;=$B31,VLOOKUP($A31,'Regular Symbol'!$B$20:$H$29,PayCombo!E$6+2,FALSE),IF(E$6-$B31=1,VLOOKUP($A31,'Regular Symbol'!$B$33:$H$42,PayCombo!E$6+2,FALSE),'Regular Symbol'!F$16))</f>
        <v>2</v>
      </c>
      <c r="F31" s="26">
        <f>IF(F$6&lt;=$B31,VLOOKUP($A31,'Regular Symbol'!$B$20:$H$29,PayCombo!F$6+2,FALSE),IF(F$6-$B31=1,VLOOKUP($A31,'Regular Symbol'!$B$33:$H$42,PayCombo!F$6+2,FALSE),'Regular Symbol'!G$16))</f>
        <v>10</v>
      </c>
      <c r="G31" s="26">
        <f>IF(G$6&lt;=$B31,VLOOKUP($A31,'Regular Symbol'!$B$20:$H$29,PayCombo!G$6+2,FALSE),IF(G$6-$B31=1,VLOOKUP($A31,'Regular Symbol'!$B$33:$H$42,PayCombo!G$6+2,FALSE),'Regular Symbol'!H$16))</f>
        <v>12</v>
      </c>
      <c r="H31" s="341">
        <f t="shared" ref="H31:H39" si="16">(PRODUCT(C31:E31)-PRODUCT($C$29:$E$29))*F31*G31</f>
        <v>840</v>
      </c>
      <c r="I31" s="342">
        <f t="shared" si="13"/>
        <v>296.22857142857146</v>
      </c>
      <c r="J31" s="343">
        <f>VLOOKUP($A31,OverView!$B$49:$G$60,PayCombo!$B31+1,FALSE)</f>
        <v>75</v>
      </c>
      <c r="K31" s="245">
        <f t="shared" si="3"/>
        <v>0.25318287037037035</v>
      </c>
      <c r="L31" s="245">
        <f t="shared" si="14"/>
        <v>3.3757716049382714E-3</v>
      </c>
      <c r="M31" s="344">
        <f t="shared" si="15"/>
        <v>0.25318287037037035</v>
      </c>
      <c r="O31" s="17"/>
      <c r="P31" s="17"/>
      <c r="Q31" s="17"/>
    </row>
    <row r="32" spans="1:26" ht="15">
      <c r="A32" s="191" t="s">
        <v>150</v>
      </c>
      <c r="B32" s="298">
        <v>3</v>
      </c>
      <c r="C32" s="26">
        <f>IF(C$6&lt;=$B32,VLOOKUP($A32,'Regular Symbol'!$B$20:$H$29,PayCombo!C$6+2,FALSE),IF(C$6-$B32=1,VLOOKUP($A32,'Regular Symbol'!$B$33:$H$42,PayCombo!C$6+2,FALSE),'Regular Symbol'!D$16))</f>
        <v>2</v>
      </c>
      <c r="D32" s="26">
        <f>IF(D$6&lt;=$B32,VLOOKUP($A32,'Regular Symbol'!$B$20:$H$29,PayCombo!D$6+2,FALSE),IF(D$6-$B32=1,VLOOKUP($A32,'Regular Symbol'!$B$33:$H$42,PayCombo!D$6+2,FALSE),'Regular Symbol'!E$16))</f>
        <v>2</v>
      </c>
      <c r="E32" s="26">
        <f>IF(E$6&lt;=$B32,VLOOKUP($A32,'Regular Symbol'!$B$20:$H$29,PayCombo!E$6+2,FALSE),IF(E$6-$B32=1,VLOOKUP($A32,'Regular Symbol'!$B$33:$H$42,PayCombo!E$6+2,FALSE),'Regular Symbol'!F$16))</f>
        <v>2</v>
      </c>
      <c r="F32" s="26">
        <f>IF(F$6&lt;=$B32,VLOOKUP($A32,'Regular Symbol'!$B$20:$H$29,PayCombo!F$6+2,FALSE),IF(F$6-$B32=1,VLOOKUP($A32,'Regular Symbol'!$B$33:$H$42,PayCombo!F$6+2,FALSE),'Regular Symbol'!G$16))</f>
        <v>10</v>
      </c>
      <c r="G32" s="26">
        <f>IF(G$6&lt;=$B32,VLOOKUP($A32,'Regular Symbol'!$B$20:$H$29,PayCombo!G$6+2,FALSE),IF(G$6-$B32=1,VLOOKUP($A32,'Regular Symbol'!$B$33:$H$42,PayCombo!G$6+2,FALSE),'Regular Symbol'!H$16))</f>
        <v>12</v>
      </c>
      <c r="H32" s="341">
        <f t="shared" si="16"/>
        <v>840</v>
      </c>
      <c r="I32" s="342">
        <f t="shared" si="13"/>
        <v>296.22857142857146</v>
      </c>
      <c r="J32" s="343">
        <f>VLOOKUP($A32,OverView!$B$49:$G$60,PayCombo!$B32+1,FALSE)</f>
        <v>50</v>
      </c>
      <c r="K32" s="245">
        <f t="shared" si="3"/>
        <v>0.16878858024691357</v>
      </c>
      <c r="L32" s="245">
        <f t="shared" si="14"/>
        <v>3.3757716049382714E-3</v>
      </c>
      <c r="M32" s="344">
        <f t="shared" si="15"/>
        <v>0.16878858024691357</v>
      </c>
      <c r="O32" s="17"/>
      <c r="P32" s="17"/>
      <c r="Q32" s="17"/>
    </row>
    <row r="33" spans="1:17" ht="15">
      <c r="A33" s="191" t="s">
        <v>309</v>
      </c>
      <c r="B33" s="298">
        <v>3</v>
      </c>
      <c r="C33" s="26">
        <f>IF(C$6&lt;=$B33,VLOOKUP($A33,'Regular Symbol'!$B$20:$H$29,PayCombo!C$6+2,FALSE),IF(C$6-$B33=1,VLOOKUP($A33,'Regular Symbol'!$B$33:$H$42,PayCombo!C$6+2,FALSE),'Regular Symbol'!D$16))</f>
        <v>2</v>
      </c>
      <c r="D33" s="26">
        <f>IF(D$6&lt;=$B33,VLOOKUP($A33,'Regular Symbol'!$B$20:$H$29,PayCombo!D$6+2,FALSE),IF(D$6-$B33=1,VLOOKUP($A33,'Regular Symbol'!$B$33:$H$42,PayCombo!D$6+2,FALSE),'Regular Symbol'!E$16))</f>
        <v>2</v>
      </c>
      <c r="E33" s="26">
        <f>IF(E$6&lt;=$B33,VLOOKUP($A33,'Regular Symbol'!$B$20:$H$29,PayCombo!E$6+2,FALSE),IF(E$6-$B33=1,VLOOKUP($A33,'Regular Symbol'!$B$33:$H$42,PayCombo!E$6+2,FALSE),'Regular Symbol'!F$16))</f>
        <v>2</v>
      </c>
      <c r="F33" s="26">
        <f>IF(F$6&lt;=$B33,VLOOKUP($A33,'Regular Symbol'!$B$20:$H$29,PayCombo!F$6+2,FALSE),IF(F$6-$B33=1,VLOOKUP($A33,'Regular Symbol'!$B$33:$H$42,PayCombo!F$6+2,FALSE),'Regular Symbol'!G$16))</f>
        <v>10</v>
      </c>
      <c r="G33" s="26">
        <f>IF(G$6&lt;=$B33,VLOOKUP($A33,'Regular Symbol'!$B$20:$H$29,PayCombo!G$6+2,FALSE),IF(G$6-$B33=1,VLOOKUP($A33,'Regular Symbol'!$B$33:$H$42,PayCombo!G$6+2,FALSE),'Regular Symbol'!H$16))</f>
        <v>12</v>
      </c>
      <c r="H33" s="341">
        <f t="shared" si="16"/>
        <v>840</v>
      </c>
      <c r="I33" s="342">
        <f t="shared" si="13"/>
        <v>296.22857142857146</v>
      </c>
      <c r="J33" s="343">
        <f>VLOOKUP($A33,OverView!$B$49:$G$60,PayCombo!$B33+1,FALSE)</f>
        <v>50</v>
      </c>
      <c r="K33" s="245">
        <f t="shared" si="3"/>
        <v>0.16878858024691357</v>
      </c>
      <c r="L33" s="245">
        <f t="shared" si="14"/>
        <v>3.3757716049382714E-3</v>
      </c>
      <c r="M33" s="344">
        <f t="shared" si="15"/>
        <v>0.16878858024691357</v>
      </c>
      <c r="O33" s="17"/>
      <c r="P33" s="17"/>
      <c r="Q33" s="17"/>
    </row>
    <row r="34" spans="1:17" ht="15">
      <c r="A34" s="191" t="s">
        <v>146</v>
      </c>
      <c r="B34" s="298">
        <v>3</v>
      </c>
      <c r="C34" s="26">
        <f>IF(C$6&lt;=$B34,VLOOKUP($A34,'Regular Symbol'!$B$20:$H$29,PayCombo!C$6+2,FALSE),IF(C$6-$B34=1,VLOOKUP($A34,'Regular Symbol'!$B$33:$H$42,PayCombo!C$6+2,FALSE),'Regular Symbol'!D$16))</f>
        <v>2</v>
      </c>
      <c r="D34" s="26">
        <f>IF(D$6&lt;=$B34,VLOOKUP($A34,'Regular Symbol'!$B$20:$H$29,PayCombo!D$6+2,FALSE),IF(D$6-$B34=1,VLOOKUP($A34,'Regular Symbol'!$B$33:$H$42,PayCombo!D$6+2,FALSE),'Regular Symbol'!E$16))</f>
        <v>2</v>
      </c>
      <c r="E34" s="26">
        <f>IF(E$6&lt;=$B34,VLOOKUP($A34,'Regular Symbol'!$B$20:$H$29,PayCombo!E$6+2,FALSE),IF(E$6-$B34=1,VLOOKUP($A34,'Regular Symbol'!$B$33:$H$42,PayCombo!E$6+2,FALSE),'Regular Symbol'!F$16))</f>
        <v>2</v>
      </c>
      <c r="F34" s="26">
        <f>IF(F$6&lt;=$B34,VLOOKUP($A34,'Regular Symbol'!$B$20:$H$29,PayCombo!F$6+2,FALSE),IF(F$6-$B34=1,VLOOKUP($A34,'Regular Symbol'!$B$33:$H$42,PayCombo!F$6+2,FALSE),'Regular Symbol'!G$16))</f>
        <v>10</v>
      </c>
      <c r="G34" s="26">
        <f>IF(G$6&lt;=$B34,VLOOKUP($A34,'Regular Symbol'!$B$20:$H$29,PayCombo!G$6+2,FALSE),IF(G$6-$B34=1,VLOOKUP($A34,'Regular Symbol'!$B$33:$H$42,PayCombo!G$6+2,FALSE),'Regular Symbol'!H$16))</f>
        <v>12</v>
      </c>
      <c r="H34" s="341">
        <f t="shared" si="16"/>
        <v>840</v>
      </c>
      <c r="I34" s="342">
        <f t="shared" si="13"/>
        <v>296.22857142857146</v>
      </c>
      <c r="J34" s="343">
        <f>VLOOKUP($A34,OverView!$B$49:$G$60,PayCombo!$B34+1,FALSE)</f>
        <v>50</v>
      </c>
      <c r="K34" s="245">
        <f t="shared" si="3"/>
        <v>0.16878858024691357</v>
      </c>
      <c r="L34" s="245">
        <f t="shared" si="14"/>
        <v>3.3757716049382714E-3</v>
      </c>
      <c r="M34" s="344">
        <f t="shared" si="15"/>
        <v>0.16878858024691357</v>
      </c>
      <c r="O34" s="17"/>
      <c r="P34" s="17"/>
      <c r="Q34" s="17"/>
    </row>
    <row r="35" spans="1:17" ht="15">
      <c r="A35" s="276" t="s">
        <v>69</v>
      </c>
      <c r="B35" s="298">
        <v>3</v>
      </c>
      <c r="C35" s="26">
        <f>IF(C$6&lt;=$B35,VLOOKUP($A35,'Regular Symbol'!$B$20:$H$29,PayCombo!C$6+2,FALSE),IF(C$6-$B35=1,VLOOKUP($A35,'Regular Symbol'!$B$33:$H$42,PayCombo!C$6+2,FALSE),'Regular Symbol'!D$16))</f>
        <v>2</v>
      </c>
      <c r="D35" s="26">
        <f>IF(D$6&lt;=$B35,VLOOKUP($A35,'Regular Symbol'!$B$20:$H$29,PayCombo!D$6+2,FALSE),IF(D$6-$B35=1,VLOOKUP($A35,'Regular Symbol'!$B$33:$H$42,PayCombo!D$6+2,FALSE),'Regular Symbol'!E$16))</f>
        <v>2</v>
      </c>
      <c r="E35" s="26">
        <f>IF(E$6&lt;=$B35,VLOOKUP($A35,'Regular Symbol'!$B$20:$H$29,PayCombo!E$6+2,FALSE),IF(E$6-$B35=1,VLOOKUP($A35,'Regular Symbol'!$B$33:$H$42,PayCombo!E$6+2,FALSE),'Regular Symbol'!F$16))</f>
        <v>2</v>
      </c>
      <c r="F35" s="26">
        <f>IF(F$6&lt;=$B35,VLOOKUP($A35,'Regular Symbol'!$B$20:$H$29,PayCombo!F$6+2,FALSE),IF(F$6-$B35=1,VLOOKUP($A35,'Regular Symbol'!$B$33:$H$42,PayCombo!F$6+2,FALSE),'Regular Symbol'!G$16))</f>
        <v>10</v>
      </c>
      <c r="G35" s="26">
        <f>IF(G$6&lt;=$B35,VLOOKUP($A35,'Regular Symbol'!$B$20:$H$29,PayCombo!G$6+2,FALSE),IF(G$6-$B35=1,VLOOKUP($A35,'Regular Symbol'!$B$33:$H$42,PayCombo!G$6+2,FALSE),'Regular Symbol'!H$16))</f>
        <v>12</v>
      </c>
      <c r="H35" s="341">
        <f t="shared" si="16"/>
        <v>840</v>
      </c>
      <c r="I35" s="342">
        <f t="shared" si="13"/>
        <v>296.22857142857146</v>
      </c>
      <c r="J35" s="343">
        <f>VLOOKUP($A35,OverView!$B$49:$G$60,PayCombo!$B35+1,FALSE)</f>
        <v>50</v>
      </c>
      <c r="K35" s="245">
        <f t="shared" si="3"/>
        <v>0.16878858024691357</v>
      </c>
      <c r="L35" s="245">
        <f t="shared" si="14"/>
        <v>3.3757716049382714E-3</v>
      </c>
      <c r="M35" s="344">
        <f t="shared" si="15"/>
        <v>0.16878858024691357</v>
      </c>
      <c r="O35" s="17"/>
      <c r="P35" s="17"/>
      <c r="Q35" s="17"/>
    </row>
    <row r="36" spans="1:17" s="192" customFormat="1" ht="15">
      <c r="A36" s="276" t="s">
        <v>185</v>
      </c>
      <c r="B36" s="298">
        <v>3</v>
      </c>
      <c r="C36" s="26">
        <f>IF(C$6&lt;=$B36,VLOOKUP($A36,'Regular Symbol'!$B$20:$H$29,PayCombo!C$6+2,FALSE),IF(C$6-$B36=1,VLOOKUP($A36,'Regular Symbol'!$B$33:$H$42,PayCombo!C$6+2,FALSE),'Regular Symbol'!D$16))</f>
        <v>2</v>
      </c>
      <c r="D36" s="26">
        <f>IF(D$6&lt;=$B36,VLOOKUP($A36,'Regular Symbol'!$B$20:$H$29,PayCombo!D$6+2,FALSE),IF(D$6-$B36=1,VLOOKUP($A36,'Regular Symbol'!$B$33:$H$42,PayCombo!D$6+2,FALSE),'Regular Symbol'!E$16))</f>
        <v>2</v>
      </c>
      <c r="E36" s="26">
        <f>IF(E$6&lt;=$B36,VLOOKUP($A36,'Regular Symbol'!$B$20:$H$29,PayCombo!E$6+2,FALSE),IF(E$6-$B36=1,VLOOKUP($A36,'Regular Symbol'!$B$33:$H$42,PayCombo!E$6+2,FALSE),'Regular Symbol'!F$16))</f>
        <v>2</v>
      </c>
      <c r="F36" s="26">
        <f>IF(F$6&lt;=$B36,VLOOKUP($A36,'Regular Symbol'!$B$20:$H$29,PayCombo!F$6+2,FALSE),IF(F$6-$B36=1,VLOOKUP($A36,'Regular Symbol'!$B$33:$H$42,PayCombo!F$6+2,FALSE),'Regular Symbol'!G$16))</f>
        <v>10</v>
      </c>
      <c r="G36" s="26">
        <f>IF(G$6&lt;=$B36,VLOOKUP($A36,'Regular Symbol'!$B$20:$H$29,PayCombo!G$6+2,FALSE),IF(G$6-$B36=1,VLOOKUP($A36,'Regular Symbol'!$B$33:$H$42,PayCombo!G$6+2,FALSE),'Regular Symbol'!H$16))</f>
        <v>12</v>
      </c>
      <c r="H36" s="341">
        <f t="shared" si="16"/>
        <v>840</v>
      </c>
      <c r="I36" s="342">
        <f t="shared" si="13"/>
        <v>296.22857142857146</v>
      </c>
      <c r="J36" s="343">
        <f>VLOOKUP($A36,OverView!$B$49:$G$60,PayCombo!$B36+1,FALSE)</f>
        <v>2</v>
      </c>
      <c r="K36" s="245">
        <f t="shared" si="3"/>
        <v>6.7515432098765428E-3</v>
      </c>
      <c r="L36" s="245">
        <f t="shared" si="14"/>
        <v>3.3757716049382714E-3</v>
      </c>
      <c r="M36" s="344">
        <f t="shared" si="15"/>
        <v>6.7515432098765428E-3</v>
      </c>
      <c r="O36" s="194"/>
      <c r="P36" s="194"/>
      <c r="Q36" s="194"/>
    </row>
    <row r="37" spans="1:17" s="192" customFormat="1" ht="15">
      <c r="A37" s="276" t="s">
        <v>186</v>
      </c>
      <c r="B37" s="298">
        <v>3</v>
      </c>
      <c r="C37" s="26">
        <f>IF(C$6&lt;=$B37,VLOOKUP($A37,'Regular Symbol'!$B$20:$H$29,PayCombo!C$6+2,FALSE),IF(C$6-$B37=1,VLOOKUP($A37,'Regular Symbol'!$B$33:$H$42,PayCombo!C$6+2,FALSE),'Regular Symbol'!D$16))</f>
        <v>2</v>
      </c>
      <c r="D37" s="26">
        <f>IF(D$6&lt;=$B37,VLOOKUP($A37,'Regular Symbol'!$B$20:$H$29,PayCombo!D$6+2,FALSE),IF(D$6-$B37=1,VLOOKUP($A37,'Regular Symbol'!$B$33:$H$42,PayCombo!D$6+2,FALSE),'Regular Symbol'!E$16))</f>
        <v>2</v>
      </c>
      <c r="E37" s="26">
        <f>IF(E$6&lt;=$B37,VLOOKUP($A37,'Regular Symbol'!$B$20:$H$29,PayCombo!E$6+2,FALSE),IF(E$6-$B37=1,VLOOKUP($A37,'Regular Symbol'!$B$33:$H$42,PayCombo!E$6+2,FALSE),'Regular Symbol'!F$16))</f>
        <v>2</v>
      </c>
      <c r="F37" s="26">
        <f>IF(F$6&lt;=$B37,VLOOKUP($A37,'Regular Symbol'!$B$20:$H$29,PayCombo!F$6+2,FALSE),IF(F$6-$B37=1,VLOOKUP($A37,'Regular Symbol'!$B$33:$H$42,PayCombo!F$6+2,FALSE),'Regular Symbol'!G$16))</f>
        <v>10</v>
      </c>
      <c r="G37" s="26">
        <f>IF(G$6&lt;=$B37,VLOOKUP($A37,'Regular Symbol'!$B$20:$H$29,PayCombo!G$6+2,FALSE),IF(G$6-$B37=1,VLOOKUP($A37,'Regular Symbol'!$B$33:$H$42,PayCombo!G$6+2,FALSE),'Regular Symbol'!H$16))</f>
        <v>12</v>
      </c>
      <c r="H37" s="341">
        <f t="shared" si="16"/>
        <v>840</v>
      </c>
      <c r="I37" s="342">
        <f t="shared" si="13"/>
        <v>296.22857142857146</v>
      </c>
      <c r="J37" s="343">
        <f>VLOOKUP($A37,OverView!$B$49:$G$60,PayCombo!$B37+1,FALSE)</f>
        <v>2</v>
      </c>
      <c r="K37" s="245">
        <f t="shared" si="3"/>
        <v>6.7515432098765428E-3</v>
      </c>
      <c r="L37" s="245">
        <f t="shared" si="14"/>
        <v>3.3757716049382714E-3</v>
      </c>
      <c r="M37" s="344">
        <f t="shared" si="15"/>
        <v>6.7515432098765428E-3</v>
      </c>
      <c r="N37" s="134"/>
      <c r="O37" s="194"/>
      <c r="P37" s="194"/>
      <c r="Q37" s="194"/>
    </row>
    <row r="38" spans="1:17" s="192" customFormat="1" ht="15">
      <c r="A38" s="276" t="s">
        <v>187</v>
      </c>
      <c r="B38" s="298">
        <v>3</v>
      </c>
      <c r="C38" s="26">
        <f>IF(C$6&lt;=$B38,VLOOKUP($A38,'Regular Symbol'!$B$20:$H$29,PayCombo!C$6+2,FALSE),IF(C$6-$B38=1,VLOOKUP($A38,'Regular Symbol'!$B$33:$H$42,PayCombo!C$6+2,FALSE),'Regular Symbol'!D$16))</f>
        <v>2</v>
      </c>
      <c r="D38" s="26">
        <f>IF(D$6&lt;=$B38,VLOOKUP($A38,'Regular Symbol'!$B$20:$H$29,PayCombo!D$6+2,FALSE),IF(D$6-$B38=1,VLOOKUP($A38,'Regular Symbol'!$B$33:$H$42,PayCombo!D$6+2,FALSE),'Regular Symbol'!E$16))</f>
        <v>2</v>
      </c>
      <c r="E38" s="26">
        <f>IF(E$6&lt;=$B38,VLOOKUP($A38,'Regular Symbol'!$B$20:$H$29,PayCombo!E$6+2,FALSE),IF(E$6-$B38=1,VLOOKUP($A38,'Regular Symbol'!$B$33:$H$42,PayCombo!E$6+2,FALSE),'Regular Symbol'!F$16))</f>
        <v>2</v>
      </c>
      <c r="F38" s="26">
        <f>IF(F$6&lt;=$B38,VLOOKUP($A38,'Regular Symbol'!$B$20:$H$29,PayCombo!F$6+2,FALSE),IF(F$6-$B38=1,VLOOKUP($A38,'Regular Symbol'!$B$33:$H$42,PayCombo!F$6+2,FALSE),'Regular Symbol'!G$16))</f>
        <v>10</v>
      </c>
      <c r="G38" s="26">
        <f>IF(G$6&lt;=$B38,VLOOKUP($A38,'Regular Symbol'!$B$20:$H$29,PayCombo!G$6+2,FALSE),IF(G$6-$B38=1,VLOOKUP($A38,'Regular Symbol'!$B$33:$H$42,PayCombo!G$6+2,FALSE),'Regular Symbol'!H$16))</f>
        <v>12</v>
      </c>
      <c r="H38" s="341">
        <f t="shared" si="16"/>
        <v>840</v>
      </c>
      <c r="I38" s="342">
        <f t="shared" si="13"/>
        <v>296.22857142857146</v>
      </c>
      <c r="J38" s="343">
        <f>VLOOKUP($A38,OverView!$B$49:$G$60,PayCombo!$B38+1,FALSE)</f>
        <v>2</v>
      </c>
      <c r="K38" s="245">
        <f t="shared" si="3"/>
        <v>6.7515432098765428E-3</v>
      </c>
      <c r="L38" s="245">
        <f t="shared" si="14"/>
        <v>3.3757716049382714E-3</v>
      </c>
      <c r="M38" s="344">
        <f t="shared" si="15"/>
        <v>6.7515432098765428E-3</v>
      </c>
      <c r="N38" s="134"/>
      <c r="O38" s="194"/>
      <c r="P38" s="194"/>
      <c r="Q38" s="194"/>
    </row>
    <row r="39" spans="1:17" s="192" customFormat="1" ht="15">
      <c r="A39" s="276" t="s">
        <v>183</v>
      </c>
      <c r="B39" s="298">
        <v>3</v>
      </c>
      <c r="C39" s="26">
        <f>IF(C$6&lt;=$B39,VLOOKUP($A39,'Regular Symbol'!$B$20:$H$29,PayCombo!C$6+2,FALSE),IF(C$6-$B39=1,VLOOKUP($A39,'Regular Symbol'!$B$33:$H$42,PayCombo!C$6+2,FALSE),'Regular Symbol'!D$16))</f>
        <v>2</v>
      </c>
      <c r="D39" s="26">
        <f>IF(D$6&lt;=$B39,VLOOKUP($A39,'Regular Symbol'!$B$20:$H$29,PayCombo!D$6+2,FALSE),IF(D$6-$B39=1,VLOOKUP($A39,'Regular Symbol'!$B$33:$H$42,PayCombo!D$6+2,FALSE),'Regular Symbol'!E$16))</f>
        <v>2</v>
      </c>
      <c r="E39" s="26">
        <f>IF(E$6&lt;=$B39,VLOOKUP($A39,'Regular Symbol'!$B$20:$H$29,PayCombo!E$6+2,FALSE),IF(E$6-$B39=1,VLOOKUP($A39,'Regular Symbol'!$B$33:$H$42,PayCombo!E$6+2,FALSE),'Regular Symbol'!F$16))</f>
        <v>2</v>
      </c>
      <c r="F39" s="26">
        <f>IF(F$6&lt;=$B39,VLOOKUP($A39,'Regular Symbol'!$B$20:$H$29,PayCombo!F$6+2,FALSE),IF(F$6-$B39=1,VLOOKUP($A39,'Regular Symbol'!$B$33:$H$42,PayCombo!F$6+2,FALSE),'Regular Symbol'!G$16))</f>
        <v>10</v>
      </c>
      <c r="G39" s="26">
        <f>IF(G$6&lt;=$B39,VLOOKUP($A39,'Regular Symbol'!$B$20:$H$29,PayCombo!G$6+2,FALSE),IF(G$6-$B39=1,VLOOKUP($A39,'Regular Symbol'!$B$33:$H$42,PayCombo!G$6+2,FALSE),'Regular Symbol'!H$16))</f>
        <v>12</v>
      </c>
      <c r="H39" s="341">
        <f t="shared" si="16"/>
        <v>840</v>
      </c>
      <c r="I39" s="342">
        <f t="shared" si="13"/>
        <v>296.22857142857146</v>
      </c>
      <c r="J39" s="343">
        <f>VLOOKUP($A39,OverView!$B$49:$G$60,PayCombo!$B39+1,FALSE)</f>
        <v>2</v>
      </c>
      <c r="K39" s="245">
        <f t="shared" si="3"/>
        <v>6.7515432098765428E-3</v>
      </c>
      <c r="L39" s="245">
        <f t="shared" si="14"/>
        <v>3.3757716049382714E-3</v>
      </c>
      <c r="M39" s="344">
        <f t="shared" si="15"/>
        <v>6.7515432098765428E-3</v>
      </c>
      <c r="N39" s="134"/>
      <c r="O39" s="194"/>
      <c r="P39" s="194"/>
      <c r="Q39" s="194"/>
    </row>
    <row r="40" spans="1:17">
      <c r="A40" s="298" t="s">
        <v>44</v>
      </c>
      <c r="B40" s="327">
        <v>5</v>
      </c>
      <c r="C40" s="26"/>
      <c r="D40" s="26"/>
      <c r="E40" s="26"/>
      <c r="F40" s="26"/>
      <c r="G40" s="26"/>
      <c r="H40" s="341">
        <f>Y10</f>
        <v>243</v>
      </c>
      <c r="I40" s="342">
        <v>0</v>
      </c>
      <c r="J40" s="343">
        <f>VLOOKUP($A40,OverView!$B$49:$G$60,PayCombo!$B40+1,FALSE)</f>
        <v>0</v>
      </c>
      <c r="K40" s="245">
        <f t="shared" ref="K40:K42" si="17">M40</f>
        <v>0</v>
      </c>
      <c r="L40" s="245">
        <v>0</v>
      </c>
      <c r="M40" s="344">
        <f t="shared" ref="M40:M42" si="18">L40*J40</f>
        <v>0</v>
      </c>
      <c r="N40" s="134"/>
    </row>
    <row r="41" spans="1:17">
      <c r="A41" s="298" t="s">
        <v>44</v>
      </c>
      <c r="B41" s="327">
        <v>4</v>
      </c>
      <c r="C41" s="26"/>
      <c r="D41" s="193"/>
      <c r="E41" s="193"/>
      <c r="F41" s="193"/>
      <c r="G41" s="193"/>
      <c r="H41" s="345">
        <f>SUM(Y11:Y15)</f>
        <v>3645</v>
      </c>
      <c r="I41" s="342">
        <v>0</v>
      </c>
      <c r="J41" s="343">
        <f>VLOOKUP($A41,OverView!$B$49:$G$60,PayCombo!$B41+1,FALSE)</f>
        <v>0</v>
      </c>
      <c r="K41" s="245">
        <f t="shared" si="17"/>
        <v>0</v>
      </c>
      <c r="L41" s="245">
        <v>0</v>
      </c>
      <c r="M41" s="344">
        <f t="shared" si="18"/>
        <v>0</v>
      </c>
      <c r="N41" s="134"/>
    </row>
    <row r="42" spans="1:17">
      <c r="A42" s="298" t="s">
        <v>44</v>
      </c>
      <c r="B42" s="327">
        <v>3</v>
      </c>
      <c r="C42" s="26"/>
      <c r="D42" s="193"/>
      <c r="E42" s="193"/>
      <c r="F42" s="193"/>
      <c r="G42" s="193"/>
      <c r="H42" s="345">
        <f>SUM(Y16:Y25)</f>
        <v>21870</v>
      </c>
      <c r="I42" s="342">
        <f t="shared" ref="I42" si="19">$C$5/H42</f>
        <v>11.377777777777778</v>
      </c>
      <c r="J42" s="343">
        <f>VLOOKUP($A42,OverView!$B$49:$G$60,PayCombo!$B42+1,FALSE)</f>
        <v>2</v>
      </c>
      <c r="K42" s="245">
        <f t="shared" si="17"/>
        <v>0.17578125</v>
      </c>
      <c r="L42" s="245">
        <f t="shared" ref="L42" si="20">1/I42</f>
        <v>8.7890625E-2</v>
      </c>
      <c r="M42" s="344">
        <f t="shared" si="18"/>
        <v>0.17578125</v>
      </c>
      <c r="N42" s="134"/>
    </row>
    <row r="43" spans="1:17">
      <c r="B43" s="20" t="s">
        <v>50</v>
      </c>
      <c r="C43" s="20"/>
      <c r="D43" s="20"/>
      <c r="E43" s="20"/>
      <c r="F43" s="20"/>
      <c r="G43" s="20"/>
      <c r="H43" s="254">
        <f>SUM(H8:H41)</f>
        <v>14111</v>
      </c>
      <c r="I43" s="252">
        <f>SUM(I8:I40)</f>
        <v>101719.15797235016</v>
      </c>
      <c r="J43" s="20"/>
      <c r="K43" s="273" t="s">
        <v>128</v>
      </c>
      <c r="L43" s="274">
        <f>SUM(K7:K42)</f>
        <v>2.3224906764403292</v>
      </c>
      <c r="M43" s="134"/>
      <c r="N43" s="134"/>
      <c r="O43" s="19" t="s">
        <v>288</v>
      </c>
      <c r="P43" s="308">
        <f>SUM(K40:K42)</f>
        <v>0.17578125</v>
      </c>
    </row>
    <row r="44" spans="1:17">
      <c r="B44" s="192"/>
      <c r="C44" s="192"/>
      <c r="D44" s="192"/>
      <c r="E44" s="192"/>
      <c r="F44" s="195"/>
      <c r="G44" s="195"/>
      <c r="H44" s="195"/>
      <c r="I44" s="195"/>
      <c r="J44" s="195"/>
      <c r="K44" s="215" t="s">
        <v>129</v>
      </c>
      <c r="L44" s="214"/>
      <c r="M44" s="259"/>
      <c r="N44" s="134"/>
      <c r="O44" s="134" t="s">
        <v>287</v>
      </c>
      <c r="P44" s="308">
        <f>SUM(L40:L42)</f>
        <v>8.7890625E-2</v>
      </c>
    </row>
    <row r="45" spans="1:17" s="192" customFormat="1">
      <c r="F45" s="195"/>
      <c r="G45" s="195"/>
      <c r="H45" s="195"/>
      <c r="I45" s="195"/>
      <c r="J45" s="195"/>
      <c r="K45" s="215" t="s">
        <v>130</v>
      </c>
      <c r="L45" s="214">
        <f>L43+L44</f>
        <v>2.3224906764403292</v>
      </c>
      <c r="M45" s="195"/>
      <c r="N45" s="134">
        <f>L43-P43</f>
        <v>2.1467094264403292</v>
      </c>
    </row>
    <row r="46" spans="1:17" s="192" customFormat="1">
      <c r="F46" s="134"/>
      <c r="G46" s="195"/>
      <c r="H46" s="195"/>
      <c r="I46" s="195"/>
      <c r="J46" s="195"/>
      <c r="K46" s="224"/>
      <c r="L46" s="225"/>
      <c r="M46" s="225"/>
      <c r="N46" s="134"/>
    </row>
    <row r="47" spans="1:17" s="192" customFormat="1" ht="14">
      <c r="B47" s="277"/>
      <c r="C47" s="328"/>
      <c r="D47" s="278"/>
      <c r="E47" s="278"/>
      <c r="F47" s="278"/>
      <c r="G47" s="243"/>
      <c r="H47" s="195"/>
      <c r="I47" s="195"/>
      <c r="J47" s="195"/>
      <c r="L47" s="30" t="e">
        <f>L43+#REF!</f>
        <v>#REF!</v>
      </c>
      <c r="M47" s="286"/>
    </row>
    <row r="48" spans="1:17" s="192" customFormat="1" ht="14">
      <c r="B48" s="279"/>
      <c r="C48" s="280"/>
      <c r="D48" s="280"/>
      <c r="E48" s="280"/>
      <c r="F48" s="280"/>
      <c r="G48" s="195"/>
      <c r="H48" s="195"/>
      <c r="I48" s="195"/>
      <c r="J48" s="195"/>
      <c r="L48" s="30"/>
      <c r="M48" s="286"/>
      <c r="N48" s="134">
        <v>0.30491299999999999</v>
      </c>
    </row>
    <row r="49" spans="1:17" ht="14">
      <c r="B49" s="279"/>
      <c r="C49" s="280"/>
      <c r="D49" s="280"/>
      <c r="E49" s="280"/>
      <c r="F49" s="280"/>
      <c r="G49" s="195"/>
      <c r="H49" s="195"/>
      <c r="I49" s="195"/>
      <c r="J49" s="195"/>
      <c r="K49" s="192"/>
      <c r="L49" s="192"/>
      <c r="M49" s="192"/>
      <c r="N49" s="285">
        <f>N48/P44</f>
        <v>3.4692323555555555</v>
      </c>
    </row>
    <row r="50" spans="1:17">
      <c r="F50" s="192"/>
      <c r="J50" s="224"/>
      <c r="K50" s="226"/>
      <c r="L50" s="359" t="e">
        <f>L47-K42</f>
        <v>#REF!</v>
      </c>
      <c r="M50" s="194"/>
      <c r="N50" s="285">
        <v>37.811452512314851</v>
      </c>
    </row>
    <row r="51" spans="1:17">
      <c r="F51" s="287"/>
      <c r="J51" s="192"/>
      <c r="K51" s="19"/>
      <c r="L51" s="19"/>
      <c r="M51" s="19"/>
      <c r="N51" s="134"/>
    </row>
    <row r="52" spans="1:17">
      <c r="J52" s="192"/>
      <c r="K52" s="19"/>
      <c r="L52" s="19"/>
      <c r="M52" s="19"/>
      <c r="N52" s="134"/>
    </row>
    <row r="53" spans="1:17">
      <c r="J53" s="192"/>
      <c r="K53" s="19"/>
      <c r="L53" s="19"/>
      <c r="M53" s="19"/>
      <c r="N53" s="134"/>
    </row>
    <row r="54" spans="1:17" s="192" customFormat="1">
      <c r="B54" s="17"/>
      <c r="C54" s="17"/>
      <c r="D54" s="17"/>
      <c r="E54" s="17"/>
      <c r="F54" s="17"/>
      <c r="G54" s="17"/>
      <c r="H54" s="17"/>
      <c r="I54" s="17"/>
      <c r="K54" s="19"/>
      <c r="L54" s="19"/>
      <c r="M54" s="19"/>
      <c r="N54" s="134"/>
      <c r="O54" s="194"/>
      <c r="P54" s="194"/>
      <c r="Q54" s="194"/>
    </row>
    <row r="55" spans="1:17">
      <c r="N55" s="363" t="s">
        <v>286</v>
      </c>
      <c r="O55" s="17"/>
      <c r="P55" s="17"/>
      <c r="Q55" s="17"/>
    </row>
    <row r="56" spans="1:17" s="192" customFormat="1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363"/>
    </row>
    <row r="57" spans="1:17" s="192" customFormat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363"/>
    </row>
    <row r="58" spans="1:17" s="105" customFormat="1">
      <c r="A58" s="192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34"/>
    </row>
    <row r="59" spans="1:17" s="192" customForma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259"/>
    </row>
    <row r="60" spans="1:17" s="192" customFormat="1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9"/>
      <c r="O60" s="306"/>
    </row>
    <row r="61" spans="1:17" s="192" customForma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P61" s="194"/>
      <c r="Q61" s="194"/>
    </row>
    <row r="62" spans="1:17" s="192" customFormat="1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8"/>
      <c r="O62" s="194"/>
      <c r="P62" s="194"/>
      <c r="Q62" s="194"/>
    </row>
    <row r="63" spans="1:17" s="192" customFormat="1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194"/>
      <c r="P63" s="194"/>
      <c r="Q63" s="194"/>
    </row>
    <row r="64" spans="1:17" s="192" customFormat="1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269"/>
      <c r="O64" s="269"/>
      <c r="P64" s="194"/>
      <c r="Q64" s="194"/>
    </row>
    <row r="65" spans="2:18" s="192" customFormat="1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286"/>
      <c r="O65" s="286"/>
      <c r="P65" s="194"/>
      <c r="Q65" s="194"/>
    </row>
    <row r="66" spans="2:18" s="192" customForma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P66" s="194"/>
      <c r="Q66" s="194"/>
    </row>
    <row r="67" spans="2:18" s="192" customFormat="1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224"/>
      <c r="O67" s="226"/>
      <c r="P67" s="194"/>
      <c r="Q67" s="194"/>
    </row>
    <row r="68" spans="2:18" s="192" customFormat="1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224"/>
      <c r="O68" s="226"/>
      <c r="P68" s="194"/>
      <c r="Q68" s="194"/>
    </row>
    <row r="69" spans="2:18" s="192" customFormat="1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225"/>
      <c r="O69" s="225"/>
      <c r="P69" s="194"/>
      <c r="Q69" s="194"/>
    </row>
    <row r="70" spans="2:18" s="192" customFormat="1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224"/>
      <c r="O70" s="226"/>
      <c r="P70" s="194"/>
      <c r="Q70" s="194"/>
    </row>
    <row r="71" spans="2:18" s="192" customFormat="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224"/>
      <c r="O71" s="226"/>
      <c r="P71" s="194"/>
      <c r="Q71" s="194"/>
    </row>
    <row r="72" spans="2:18" s="192" customFormat="1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224"/>
      <c r="O72" s="226"/>
      <c r="P72" s="194"/>
      <c r="Q72" s="194"/>
    </row>
    <row r="73" spans="2:18" s="192" customFormat="1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2:18" s="192" customForma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 s="192" customFormat="1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2:18">
      <c r="N76" s="17"/>
      <c r="O76" s="17"/>
      <c r="P76" s="17"/>
      <c r="Q76" s="17"/>
    </row>
    <row r="77" spans="2:18" s="192" customForma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2:18">
      <c r="N78" s="17"/>
      <c r="O78" s="17"/>
      <c r="P78" s="17"/>
      <c r="Q78" s="17"/>
    </row>
    <row r="79" spans="2:18">
      <c r="N79" s="17"/>
      <c r="O79" s="17"/>
      <c r="P79" s="17"/>
      <c r="Q79" s="17"/>
    </row>
    <row r="80" spans="2:18">
      <c r="N80" s="17"/>
      <c r="O80" s="17"/>
      <c r="P80" s="17"/>
      <c r="Q80" s="17"/>
    </row>
    <row r="81" spans="14:17">
      <c r="N81" s="17"/>
      <c r="O81" s="17"/>
      <c r="P81" s="17"/>
      <c r="Q81" s="17"/>
    </row>
  </sheetData>
  <mergeCells count="2">
    <mergeCell ref="C5:G5"/>
    <mergeCell ref="N55:N57"/>
  </mergeCells>
  <phoneticPr fontId="1" type="noConversion"/>
  <conditionalFormatting sqref="A7">
    <cfRule type="cellIs" dxfId="410" priority="38" operator="equal">
      <formula>"S2"</formula>
    </cfRule>
    <cfRule type="cellIs" dxfId="409" priority="39" operator="equal">
      <formula>"WW"</formula>
    </cfRule>
    <cfRule type="cellIs" dxfId="408" priority="40" operator="equal">
      <formula>"S1"</formula>
    </cfRule>
    <cfRule type="cellIs" dxfId="407" priority="41" operator="equal">
      <formula>"M5"</formula>
    </cfRule>
    <cfRule type="cellIs" dxfId="406" priority="42" operator="equal">
      <formula>"M4"</formula>
    </cfRule>
    <cfRule type="cellIs" dxfId="405" priority="43" operator="equal">
      <formula>"M3"</formula>
    </cfRule>
    <cfRule type="cellIs" dxfId="404" priority="44" operator="equal">
      <formula>"M2"</formula>
    </cfRule>
    <cfRule type="cellIs" dxfId="403" priority="45" operator="equal">
      <formula>"M1"</formula>
    </cfRule>
  </conditionalFormatting>
  <conditionalFormatting sqref="A7">
    <cfRule type="cellIs" dxfId="402" priority="31" operator="equal">
      <formula>"M5"</formula>
    </cfRule>
    <cfRule type="cellIs" dxfId="401" priority="32" operator="equal">
      <formula>"M4"</formula>
    </cfRule>
    <cfRule type="cellIs" dxfId="400" priority="33" operator="equal">
      <formula>"M3"</formula>
    </cfRule>
    <cfRule type="cellIs" dxfId="399" priority="34" operator="equal">
      <formula>"M2"</formula>
    </cfRule>
    <cfRule type="cellIs" dxfId="398" priority="35" operator="equal">
      <formula>"M1"</formula>
    </cfRule>
    <cfRule type="cellIs" dxfId="397" priority="36" operator="equal">
      <formula>"WW"</formula>
    </cfRule>
    <cfRule type="cellIs" dxfId="396" priority="37" operator="equal">
      <formula>"S1"</formula>
    </cfRule>
  </conditionalFormatting>
  <conditionalFormatting sqref="A18">
    <cfRule type="cellIs" dxfId="395" priority="23" operator="equal">
      <formula>"S2"</formula>
    </cfRule>
    <cfRule type="cellIs" dxfId="394" priority="24" operator="equal">
      <formula>"WW"</formula>
    </cfRule>
    <cfRule type="cellIs" dxfId="393" priority="25" operator="equal">
      <formula>"S1"</formula>
    </cfRule>
    <cfRule type="cellIs" dxfId="392" priority="26" operator="equal">
      <formula>"M5"</formula>
    </cfRule>
    <cfRule type="cellIs" dxfId="391" priority="27" operator="equal">
      <formula>"M4"</formula>
    </cfRule>
    <cfRule type="cellIs" dxfId="390" priority="28" operator="equal">
      <formula>"M3"</formula>
    </cfRule>
    <cfRule type="cellIs" dxfId="389" priority="29" operator="equal">
      <formula>"M2"</formula>
    </cfRule>
    <cfRule type="cellIs" dxfId="388" priority="30" operator="equal">
      <formula>"M1"</formula>
    </cfRule>
  </conditionalFormatting>
  <conditionalFormatting sqref="A18">
    <cfRule type="cellIs" dxfId="387" priority="16" operator="equal">
      <formula>"M5"</formula>
    </cfRule>
    <cfRule type="cellIs" dxfId="386" priority="17" operator="equal">
      <formula>"M4"</formula>
    </cfRule>
    <cfRule type="cellIs" dxfId="385" priority="18" operator="equal">
      <formula>"M3"</formula>
    </cfRule>
    <cfRule type="cellIs" dxfId="384" priority="19" operator="equal">
      <formula>"M2"</formula>
    </cfRule>
    <cfRule type="cellIs" dxfId="383" priority="20" operator="equal">
      <formula>"M1"</formula>
    </cfRule>
    <cfRule type="cellIs" dxfId="382" priority="21" operator="equal">
      <formula>"WW"</formula>
    </cfRule>
    <cfRule type="cellIs" dxfId="381" priority="22" operator="equal">
      <formula>"S1"</formula>
    </cfRule>
  </conditionalFormatting>
  <conditionalFormatting sqref="A29">
    <cfRule type="cellIs" dxfId="380" priority="8" operator="equal">
      <formula>"S2"</formula>
    </cfRule>
    <cfRule type="cellIs" dxfId="379" priority="9" operator="equal">
      <formula>"WW"</formula>
    </cfRule>
    <cfRule type="cellIs" dxfId="378" priority="10" operator="equal">
      <formula>"S1"</formula>
    </cfRule>
    <cfRule type="cellIs" dxfId="377" priority="11" operator="equal">
      <formula>"M5"</formula>
    </cfRule>
    <cfRule type="cellIs" dxfId="376" priority="12" operator="equal">
      <formula>"M4"</formula>
    </cfRule>
    <cfRule type="cellIs" dxfId="375" priority="13" operator="equal">
      <formula>"M3"</formula>
    </cfRule>
    <cfRule type="cellIs" dxfId="374" priority="14" operator="equal">
      <formula>"M2"</formula>
    </cfRule>
    <cfRule type="cellIs" dxfId="373" priority="15" operator="equal">
      <formula>"M1"</formula>
    </cfRule>
  </conditionalFormatting>
  <conditionalFormatting sqref="A29">
    <cfRule type="cellIs" dxfId="372" priority="1" operator="equal">
      <formula>"M5"</formula>
    </cfRule>
    <cfRule type="cellIs" dxfId="371" priority="2" operator="equal">
      <formula>"M4"</formula>
    </cfRule>
    <cfRule type="cellIs" dxfId="370" priority="3" operator="equal">
      <formula>"M3"</formula>
    </cfRule>
    <cfRule type="cellIs" dxfId="369" priority="4" operator="equal">
      <formula>"M2"</formula>
    </cfRule>
    <cfRule type="cellIs" dxfId="368" priority="5" operator="equal">
      <formula>"M1"</formula>
    </cfRule>
    <cfRule type="cellIs" dxfId="367" priority="6" operator="equal">
      <formula>"WW"</formula>
    </cfRule>
    <cfRule type="cellIs" dxfId="366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64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1"/>
  </cols>
  <sheetData>
    <row r="1" spans="1:97">
      <c r="I1" s="3" t="s">
        <v>145</v>
      </c>
      <c r="J1" s="3" t="s">
        <v>148</v>
      </c>
      <c r="K1" s="3"/>
      <c r="L1" s="3"/>
      <c r="M1" s="3"/>
      <c r="O1" s="3" t="s">
        <v>250</v>
      </c>
      <c r="P1" s="3" t="s">
        <v>149</v>
      </c>
      <c r="Q1" s="3"/>
      <c r="R1" s="3"/>
      <c r="S1" s="3"/>
      <c r="U1" s="3" t="s">
        <v>250</v>
      </c>
      <c r="V1" s="3" t="s">
        <v>150</v>
      </c>
      <c r="W1" s="3"/>
      <c r="X1" s="3"/>
      <c r="Y1" s="3"/>
      <c r="AA1" s="3" t="s">
        <v>250</v>
      </c>
      <c r="AB1" s="3" t="s">
        <v>151</v>
      </c>
      <c r="AC1" s="3"/>
      <c r="AD1" s="3"/>
      <c r="AE1" s="3"/>
      <c r="AG1" s="3" t="s">
        <v>250</v>
      </c>
      <c r="AH1" s="3" t="s">
        <v>117</v>
      </c>
      <c r="AI1" s="3"/>
      <c r="AJ1" s="3"/>
      <c r="AK1" s="3"/>
      <c r="AM1" s="3" t="s">
        <v>250</v>
      </c>
      <c r="AN1" s="3" t="s">
        <v>124</v>
      </c>
      <c r="AO1" s="3"/>
      <c r="AP1" s="3"/>
      <c r="AQ1" s="3"/>
      <c r="AS1" s="3" t="s">
        <v>250</v>
      </c>
      <c r="AT1" s="3" t="s">
        <v>125</v>
      </c>
      <c r="AU1" s="3"/>
      <c r="AV1" s="3"/>
      <c r="AW1" s="3"/>
      <c r="AY1" s="3" t="s">
        <v>250</v>
      </c>
      <c r="AZ1" s="3" t="s">
        <v>126</v>
      </c>
      <c r="BA1" s="3"/>
      <c r="BB1" s="3"/>
      <c r="BC1" s="3"/>
      <c r="BE1" s="3" t="s">
        <v>250</v>
      </c>
      <c r="BF1" s="3" t="s">
        <v>127</v>
      </c>
      <c r="BG1" s="3"/>
      <c r="BH1" s="3"/>
      <c r="BI1" s="3"/>
      <c r="BK1" s="3" t="s">
        <v>250</v>
      </c>
      <c r="BL1" s="1" t="s">
        <v>182</v>
      </c>
      <c r="BM1" s="3"/>
      <c r="BN1" s="3"/>
      <c r="BO1" s="3"/>
      <c r="BQ1" s="3" t="s">
        <v>250</v>
      </c>
      <c r="BR1" s="1" t="s">
        <v>185</v>
      </c>
      <c r="BS1" s="3"/>
      <c r="BT1" s="3"/>
      <c r="BU1" s="3"/>
      <c r="BW1" s="3" t="s">
        <v>250</v>
      </c>
      <c r="BX1" s="1" t="s">
        <v>186</v>
      </c>
      <c r="BY1" s="3"/>
      <c r="BZ1" s="3"/>
      <c r="CA1" s="3"/>
      <c r="CC1" s="3" t="s">
        <v>250</v>
      </c>
      <c r="CD1" s="1" t="s">
        <v>187</v>
      </c>
      <c r="CE1" s="3"/>
      <c r="CF1" s="3"/>
      <c r="CG1" s="3"/>
      <c r="CI1" s="3" t="s">
        <v>250</v>
      </c>
      <c r="CJ1" s="1" t="s">
        <v>183</v>
      </c>
      <c r="CK1" s="3"/>
      <c r="CL1" s="3"/>
      <c r="CM1" s="3"/>
      <c r="CO1" s="3" t="s">
        <v>250</v>
      </c>
      <c r="CP1" s="1" t="s">
        <v>184</v>
      </c>
      <c r="CQ1" s="3"/>
      <c r="CR1" s="3"/>
      <c r="CS1" s="3"/>
    </row>
    <row r="2" spans="1:97">
      <c r="A2" s="264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M2" s="3"/>
      <c r="AN2" s="3"/>
      <c r="AO2" s="3"/>
      <c r="AP2" s="3"/>
      <c r="AQ2" s="3"/>
      <c r="AS2" s="3"/>
      <c r="AT2" s="3"/>
      <c r="AU2" s="3"/>
      <c r="AV2" s="3"/>
      <c r="AW2" s="3"/>
      <c r="AY2" s="3"/>
      <c r="AZ2" s="3"/>
      <c r="BA2" s="3"/>
      <c r="BB2" s="3"/>
      <c r="BC2" s="3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63" t="str">
        <f>'Regular Symbol'!M2</f>
        <v>R1</v>
      </c>
      <c r="C3" s="263" t="str">
        <f>'Regular Symbol'!N2</f>
        <v>R2</v>
      </c>
      <c r="D3" s="263" t="str">
        <f>'Regular Symbol'!O2</f>
        <v>R3</v>
      </c>
      <c r="E3" s="263" t="str">
        <f>'Regular Symbol'!P2</f>
        <v>R4</v>
      </c>
      <c r="F3" s="263" t="str">
        <f>'Regular Symbol'!Q2</f>
        <v>R5</v>
      </c>
      <c r="I3" s="113" t="s">
        <v>0</v>
      </c>
      <c r="J3" s="113" t="s">
        <v>21</v>
      </c>
      <c r="K3" s="113" t="s">
        <v>22</v>
      </c>
      <c r="L3" s="113" t="s">
        <v>23</v>
      </c>
      <c r="M3" s="113" t="s">
        <v>24</v>
      </c>
      <c r="O3" s="113" t="s">
        <v>0</v>
      </c>
      <c r="P3" s="113" t="s">
        <v>21</v>
      </c>
      <c r="Q3" s="113" t="s">
        <v>22</v>
      </c>
      <c r="R3" s="113" t="s">
        <v>23</v>
      </c>
      <c r="S3" s="113" t="s">
        <v>24</v>
      </c>
      <c r="U3" s="113" t="s">
        <v>0</v>
      </c>
      <c r="V3" s="113" t="s">
        <v>21</v>
      </c>
      <c r="W3" s="113" t="s">
        <v>22</v>
      </c>
      <c r="X3" s="113" t="s">
        <v>23</v>
      </c>
      <c r="Y3" s="113" t="s">
        <v>24</v>
      </c>
      <c r="AA3" s="113" t="s">
        <v>0</v>
      </c>
      <c r="AB3" s="113" t="s">
        <v>21</v>
      </c>
      <c r="AC3" s="113" t="s">
        <v>22</v>
      </c>
      <c r="AD3" s="113" t="s">
        <v>23</v>
      </c>
      <c r="AE3" s="113" t="s">
        <v>24</v>
      </c>
      <c r="AG3" s="113" t="s">
        <v>0</v>
      </c>
      <c r="AH3" s="113" t="s">
        <v>21</v>
      </c>
      <c r="AI3" s="113" t="s">
        <v>22</v>
      </c>
      <c r="AJ3" s="113" t="s">
        <v>23</v>
      </c>
      <c r="AK3" s="113" t="s">
        <v>24</v>
      </c>
      <c r="AM3" s="113" t="s">
        <v>0</v>
      </c>
      <c r="AN3" s="113" t="s">
        <v>21</v>
      </c>
      <c r="AO3" s="113" t="s">
        <v>22</v>
      </c>
      <c r="AP3" s="113" t="s">
        <v>23</v>
      </c>
      <c r="AQ3" s="113" t="s">
        <v>24</v>
      </c>
      <c r="AS3" s="113" t="s">
        <v>0</v>
      </c>
      <c r="AT3" s="113" t="s">
        <v>21</v>
      </c>
      <c r="AU3" s="113" t="s">
        <v>22</v>
      </c>
      <c r="AV3" s="113" t="s">
        <v>23</v>
      </c>
      <c r="AW3" s="113" t="s">
        <v>24</v>
      </c>
      <c r="AY3" s="113" t="s">
        <v>0</v>
      </c>
      <c r="AZ3" s="113" t="s">
        <v>21</v>
      </c>
      <c r="BA3" s="113" t="s">
        <v>22</v>
      </c>
      <c r="BB3" s="113" t="s">
        <v>23</v>
      </c>
      <c r="BC3" s="113" t="s">
        <v>24</v>
      </c>
      <c r="BE3" s="113" t="s">
        <v>0</v>
      </c>
      <c r="BF3" s="113" t="s">
        <v>21</v>
      </c>
      <c r="BG3" s="113" t="s">
        <v>22</v>
      </c>
      <c r="BH3" s="113" t="s">
        <v>23</v>
      </c>
      <c r="BI3" s="113" t="s">
        <v>24</v>
      </c>
      <c r="BK3" s="113" t="s">
        <v>0</v>
      </c>
      <c r="BL3" s="113" t="s">
        <v>21</v>
      </c>
      <c r="BM3" s="113" t="s">
        <v>22</v>
      </c>
      <c r="BN3" s="113" t="s">
        <v>23</v>
      </c>
      <c r="BO3" s="113" t="s">
        <v>24</v>
      </c>
      <c r="BQ3" s="113" t="s">
        <v>0</v>
      </c>
      <c r="BR3" s="113" t="s">
        <v>21</v>
      </c>
      <c r="BS3" s="113" t="s">
        <v>22</v>
      </c>
      <c r="BT3" s="113" t="s">
        <v>23</v>
      </c>
      <c r="BU3" s="113" t="s">
        <v>24</v>
      </c>
      <c r="BW3" s="113" t="s">
        <v>0</v>
      </c>
      <c r="BX3" s="113" t="s">
        <v>21</v>
      </c>
      <c r="BY3" s="113" t="s">
        <v>22</v>
      </c>
      <c r="BZ3" s="113" t="s">
        <v>23</v>
      </c>
      <c r="CA3" s="113" t="s">
        <v>24</v>
      </c>
      <c r="CC3" s="113" t="s">
        <v>0</v>
      </c>
      <c r="CD3" s="113" t="s">
        <v>21</v>
      </c>
      <c r="CE3" s="113" t="s">
        <v>22</v>
      </c>
      <c r="CF3" s="113" t="s">
        <v>23</v>
      </c>
      <c r="CG3" s="113" t="s">
        <v>24</v>
      </c>
      <c r="CI3" s="113" t="s">
        <v>0</v>
      </c>
      <c r="CJ3" s="113" t="s">
        <v>21</v>
      </c>
      <c r="CK3" s="113" t="s">
        <v>22</v>
      </c>
      <c r="CL3" s="113" t="s">
        <v>23</v>
      </c>
      <c r="CM3" s="113" t="s">
        <v>24</v>
      </c>
      <c r="CO3" s="113" t="s">
        <v>0</v>
      </c>
      <c r="CP3" s="113" t="s">
        <v>21</v>
      </c>
      <c r="CQ3" s="113" t="s">
        <v>22</v>
      </c>
      <c r="CR3" s="113" t="s">
        <v>23</v>
      </c>
      <c r="CS3" s="113" t="s">
        <v>24</v>
      </c>
    </row>
    <row r="4" spans="1:97">
      <c r="A4" s="264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19" si="1">IF(C4=0,"",IF(OR(C4=$O$1,C4=$P$1,C5=$O$1,C5=$P$1,C6=$O$1,C6=$P$1),0,1))</f>
        <v>0</v>
      </c>
      <c r="Q4" s="3">
        <f t="shared" si="1"/>
        <v>0</v>
      </c>
      <c r="R4" s="3">
        <f t="shared" si="1"/>
        <v>1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19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0</v>
      </c>
      <c r="AB4" s="3">
        <f t="shared" ref="AB4:AE19" si="3">IF(C4=0,"",IF(OR(C4=$AA$1,C4=$AB$1,C5=$AA$1,C5=$AB$1,C6=$AA$1,C6=$AB$1),0,1))</f>
        <v>1</v>
      </c>
      <c r="AC4" s="3">
        <f t="shared" si="3"/>
        <v>1</v>
      </c>
      <c r="AD4" s="3">
        <f t="shared" si="3"/>
        <v>0</v>
      </c>
      <c r="AE4" s="3">
        <f t="shared" si="3"/>
        <v>1</v>
      </c>
      <c r="AG4" s="3">
        <f>IF(B4=0,"",IF(OR(B4=$AG$1,B4=$AH$1,B5=$AG$1,B5=$AH$1,B6=$AG$1,B6=$AH$1),0,1))</f>
        <v>1</v>
      </c>
      <c r="AH4" s="3">
        <f t="shared" ref="AH4:AK19" si="4">IF(C4=0,"",IF(OR(C4=$AG$1,C4=$AH$1,C5=$AG$1,C5=$AH$1,C6=$AG$1,C6=$AH$1),0,1))</f>
        <v>1</v>
      </c>
      <c r="AI4" s="3">
        <f t="shared" si="4"/>
        <v>0</v>
      </c>
      <c r="AJ4" s="3">
        <f>IF(E4=0,"",IF(OR(E4=$AG$1,E4=$AH$1,E5=$AG$1,E5=$AH$1,E6=$AG$1,E6=$AH$1),0,1))</f>
        <v>1</v>
      </c>
      <c r="AK4" s="3">
        <f t="shared" si="4"/>
        <v>0</v>
      </c>
      <c r="AM4" s="3">
        <f>IF(B4=0,"",IF(OR(B4=$AG$1,B4=$AN$1,B5=$AG$1,B5=$AN$1,B6=$AG$1,B6=$AN$1),0,1))</f>
        <v>1</v>
      </c>
      <c r="AN4" s="3">
        <f t="shared" ref="AN4:AQ19" si="5">IF(C4=0,"",IF(OR(C4=$AG$1,C4=$AN$1,C5=$AG$1,C5=$AN$1,C6=$AG$1,C6=$AN$1),0,1))</f>
        <v>1</v>
      </c>
      <c r="AO4" s="3">
        <f>IF(D4=0,"",IF(OR(D4=$AG$1,D4=$AN$1,D5=$AG$1,D5=$AN$1,D6=$AG$1,D6=$AN$1),0,1))</f>
        <v>1</v>
      </c>
      <c r="AP4" s="3">
        <f t="shared" si="5"/>
        <v>1</v>
      </c>
      <c r="AQ4" s="3">
        <f t="shared" si="5"/>
        <v>1</v>
      </c>
      <c r="AS4" s="3">
        <f>IF(B4=0,"",IF(OR(B4=$AG$1,B4=$AT$1,B5=$AG$1,B5=$AT$1,B6=$AG$1,B6=$AT$1),0,1))</f>
        <v>1</v>
      </c>
      <c r="AT4" s="3">
        <f t="shared" ref="AT4:AW19" si="6">IF(C4=0,"",IF(OR(C4=$AG$1,C4=$AT$1,C5=$AG$1,C5=$AT$1,C6=$AG$1,C6=$AT$1),0,1))</f>
        <v>1</v>
      </c>
      <c r="AU4" s="3">
        <f>IF(D4=0,"",IF(OR(D4=$AG$1,D4=$AT$1,D5=$AG$1,D5=$AT$1,D6=$AG$1,D6=$AT$1),0,1))</f>
        <v>1</v>
      </c>
      <c r="AV4" s="3">
        <f t="shared" si="6"/>
        <v>1</v>
      </c>
      <c r="AW4" s="3">
        <f t="shared" si="6"/>
        <v>1</v>
      </c>
      <c r="AY4" s="3">
        <f>IF(B4=0,"",IF(OR(B4=$AG$1,B4=$AZ$1,B5=$AG$1,B5=$AZ$1,B6=$AG$1,B6=$AZ$1),0,1))</f>
        <v>1</v>
      </c>
      <c r="AZ4" s="3">
        <f>IF(C4=0,"",IF(OR(C4=$AG$1,C4=$AZ$1,C5=$AG$1,C5=$AZ$1,C6=$AG$1,C6=$AZ$1),0,1))</f>
        <v>1</v>
      </c>
      <c r="BA4" s="3">
        <f t="shared" ref="AZ4:BC19" si="7">IF(D4=0,"",IF(OR(D4=$AG$1,D4=$AZ$1,D5=$AG$1,D5=$AZ$1,D6=$AG$1,D6=$AZ$1),0,1))</f>
        <v>1</v>
      </c>
      <c r="BB4" s="3">
        <f t="shared" si="7"/>
        <v>1</v>
      </c>
      <c r="BC4" s="3">
        <f t="shared" si="7"/>
        <v>1</v>
      </c>
      <c r="BE4" s="3">
        <f>IF(B4=0,"",IF(OR(B4=$AG$1,B4=$BF$1,B5=$AG$1,B5=$BF$1,B6=$AG$1,B6=$BF$1),0,1))</f>
        <v>1</v>
      </c>
      <c r="BF4" s="3">
        <f t="shared" ref="BF4:BI19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19" si="9">IF(C4=0,"",IF(OR(C4=$BK$1,C4=$BL$1,C5=$BK$1,C5=$BL$1,C6=$BK$1,C6=$BL$1),0,1))</f>
        <v>1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19" si="10">IF(C4=0,"",IF(OR(C4=$BQ$1,C5=$BQ$1,C6=$BQ$1,C4=$BR$1,C5=$BR$1,C6=$BR$1),0,1))</f>
        <v>1</v>
      </c>
      <c r="BS4" s="3">
        <f t="shared" si="10"/>
        <v>1</v>
      </c>
      <c r="BT4" s="3">
        <f t="shared" si="10"/>
        <v>1</v>
      </c>
      <c r="BU4" s="3">
        <f t="shared" si="10"/>
        <v>1</v>
      </c>
      <c r="BW4" s="3">
        <f>IF(B4=0,"",IF(OR(B4=$BQ$1,B5=$BQ$1,B6=$BQ$1,B4=$BX$1,B5=$BX$1,B6=$BX$1),0,1))</f>
        <v>1</v>
      </c>
      <c r="BX4" s="3">
        <f t="shared" ref="BX4:CA19" si="11">IF(C4=0,"",IF(OR(C4=$BQ$1,C5=$BQ$1,C6=$BQ$1,C4=$BX$1,C5=$BX$1,C6=$BX$1),0,1))</f>
        <v>1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19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1</v>
      </c>
      <c r="CI4" s="3">
        <f>IF(B4=0,"",IF(OR(B4=$BQ$1,B5=$BQ$1,B6=$BQ$1,B4=$CJ$1,B5=$CJ$1,B6=$CJ$1),0,1))</f>
        <v>1</v>
      </c>
      <c r="CJ4" s="3">
        <f t="shared" ref="CJ4:CM19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19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264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3">
        <f t="shared" ref="I5:I59" si="15">IF(B5=0,"",IF(OR(B5=$I$1,B5=$J$1,B6=$I$1,B6=$J$1,B7=$I$1,B7=$J$1),0,1))</f>
        <v>1</v>
      </c>
      <c r="J5" s="3">
        <f t="shared" ref="J5:J59" si="16">IF(C5=0,"",IF(OR(C5=$I$1,C5=$J$1,C6=$I$1,C6=$J$1,C7=$I$1,C7=$J$1),0,1))</f>
        <v>1</v>
      </c>
      <c r="K5" s="3">
        <f t="shared" ref="K5:K59" si="17">IF(D5=0,"",IF(OR(D5=$I$1,D5=$J$1,D6=$I$1,D6=$J$1,D7=$I$1,D7=$J$1),0,1))</f>
        <v>1</v>
      </c>
      <c r="L5" s="3">
        <f t="shared" ref="L5:L59" si="18">IF(E5=0,"",IF(OR(E5=$I$1,E5=$J$1,E6=$I$1,E6=$J$1,E7=$I$1,E7=$J$1),0,1))</f>
        <v>1</v>
      </c>
      <c r="M5" s="3">
        <f t="shared" ref="M5:M59" si="19">IF(F5=0,"",IF(OR(F5=$I$1,F5=$J$1,F6=$I$1,F6=$J$1,F7=$I$1,F7=$J$1),0,1))</f>
        <v>1</v>
      </c>
      <c r="O5" s="3">
        <f t="shared" ref="O5:S20" si="20">IF(B5=0,"",IF(OR(B5=$O$1,B5=$P$1,B6=$O$1,B6=$P$1,B7=$O$1,B7=$P$1),0,1))</f>
        <v>0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U5" s="3">
        <f t="shared" ref="U5:U68" si="21">IF(B5=0,"",IF(OR(B5=$U$1,B5=$V$1,B6=$U$1,B6=$V$1,B7=$U$1,,B7=$V$1),0,1))</f>
        <v>1</v>
      </c>
      <c r="V5" s="3">
        <f t="shared" si="2"/>
        <v>0</v>
      </c>
      <c r="W5" s="3">
        <f t="shared" si="2"/>
        <v>1</v>
      </c>
      <c r="X5" s="3">
        <f t="shared" si="2"/>
        <v>1</v>
      </c>
      <c r="Y5" s="3">
        <f t="shared" si="2"/>
        <v>0</v>
      </c>
      <c r="AA5" s="3">
        <f t="shared" ref="AA5:AA68" si="22">IF(B5=0,"",IF(OR(B5=$AA$1,B5=$AB$1,B6=$AA$1,B6=$AB$1,B7=$AA$1,B7=$AB$1),0,1))</f>
        <v>0</v>
      </c>
      <c r="AB5" s="3">
        <f t="shared" si="3"/>
        <v>1</v>
      </c>
      <c r="AC5" s="3">
        <f t="shared" si="3"/>
        <v>1</v>
      </c>
      <c r="AD5" s="3">
        <f t="shared" si="3"/>
        <v>0</v>
      </c>
      <c r="AE5" s="3">
        <f t="shared" si="3"/>
        <v>1</v>
      </c>
      <c r="AG5" s="3">
        <f t="shared" ref="AG5:AG68" si="23">IF(B5=0,"",IF(OR(B5=$AG$1,B5=$AH$1,B6=$AG$1,B6=$AH$1,B7=$AG$1,B7=$AH$1),0,1))</f>
        <v>1</v>
      </c>
      <c r="AH5" s="3">
        <f t="shared" si="4"/>
        <v>1</v>
      </c>
      <c r="AI5" s="3">
        <f t="shared" si="4"/>
        <v>0</v>
      </c>
      <c r="AJ5" s="3">
        <f>IF(E5=0,"",IF(OR(E5=$AG$1,E5=$AH$1,E6=$AG$1,E6=$AH$1,E7=$AG$1,E7=$AH$1),0,1))</f>
        <v>1</v>
      </c>
      <c r="AK5" s="3">
        <f t="shared" si="4"/>
        <v>0</v>
      </c>
      <c r="AM5" s="3">
        <f t="shared" ref="AM5:AQ20" si="24">IF(B5=0,"",IF(OR(B5=$AG$1,B5=$AN$1,B6=$AG$1,B6=$AN$1,B7=$AG$1,B7=$AN$1),0,1))</f>
        <v>1</v>
      </c>
      <c r="AN5" s="3">
        <f t="shared" si="5"/>
        <v>1</v>
      </c>
      <c r="AO5" s="3">
        <f t="shared" si="5"/>
        <v>1</v>
      </c>
      <c r="AP5" s="3">
        <f t="shared" si="5"/>
        <v>1</v>
      </c>
      <c r="AQ5" s="3">
        <f t="shared" si="5"/>
        <v>1</v>
      </c>
      <c r="AS5" s="3">
        <f t="shared" ref="AS5:AW20" si="25">IF(B5=0,"",IF(OR(B5=$AG$1,B5=$AT$1,B6=$AG$1,B6=$AT$1,B7=$AG$1,B7=$AT$1),0,1))</f>
        <v>1</v>
      </c>
      <c r="AT5" s="3">
        <f t="shared" si="6"/>
        <v>1</v>
      </c>
      <c r="AU5" s="3">
        <f t="shared" si="6"/>
        <v>1</v>
      </c>
      <c r="AV5" s="3">
        <f t="shared" si="6"/>
        <v>1</v>
      </c>
      <c r="AW5" s="3">
        <f t="shared" si="6"/>
        <v>1</v>
      </c>
      <c r="AY5" s="3">
        <f t="shared" ref="AY5:BC20" si="26">IF(B5=0,"",IF(OR(B5=$AG$1,B5=$AZ$1,B6=$AG$1,B6=$AZ$1,B7=$AG$1,B7=$AZ$1),0,1))</f>
        <v>1</v>
      </c>
      <c r="AZ5" s="3">
        <f t="shared" si="7"/>
        <v>1</v>
      </c>
      <c r="BA5" s="3">
        <f t="shared" si="7"/>
        <v>1</v>
      </c>
      <c r="BB5" s="3">
        <f t="shared" si="7"/>
        <v>1</v>
      </c>
      <c r="BC5" s="3">
        <f t="shared" si="7"/>
        <v>1</v>
      </c>
      <c r="BE5" s="3">
        <f t="shared" ref="BE5:BI20" si="27">IF(B5=0,"",IF(OR(B5=$AG$1,B5=$BF$1,B6=$AG$1,B6=$BF$1,B7=$AG$1,B7=$BF$1),0,1))</f>
        <v>1</v>
      </c>
      <c r="BF5" s="3">
        <f t="shared" si="8"/>
        <v>1</v>
      </c>
      <c r="BG5" s="3">
        <f t="shared" si="8"/>
        <v>1</v>
      </c>
      <c r="BH5" s="3">
        <f t="shared" si="8"/>
        <v>1</v>
      </c>
      <c r="BI5" s="3">
        <f t="shared" si="8"/>
        <v>1</v>
      </c>
      <c r="BK5" s="3">
        <f t="shared" ref="BK5:BK68" si="28">IF(B5=0,"",IF(OR(B5=$BK$1,B5=$BL$1,B6=$BK$1,B6=$BL$1,B7=$BK$1,B7=$BL$1),0,1))</f>
        <v>1</v>
      </c>
      <c r="BL5" s="3">
        <f t="shared" si="9"/>
        <v>1</v>
      </c>
      <c r="BM5" s="3">
        <f t="shared" si="9"/>
        <v>1</v>
      </c>
      <c r="BN5" s="3">
        <f t="shared" si="9"/>
        <v>1</v>
      </c>
      <c r="BO5" s="3">
        <f t="shared" si="9"/>
        <v>1</v>
      </c>
      <c r="BQ5" s="3">
        <f t="shared" ref="BQ5:BQ68" si="29">IF(B5=0,"",IF(OR(B5=$BQ$1,B6=$BQ$1,B7=$BQ$1,B5=$BR$1,B6=$BR$1,B7=$BR$1),0,1))</f>
        <v>1</v>
      </c>
      <c r="BR5" s="3">
        <f t="shared" si="10"/>
        <v>1</v>
      </c>
      <c r="BS5" s="3">
        <f t="shared" si="10"/>
        <v>1</v>
      </c>
      <c r="BT5" s="3">
        <f t="shared" si="10"/>
        <v>1</v>
      </c>
      <c r="BU5" s="3">
        <f t="shared" si="10"/>
        <v>1</v>
      </c>
      <c r="BW5" s="3">
        <f t="shared" ref="BW5:BW68" si="30">IF(B5=0,"",IF(OR(B5=$BQ$1,B6=$BQ$1,B7=$BQ$1,B5=$BX$1,B6=$BX$1,B7=$BX$1),0,1))</f>
        <v>1</v>
      </c>
      <c r="BX5" s="3">
        <f t="shared" si="11"/>
        <v>1</v>
      </c>
      <c r="BY5" s="3">
        <f t="shared" si="11"/>
        <v>1</v>
      </c>
      <c r="BZ5" s="3">
        <f t="shared" si="11"/>
        <v>1</v>
      </c>
      <c r="CA5" s="3">
        <f t="shared" si="11"/>
        <v>1</v>
      </c>
      <c r="CC5" s="3">
        <f t="shared" ref="CC5:CC68" si="31">IF(B5=0,"",IF(OR(B5=$BQ$1,B6=$BQ$1,B7=$BQ$1,B5=$CD$1,B6=$CD$1,B7=$CD$1),0,1))</f>
        <v>1</v>
      </c>
      <c r="CD5" s="3">
        <f t="shared" si="12"/>
        <v>1</v>
      </c>
      <c r="CE5" s="3">
        <f t="shared" si="12"/>
        <v>1</v>
      </c>
      <c r="CF5" s="3">
        <f t="shared" si="12"/>
        <v>1</v>
      </c>
      <c r="CG5" s="3">
        <f t="shared" si="12"/>
        <v>1</v>
      </c>
      <c r="CI5" s="3">
        <f t="shared" ref="CI5:CI68" si="32">IF(B5=0,"",IF(OR(B5=$BQ$1,B6=$BQ$1,B7=$BQ$1,B5=$CJ$1,B6=$CJ$1,B7=$CJ$1),0,1))</f>
        <v>1</v>
      </c>
      <c r="CJ5" s="3">
        <f t="shared" si="13"/>
        <v>1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O5" s="3">
        <f t="shared" ref="CO5:CO68" si="33">IF(B5=0,"",IF(OR(B5=$BQ$1,B6=$BQ$1,B7=$BQ$1,B5=$CP$1,B6=$CP$1,B7=$CP$1),0,1))</f>
        <v>1</v>
      </c>
      <c r="CP5" s="3">
        <f t="shared" si="14"/>
        <v>1</v>
      </c>
      <c r="CQ5" s="3">
        <f t="shared" si="14"/>
        <v>1</v>
      </c>
      <c r="CR5" s="3">
        <f t="shared" si="14"/>
        <v>1</v>
      </c>
      <c r="CS5" s="3">
        <f t="shared" si="14"/>
        <v>1</v>
      </c>
    </row>
    <row r="6" spans="1:97">
      <c r="A6" s="264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3">
        <f t="shared" si="15"/>
        <v>1</v>
      </c>
      <c r="J6" s="3">
        <f t="shared" si="16"/>
        <v>1</v>
      </c>
      <c r="K6" s="3">
        <f t="shared" si="17"/>
        <v>1</v>
      </c>
      <c r="L6" s="3">
        <f t="shared" si="18"/>
        <v>1</v>
      </c>
      <c r="M6" s="3">
        <f t="shared" si="19"/>
        <v>1</v>
      </c>
      <c r="O6" s="3">
        <f t="shared" si="20"/>
        <v>0</v>
      </c>
      <c r="P6" s="3">
        <f t="shared" si="1"/>
        <v>0</v>
      </c>
      <c r="Q6" s="3">
        <f t="shared" si="1"/>
        <v>1</v>
      </c>
      <c r="R6" s="3">
        <f t="shared" si="1"/>
        <v>0</v>
      </c>
      <c r="S6" s="3">
        <f t="shared" si="1"/>
        <v>0</v>
      </c>
      <c r="U6" s="3">
        <f t="shared" si="21"/>
        <v>1</v>
      </c>
      <c r="V6" s="3">
        <f t="shared" si="2"/>
        <v>0</v>
      </c>
      <c r="W6" s="3">
        <f t="shared" si="2"/>
        <v>0</v>
      </c>
      <c r="X6" s="3">
        <f t="shared" si="2"/>
        <v>1</v>
      </c>
      <c r="Y6" s="3">
        <f t="shared" si="2"/>
        <v>0</v>
      </c>
      <c r="AA6" s="3">
        <f t="shared" si="22"/>
        <v>0</v>
      </c>
      <c r="AB6" s="3">
        <f t="shared" si="3"/>
        <v>1</v>
      </c>
      <c r="AC6" s="3">
        <f t="shared" si="3"/>
        <v>1</v>
      </c>
      <c r="AD6" s="3">
        <f t="shared" si="3"/>
        <v>0</v>
      </c>
      <c r="AE6" s="3">
        <f t="shared" si="3"/>
        <v>1</v>
      </c>
      <c r="AG6" s="3">
        <f t="shared" si="23"/>
        <v>1</v>
      </c>
      <c r="AH6" s="3">
        <f t="shared" si="4"/>
        <v>1</v>
      </c>
      <c r="AI6" s="3">
        <f t="shared" si="4"/>
        <v>0</v>
      </c>
      <c r="AJ6" s="3">
        <f t="shared" si="4"/>
        <v>1</v>
      </c>
      <c r="AK6" s="3">
        <f t="shared" si="4"/>
        <v>0</v>
      </c>
      <c r="AM6" s="3">
        <f t="shared" si="24"/>
        <v>1</v>
      </c>
      <c r="AN6" s="3">
        <f t="shared" si="5"/>
        <v>1</v>
      </c>
      <c r="AO6" s="3">
        <f t="shared" si="5"/>
        <v>1</v>
      </c>
      <c r="AP6" s="3">
        <f t="shared" si="5"/>
        <v>1</v>
      </c>
      <c r="AQ6" s="3">
        <f t="shared" si="5"/>
        <v>1</v>
      </c>
      <c r="AS6" s="3">
        <f t="shared" si="25"/>
        <v>1</v>
      </c>
      <c r="AT6" s="3">
        <f t="shared" si="6"/>
        <v>1</v>
      </c>
      <c r="AU6" s="3">
        <f t="shared" si="6"/>
        <v>1</v>
      </c>
      <c r="AV6" s="3">
        <f t="shared" si="6"/>
        <v>1</v>
      </c>
      <c r="AW6" s="3">
        <f t="shared" si="6"/>
        <v>1</v>
      </c>
      <c r="AY6" s="3">
        <f t="shared" si="26"/>
        <v>1</v>
      </c>
      <c r="AZ6" s="3">
        <f t="shared" si="7"/>
        <v>1</v>
      </c>
      <c r="BA6" s="3">
        <f t="shared" si="7"/>
        <v>1</v>
      </c>
      <c r="BB6" s="3">
        <f t="shared" si="7"/>
        <v>1</v>
      </c>
      <c r="BC6" s="3">
        <f t="shared" si="7"/>
        <v>1</v>
      </c>
      <c r="BE6" s="3">
        <f t="shared" si="27"/>
        <v>1</v>
      </c>
      <c r="BF6" s="3">
        <f t="shared" si="8"/>
        <v>1</v>
      </c>
      <c r="BG6" s="3">
        <f t="shared" si="8"/>
        <v>1</v>
      </c>
      <c r="BH6" s="3">
        <f t="shared" si="8"/>
        <v>1</v>
      </c>
      <c r="BI6" s="3">
        <f t="shared" si="8"/>
        <v>1</v>
      </c>
      <c r="BK6" s="3">
        <f t="shared" si="28"/>
        <v>1</v>
      </c>
      <c r="BL6" s="3">
        <f t="shared" si="9"/>
        <v>1</v>
      </c>
      <c r="BM6" s="3">
        <f t="shared" si="9"/>
        <v>1</v>
      </c>
      <c r="BN6" s="3">
        <f t="shared" si="9"/>
        <v>1</v>
      </c>
      <c r="BO6" s="3">
        <f t="shared" si="9"/>
        <v>1</v>
      </c>
      <c r="BQ6" s="3">
        <f t="shared" si="29"/>
        <v>1</v>
      </c>
      <c r="BR6" s="3">
        <f t="shared" si="10"/>
        <v>1</v>
      </c>
      <c r="BS6" s="3">
        <f t="shared" si="10"/>
        <v>1</v>
      </c>
      <c r="BT6" s="3">
        <f t="shared" si="10"/>
        <v>1</v>
      </c>
      <c r="BU6" s="3">
        <f t="shared" si="10"/>
        <v>1</v>
      </c>
      <c r="BW6" s="3">
        <f t="shared" si="30"/>
        <v>1</v>
      </c>
      <c r="BX6" s="3">
        <f t="shared" si="11"/>
        <v>1</v>
      </c>
      <c r="BY6" s="3">
        <f t="shared" si="11"/>
        <v>1</v>
      </c>
      <c r="BZ6" s="3">
        <f t="shared" si="11"/>
        <v>1</v>
      </c>
      <c r="CA6" s="3">
        <f t="shared" si="11"/>
        <v>1</v>
      </c>
      <c r="CC6" s="3">
        <f t="shared" si="31"/>
        <v>1</v>
      </c>
      <c r="CD6" s="3">
        <f t="shared" si="12"/>
        <v>1</v>
      </c>
      <c r="CE6" s="3">
        <f t="shared" si="12"/>
        <v>1</v>
      </c>
      <c r="CF6" s="3">
        <f t="shared" si="12"/>
        <v>1</v>
      </c>
      <c r="CG6" s="3">
        <f t="shared" si="12"/>
        <v>1</v>
      </c>
      <c r="CI6" s="3">
        <f t="shared" si="32"/>
        <v>1</v>
      </c>
      <c r="CJ6" s="3">
        <f t="shared" si="13"/>
        <v>1</v>
      </c>
      <c r="CK6" s="3">
        <f t="shared" si="13"/>
        <v>1</v>
      </c>
      <c r="CL6" s="3">
        <f t="shared" si="13"/>
        <v>1</v>
      </c>
      <c r="CM6" s="3">
        <f t="shared" si="13"/>
        <v>1</v>
      </c>
      <c r="CO6" s="3">
        <f t="shared" si="33"/>
        <v>1</v>
      </c>
      <c r="CP6" s="3">
        <f t="shared" si="14"/>
        <v>1</v>
      </c>
      <c r="CQ6" s="3">
        <f t="shared" si="14"/>
        <v>1</v>
      </c>
      <c r="CR6" s="3">
        <f t="shared" si="14"/>
        <v>1</v>
      </c>
      <c r="CS6" s="3">
        <f t="shared" si="14"/>
        <v>1</v>
      </c>
    </row>
    <row r="7" spans="1:97">
      <c r="A7" s="264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3">
        <f t="shared" si="15"/>
        <v>1</v>
      </c>
      <c r="J7" s="3">
        <f t="shared" si="16"/>
        <v>1</v>
      </c>
      <c r="K7" s="3">
        <f t="shared" si="17"/>
        <v>1</v>
      </c>
      <c r="L7" s="3">
        <f t="shared" si="18"/>
        <v>1</v>
      </c>
      <c r="M7" s="3">
        <f t="shared" si="19"/>
        <v>1</v>
      </c>
      <c r="O7" s="3">
        <f t="shared" si="20"/>
        <v>0</v>
      </c>
      <c r="P7" s="3">
        <f t="shared" si="1"/>
        <v>1</v>
      </c>
      <c r="Q7" s="3">
        <f t="shared" si="1"/>
        <v>1</v>
      </c>
      <c r="R7" s="3">
        <f t="shared" si="1"/>
        <v>0</v>
      </c>
      <c r="S7" s="3">
        <f t="shared" si="1"/>
        <v>0</v>
      </c>
      <c r="U7" s="3">
        <f t="shared" si="21"/>
        <v>0</v>
      </c>
      <c r="V7" s="3">
        <f t="shared" si="2"/>
        <v>0</v>
      </c>
      <c r="W7" s="3">
        <f t="shared" si="2"/>
        <v>0</v>
      </c>
      <c r="X7" s="3">
        <f t="shared" si="2"/>
        <v>1</v>
      </c>
      <c r="Y7" s="3">
        <f t="shared" si="2"/>
        <v>0</v>
      </c>
      <c r="AA7" s="3">
        <f t="shared" si="22"/>
        <v>1</v>
      </c>
      <c r="AB7" s="3">
        <f t="shared" si="3"/>
        <v>1</v>
      </c>
      <c r="AC7" s="3">
        <f t="shared" si="3"/>
        <v>1</v>
      </c>
      <c r="AD7" s="3">
        <f t="shared" si="3"/>
        <v>0</v>
      </c>
      <c r="AE7" s="3">
        <f t="shared" si="3"/>
        <v>0</v>
      </c>
      <c r="AG7" s="3">
        <f t="shared" si="23"/>
        <v>1</v>
      </c>
      <c r="AH7" s="3">
        <f t="shared" si="4"/>
        <v>1</v>
      </c>
      <c r="AI7" s="3">
        <f t="shared" si="4"/>
        <v>1</v>
      </c>
      <c r="AJ7" s="3">
        <f t="shared" si="4"/>
        <v>1</v>
      </c>
      <c r="AK7" s="3">
        <f t="shared" si="4"/>
        <v>1</v>
      </c>
      <c r="AM7" s="3">
        <f t="shared" si="24"/>
        <v>1</v>
      </c>
      <c r="AN7" s="3">
        <f t="shared" si="5"/>
        <v>1</v>
      </c>
      <c r="AO7" s="3">
        <f t="shared" si="5"/>
        <v>1</v>
      </c>
      <c r="AP7" s="3">
        <f t="shared" si="5"/>
        <v>1</v>
      </c>
      <c r="AQ7" s="3">
        <f t="shared" si="5"/>
        <v>1</v>
      </c>
      <c r="AS7" s="3">
        <f t="shared" si="25"/>
        <v>1</v>
      </c>
      <c r="AT7" s="3">
        <f t="shared" si="6"/>
        <v>1</v>
      </c>
      <c r="AU7" s="3">
        <f t="shared" si="6"/>
        <v>1</v>
      </c>
      <c r="AV7" s="3">
        <f t="shared" si="6"/>
        <v>1</v>
      </c>
      <c r="AW7" s="3">
        <f t="shared" si="6"/>
        <v>1</v>
      </c>
      <c r="AY7" s="3">
        <f t="shared" si="26"/>
        <v>1</v>
      </c>
      <c r="AZ7" s="3">
        <f t="shared" si="7"/>
        <v>1</v>
      </c>
      <c r="BA7" s="3">
        <f t="shared" si="7"/>
        <v>1</v>
      </c>
      <c r="BB7" s="3">
        <f t="shared" si="7"/>
        <v>1</v>
      </c>
      <c r="BC7" s="3">
        <f t="shared" si="7"/>
        <v>1</v>
      </c>
      <c r="BE7" s="3">
        <f t="shared" si="27"/>
        <v>1</v>
      </c>
      <c r="BF7" s="3">
        <f t="shared" si="8"/>
        <v>1</v>
      </c>
      <c r="BG7" s="3">
        <f t="shared" si="8"/>
        <v>1</v>
      </c>
      <c r="BH7" s="3">
        <f t="shared" si="8"/>
        <v>1</v>
      </c>
      <c r="BI7" s="3">
        <f t="shared" si="8"/>
        <v>1</v>
      </c>
      <c r="BK7" s="3">
        <f t="shared" si="28"/>
        <v>1</v>
      </c>
      <c r="BL7" s="3">
        <f t="shared" si="9"/>
        <v>1</v>
      </c>
      <c r="BM7" s="3">
        <f t="shared" si="9"/>
        <v>1</v>
      </c>
      <c r="BN7" s="3">
        <f t="shared" si="9"/>
        <v>1</v>
      </c>
      <c r="BO7" s="3">
        <f t="shared" si="9"/>
        <v>1</v>
      </c>
      <c r="BQ7" s="3">
        <f t="shared" si="29"/>
        <v>1</v>
      </c>
      <c r="BR7" s="3">
        <f t="shared" si="10"/>
        <v>1</v>
      </c>
      <c r="BS7" s="3">
        <f t="shared" si="10"/>
        <v>1</v>
      </c>
      <c r="BT7" s="3">
        <f t="shared" si="10"/>
        <v>1</v>
      </c>
      <c r="BU7" s="3">
        <f t="shared" si="10"/>
        <v>1</v>
      </c>
      <c r="BW7" s="3">
        <f t="shared" si="30"/>
        <v>1</v>
      </c>
      <c r="BX7" s="3">
        <f t="shared" si="11"/>
        <v>1</v>
      </c>
      <c r="BY7" s="3">
        <f t="shared" si="11"/>
        <v>1</v>
      </c>
      <c r="BZ7" s="3">
        <f t="shared" si="11"/>
        <v>1</v>
      </c>
      <c r="CA7" s="3">
        <f t="shared" si="11"/>
        <v>1</v>
      </c>
      <c r="CC7" s="3">
        <f t="shared" si="31"/>
        <v>1</v>
      </c>
      <c r="CD7" s="3">
        <f t="shared" si="12"/>
        <v>1</v>
      </c>
      <c r="CE7" s="3">
        <f t="shared" si="12"/>
        <v>1</v>
      </c>
      <c r="CF7" s="3">
        <f t="shared" si="12"/>
        <v>1</v>
      </c>
      <c r="CG7" s="3">
        <f t="shared" si="12"/>
        <v>1</v>
      </c>
      <c r="CI7" s="3">
        <f t="shared" si="32"/>
        <v>1</v>
      </c>
      <c r="CJ7" s="3">
        <f t="shared" si="13"/>
        <v>1</v>
      </c>
      <c r="CK7" s="3">
        <f t="shared" si="13"/>
        <v>1</v>
      </c>
      <c r="CL7" s="3">
        <f t="shared" si="13"/>
        <v>1</v>
      </c>
      <c r="CM7" s="3">
        <f t="shared" si="13"/>
        <v>1</v>
      </c>
      <c r="CO7" s="3">
        <f t="shared" si="33"/>
        <v>1</v>
      </c>
      <c r="CP7" s="3">
        <f t="shared" si="14"/>
        <v>1</v>
      </c>
      <c r="CQ7" s="3">
        <f t="shared" si="14"/>
        <v>1</v>
      </c>
      <c r="CR7" s="3">
        <f t="shared" si="14"/>
        <v>1</v>
      </c>
      <c r="CS7" s="3">
        <f t="shared" si="14"/>
        <v>1</v>
      </c>
    </row>
    <row r="8" spans="1:97">
      <c r="A8" s="264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3">
        <f t="shared" si="15"/>
        <v>1</v>
      </c>
      <c r="J8" s="3">
        <f t="shared" si="16"/>
        <v>1</v>
      </c>
      <c r="K8" s="3">
        <f t="shared" si="17"/>
        <v>1</v>
      </c>
      <c r="L8" s="3">
        <f t="shared" si="18"/>
        <v>1</v>
      </c>
      <c r="M8" s="3">
        <f t="shared" si="19"/>
        <v>1</v>
      </c>
      <c r="O8" s="3">
        <f t="shared" si="20"/>
        <v>0</v>
      </c>
      <c r="P8" s="3">
        <f t="shared" si="1"/>
        <v>1</v>
      </c>
      <c r="Q8" s="3">
        <f t="shared" si="1"/>
        <v>1</v>
      </c>
      <c r="R8" s="3">
        <f t="shared" si="1"/>
        <v>0</v>
      </c>
      <c r="S8" s="3">
        <f t="shared" si="1"/>
        <v>0</v>
      </c>
      <c r="U8" s="3">
        <f t="shared" si="21"/>
        <v>0</v>
      </c>
      <c r="V8" s="3">
        <f t="shared" si="2"/>
        <v>0</v>
      </c>
      <c r="W8" s="3">
        <f t="shared" si="2"/>
        <v>0</v>
      </c>
      <c r="X8" s="3">
        <f t="shared" si="2"/>
        <v>1</v>
      </c>
      <c r="Y8" s="3">
        <f t="shared" si="2"/>
        <v>0</v>
      </c>
      <c r="AA8" s="3">
        <f t="shared" si="22"/>
        <v>1</v>
      </c>
      <c r="AB8" s="3">
        <f t="shared" si="3"/>
        <v>1</v>
      </c>
      <c r="AC8" s="3">
        <f t="shared" si="3"/>
        <v>1</v>
      </c>
      <c r="AD8" s="3">
        <f t="shared" si="3"/>
        <v>1</v>
      </c>
      <c r="AE8" s="3">
        <f t="shared" si="3"/>
        <v>0</v>
      </c>
      <c r="AG8" s="3">
        <f t="shared" si="23"/>
        <v>1</v>
      </c>
      <c r="AH8" s="3">
        <f t="shared" si="4"/>
        <v>0</v>
      </c>
      <c r="AI8" s="3">
        <f t="shared" si="4"/>
        <v>1</v>
      </c>
      <c r="AJ8" s="3">
        <f t="shared" si="4"/>
        <v>0</v>
      </c>
      <c r="AK8" s="3">
        <f t="shared" si="4"/>
        <v>1</v>
      </c>
      <c r="AM8" s="3">
        <f t="shared" si="24"/>
        <v>1</v>
      </c>
      <c r="AN8" s="3">
        <f t="shared" si="5"/>
        <v>1</v>
      </c>
      <c r="AO8" s="3">
        <f t="shared" si="5"/>
        <v>1</v>
      </c>
      <c r="AP8" s="3">
        <f t="shared" si="5"/>
        <v>1</v>
      </c>
      <c r="AQ8" s="3">
        <f t="shared" si="5"/>
        <v>1</v>
      </c>
      <c r="AS8" s="3">
        <f t="shared" si="25"/>
        <v>1</v>
      </c>
      <c r="AT8" s="3">
        <f t="shared" si="6"/>
        <v>1</v>
      </c>
      <c r="AU8" s="3">
        <f t="shared" si="6"/>
        <v>1</v>
      </c>
      <c r="AV8" s="3">
        <f t="shared" si="6"/>
        <v>1</v>
      </c>
      <c r="AW8" s="3">
        <f t="shared" si="6"/>
        <v>1</v>
      </c>
      <c r="AY8" s="3">
        <f t="shared" si="26"/>
        <v>1</v>
      </c>
      <c r="AZ8" s="3">
        <f t="shared" si="7"/>
        <v>1</v>
      </c>
      <c r="BA8" s="3">
        <f t="shared" si="7"/>
        <v>1</v>
      </c>
      <c r="BB8" s="3">
        <f t="shared" si="7"/>
        <v>1</v>
      </c>
      <c r="BC8" s="3">
        <f t="shared" si="7"/>
        <v>1</v>
      </c>
      <c r="BE8" s="3">
        <f t="shared" si="27"/>
        <v>1</v>
      </c>
      <c r="BF8" s="3">
        <f t="shared" si="8"/>
        <v>1</v>
      </c>
      <c r="BG8" s="3">
        <f t="shared" si="8"/>
        <v>1</v>
      </c>
      <c r="BH8" s="3">
        <f t="shared" si="8"/>
        <v>1</v>
      </c>
      <c r="BI8" s="3">
        <f t="shared" si="8"/>
        <v>1</v>
      </c>
      <c r="BK8" s="3">
        <f t="shared" si="28"/>
        <v>1</v>
      </c>
      <c r="BL8" s="3">
        <f t="shared" si="9"/>
        <v>1</v>
      </c>
      <c r="BM8" s="3">
        <f t="shared" si="9"/>
        <v>1</v>
      </c>
      <c r="BN8" s="3">
        <f t="shared" si="9"/>
        <v>1</v>
      </c>
      <c r="BO8" s="3">
        <f t="shared" si="9"/>
        <v>1</v>
      </c>
      <c r="BQ8" s="3">
        <f t="shared" si="29"/>
        <v>1</v>
      </c>
      <c r="BR8" s="3">
        <f t="shared" si="10"/>
        <v>1</v>
      </c>
      <c r="BS8" s="3">
        <f t="shared" si="10"/>
        <v>1</v>
      </c>
      <c r="BT8" s="3">
        <f t="shared" si="10"/>
        <v>1</v>
      </c>
      <c r="BU8" s="3">
        <f t="shared" si="10"/>
        <v>1</v>
      </c>
      <c r="BW8" s="3">
        <f t="shared" si="30"/>
        <v>1</v>
      </c>
      <c r="BX8" s="3">
        <f t="shared" si="11"/>
        <v>1</v>
      </c>
      <c r="BY8" s="3">
        <f t="shared" si="11"/>
        <v>1</v>
      </c>
      <c r="BZ8" s="3">
        <f t="shared" si="11"/>
        <v>1</v>
      </c>
      <c r="CA8" s="3">
        <f t="shared" si="11"/>
        <v>1</v>
      </c>
      <c r="CC8" s="3">
        <f t="shared" si="31"/>
        <v>1</v>
      </c>
      <c r="CD8" s="3">
        <f t="shared" si="12"/>
        <v>1</v>
      </c>
      <c r="CE8" s="3">
        <f t="shared" si="12"/>
        <v>1</v>
      </c>
      <c r="CF8" s="3">
        <f t="shared" si="12"/>
        <v>1</v>
      </c>
      <c r="CG8" s="3">
        <f t="shared" si="12"/>
        <v>1</v>
      </c>
      <c r="CI8" s="3">
        <f t="shared" si="32"/>
        <v>1</v>
      </c>
      <c r="CJ8" s="3">
        <f t="shared" si="13"/>
        <v>1</v>
      </c>
      <c r="CK8" s="3">
        <f t="shared" si="13"/>
        <v>1</v>
      </c>
      <c r="CL8" s="3">
        <f t="shared" si="13"/>
        <v>1</v>
      </c>
      <c r="CM8" s="3">
        <f t="shared" si="13"/>
        <v>1</v>
      </c>
      <c r="CO8" s="3">
        <f t="shared" si="33"/>
        <v>1</v>
      </c>
      <c r="CP8" s="3">
        <f t="shared" si="14"/>
        <v>1</v>
      </c>
      <c r="CQ8" s="3">
        <f t="shared" si="14"/>
        <v>1</v>
      </c>
      <c r="CR8" s="3">
        <f t="shared" si="14"/>
        <v>1</v>
      </c>
      <c r="CS8" s="3">
        <f t="shared" si="14"/>
        <v>1</v>
      </c>
    </row>
    <row r="9" spans="1:97">
      <c r="A9" s="264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1</v>
      </c>
      <c r="O9" s="3">
        <f t="shared" si="20"/>
        <v>1</v>
      </c>
      <c r="P9" s="3">
        <f t="shared" si="1"/>
        <v>1</v>
      </c>
      <c r="Q9" s="3">
        <f t="shared" si="1"/>
        <v>0</v>
      </c>
      <c r="R9" s="3">
        <f t="shared" si="1"/>
        <v>0</v>
      </c>
      <c r="S9" s="3">
        <f t="shared" si="1"/>
        <v>1</v>
      </c>
      <c r="U9" s="3">
        <f t="shared" si="21"/>
        <v>0</v>
      </c>
      <c r="V9" s="3">
        <f t="shared" si="2"/>
        <v>0</v>
      </c>
      <c r="W9" s="3">
        <f t="shared" si="2"/>
        <v>0</v>
      </c>
      <c r="X9" s="3">
        <f t="shared" si="2"/>
        <v>1</v>
      </c>
      <c r="Y9" s="3">
        <f t="shared" si="2"/>
        <v>0</v>
      </c>
      <c r="AA9" s="3">
        <f t="shared" si="22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0</v>
      </c>
      <c r="AG9" s="3">
        <f t="shared" si="23"/>
        <v>1</v>
      </c>
      <c r="AH9" s="3">
        <f t="shared" si="4"/>
        <v>0</v>
      </c>
      <c r="AI9" s="3">
        <f t="shared" si="4"/>
        <v>1</v>
      </c>
      <c r="AJ9" s="3">
        <f>IF(E9=0,"",IF(OR(E9=$AG$1,E9=$AH$1,E10=$AG$1,E10=$AH$1,E11=$AG$1,E11=$AH$1),0,1))</f>
        <v>0</v>
      </c>
      <c r="AK9" s="3">
        <f t="shared" si="4"/>
        <v>0</v>
      </c>
      <c r="AM9" s="3">
        <f t="shared" si="24"/>
        <v>1</v>
      </c>
      <c r="AN9" s="3">
        <f t="shared" si="5"/>
        <v>1</v>
      </c>
      <c r="AO9" s="3">
        <f t="shared" si="5"/>
        <v>1</v>
      </c>
      <c r="AP9" s="3">
        <f t="shared" si="5"/>
        <v>1</v>
      </c>
      <c r="AQ9" s="3">
        <f t="shared" si="5"/>
        <v>1</v>
      </c>
      <c r="AS9" s="3">
        <f t="shared" si="25"/>
        <v>1</v>
      </c>
      <c r="AT9" s="3">
        <f t="shared" si="6"/>
        <v>1</v>
      </c>
      <c r="AU9" s="3">
        <f t="shared" si="6"/>
        <v>1</v>
      </c>
      <c r="AV9" s="3">
        <f t="shared" si="6"/>
        <v>1</v>
      </c>
      <c r="AW9" s="3">
        <f t="shared" si="6"/>
        <v>1</v>
      </c>
      <c r="AY9" s="3">
        <f t="shared" si="26"/>
        <v>1</v>
      </c>
      <c r="AZ9" s="3">
        <f t="shared" si="7"/>
        <v>1</v>
      </c>
      <c r="BA9" s="3">
        <f t="shared" si="7"/>
        <v>1</v>
      </c>
      <c r="BB9" s="3">
        <f t="shared" si="7"/>
        <v>1</v>
      </c>
      <c r="BC9" s="3">
        <f t="shared" si="7"/>
        <v>1</v>
      </c>
      <c r="BE9" s="3">
        <f t="shared" si="27"/>
        <v>1</v>
      </c>
      <c r="BF9" s="3">
        <f t="shared" si="8"/>
        <v>1</v>
      </c>
      <c r="BG9" s="3">
        <f t="shared" si="8"/>
        <v>1</v>
      </c>
      <c r="BH9" s="3">
        <f t="shared" si="8"/>
        <v>1</v>
      </c>
      <c r="BI9" s="3">
        <f t="shared" si="8"/>
        <v>1</v>
      </c>
      <c r="BK9" s="3">
        <f t="shared" si="28"/>
        <v>1</v>
      </c>
      <c r="BL9" s="3">
        <f t="shared" si="9"/>
        <v>1</v>
      </c>
      <c r="BM9" s="3">
        <f t="shared" si="9"/>
        <v>1</v>
      </c>
      <c r="BN9" s="3">
        <f t="shared" si="9"/>
        <v>1</v>
      </c>
      <c r="BO9" s="3">
        <f t="shared" si="9"/>
        <v>1</v>
      </c>
      <c r="BQ9" s="3">
        <f t="shared" si="29"/>
        <v>1</v>
      </c>
      <c r="BR9" s="3">
        <f t="shared" si="10"/>
        <v>1</v>
      </c>
      <c r="BS9" s="3">
        <f t="shared" si="10"/>
        <v>1</v>
      </c>
      <c r="BT9" s="3">
        <f t="shared" si="10"/>
        <v>1</v>
      </c>
      <c r="BU9" s="3">
        <f t="shared" si="10"/>
        <v>1</v>
      </c>
      <c r="BW9" s="3">
        <f t="shared" si="30"/>
        <v>1</v>
      </c>
      <c r="BX9" s="3">
        <f t="shared" si="11"/>
        <v>1</v>
      </c>
      <c r="BY9" s="3">
        <f t="shared" si="11"/>
        <v>1</v>
      </c>
      <c r="BZ9" s="3">
        <f t="shared" si="11"/>
        <v>1</v>
      </c>
      <c r="CA9" s="3">
        <f t="shared" si="11"/>
        <v>1</v>
      </c>
      <c r="CC9" s="3">
        <f t="shared" si="31"/>
        <v>1</v>
      </c>
      <c r="CD9" s="3">
        <f t="shared" si="12"/>
        <v>1</v>
      </c>
      <c r="CE9" s="3">
        <f t="shared" si="12"/>
        <v>1</v>
      </c>
      <c r="CF9" s="3">
        <f t="shared" si="12"/>
        <v>1</v>
      </c>
      <c r="CG9" s="3">
        <f t="shared" si="12"/>
        <v>1</v>
      </c>
      <c r="CI9" s="3">
        <f t="shared" si="32"/>
        <v>1</v>
      </c>
      <c r="CJ9" s="3">
        <f t="shared" si="13"/>
        <v>1</v>
      </c>
      <c r="CK9" s="3">
        <f t="shared" si="13"/>
        <v>1</v>
      </c>
      <c r="CL9" s="3">
        <f t="shared" si="13"/>
        <v>1</v>
      </c>
      <c r="CM9" s="3">
        <f t="shared" si="13"/>
        <v>1</v>
      </c>
      <c r="CO9" s="3">
        <f t="shared" si="33"/>
        <v>1</v>
      </c>
      <c r="CP9" s="3">
        <f t="shared" si="14"/>
        <v>1</v>
      </c>
      <c r="CQ9" s="3">
        <f t="shared" si="14"/>
        <v>1</v>
      </c>
      <c r="CR9" s="3">
        <f t="shared" si="14"/>
        <v>1</v>
      </c>
      <c r="CS9" s="3">
        <f t="shared" si="14"/>
        <v>1</v>
      </c>
    </row>
    <row r="10" spans="1:97">
      <c r="A10" s="264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1</v>
      </c>
      <c r="O10" s="3">
        <f t="shared" si="20"/>
        <v>1</v>
      </c>
      <c r="P10" s="3">
        <f t="shared" si="1"/>
        <v>1</v>
      </c>
      <c r="Q10" s="3">
        <f t="shared" si="1"/>
        <v>0</v>
      </c>
      <c r="R10" s="3">
        <f t="shared" si="1"/>
        <v>1</v>
      </c>
      <c r="S10" s="3">
        <f t="shared" si="1"/>
        <v>1</v>
      </c>
      <c r="U10" s="3">
        <f t="shared" si="21"/>
        <v>0</v>
      </c>
      <c r="V10" s="3">
        <f t="shared" si="2"/>
        <v>1</v>
      </c>
      <c r="W10" s="3">
        <f t="shared" si="2"/>
        <v>0</v>
      </c>
      <c r="X10" s="3">
        <f t="shared" si="2"/>
        <v>1</v>
      </c>
      <c r="Y10" s="3">
        <f t="shared" si="2"/>
        <v>0</v>
      </c>
      <c r="AA10" s="3">
        <f t="shared" si="22"/>
        <v>1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0</v>
      </c>
      <c r="AG10" s="3">
        <f t="shared" si="23"/>
        <v>0</v>
      </c>
      <c r="AH10" s="3">
        <f t="shared" si="4"/>
        <v>0</v>
      </c>
      <c r="AI10" s="3">
        <f t="shared" si="4"/>
        <v>1</v>
      </c>
      <c r="AJ10" s="3">
        <f t="shared" si="4"/>
        <v>0</v>
      </c>
      <c r="AK10" s="3">
        <f t="shared" si="4"/>
        <v>0</v>
      </c>
      <c r="AM10" s="3">
        <f t="shared" si="24"/>
        <v>1</v>
      </c>
      <c r="AN10" s="3">
        <f t="shared" si="5"/>
        <v>1</v>
      </c>
      <c r="AO10" s="3">
        <f t="shared" si="5"/>
        <v>1</v>
      </c>
      <c r="AP10" s="3">
        <f t="shared" si="5"/>
        <v>1</v>
      </c>
      <c r="AQ10" s="3">
        <f t="shared" si="5"/>
        <v>1</v>
      </c>
      <c r="AS10" s="3">
        <f t="shared" si="25"/>
        <v>1</v>
      </c>
      <c r="AT10" s="3">
        <f t="shared" si="6"/>
        <v>1</v>
      </c>
      <c r="AU10" s="3">
        <f t="shared" si="6"/>
        <v>1</v>
      </c>
      <c r="AV10" s="3">
        <f t="shared" si="6"/>
        <v>1</v>
      </c>
      <c r="AW10" s="3">
        <f t="shared" si="6"/>
        <v>1</v>
      </c>
      <c r="AY10" s="3">
        <f t="shared" si="26"/>
        <v>1</v>
      </c>
      <c r="AZ10" s="3">
        <f t="shared" si="7"/>
        <v>1</v>
      </c>
      <c r="BA10" s="3">
        <f t="shared" si="7"/>
        <v>1</v>
      </c>
      <c r="BB10" s="3">
        <f t="shared" si="7"/>
        <v>1</v>
      </c>
      <c r="BC10" s="3">
        <f t="shared" si="7"/>
        <v>1</v>
      </c>
      <c r="BE10" s="3">
        <f t="shared" si="27"/>
        <v>1</v>
      </c>
      <c r="BF10" s="3">
        <f t="shared" si="8"/>
        <v>1</v>
      </c>
      <c r="BG10" s="3">
        <f t="shared" si="8"/>
        <v>1</v>
      </c>
      <c r="BH10" s="3">
        <f t="shared" si="8"/>
        <v>1</v>
      </c>
      <c r="BI10" s="3">
        <f t="shared" si="8"/>
        <v>1</v>
      </c>
      <c r="BK10" s="3">
        <f t="shared" si="28"/>
        <v>1</v>
      </c>
      <c r="BL10" s="3">
        <f t="shared" si="9"/>
        <v>1</v>
      </c>
      <c r="BM10" s="3">
        <f t="shared" si="9"/>
        <v>1</v>
      </c>
      <c r="BN10" s="3">
        <f t="shared" si="9"/>
        <v>1</v>
      </c>
      <c r="BO10" s="3">
        <f t="shared" si="9"/>
        <v>1</v>
      </c>
      <c r="BQ10" s="3">
        <f t="shared" si="29"/>
        <v>1</v>
      </c>
      <c r="BR10" s="3">
        <f t="shared" si="10"/>
        <v>1</v>
      </c>
      <c r="BS10" s="3">
        <f t="shared" si="10"/>
        <v>1</v>
      </c>
      <c r="BT10" s="3">
        <f t="shared" si="10"/>
        <v>1</v>
      </c>
      <c r="BU10" s="3">
        <f t="shared" si="10"/>
        <v>1</v>
      </c>
      <c r="BW10" s="3">
        <f t="shared" si="30"/>
        <v>1</v>
      </c>
      <c r="BX10" s="3">
        <f t="shared" si="11"/>
        <v>1</v>
      </c>
      <c r="BY10" s="3">
        <f t="shared" si="11"/>
        <v>1</v>
      </c>
      <c r="BZ10" s="3">
        <f t="shared" si="11"/>
        <v>1</v>
      </c>
      <c r="CA10" s="3">
        <f t="shared" si="11"/>
        <v>1</v>
      </c>
      <c r="CC10" s="3">
        <f t="shared" si="31"/>
        <v>1</v>
      </c>
      <c r="CD10" s="3">
        <f t="shared" si="12"/>
        <v>1</v>
      </c>
      <c r="CE10" s="3">
        <f t="shared" si="12"/>
        <v>1</v>
      </c>
      <c r="CF10" s="3">
        <f t="shared" si="12"/>
        <v>1</v>
      </c>
      <c r="CG10" s="3">
        <f t="shared" si="12"/>
        <v>1</v>
      </c>
      <c r="CI10" s="3">
        <f t="shared" si="32"/>
        <v>1</v>
      </c>
      <c r="CJ10" s="3">
        <f t="shared" si="13"/>
        <v>1</v>
      </c>
      <c r="CK10" s="3">
        <f t="shared" si="13"/>
        <v>1</v>
      </c>
      <c r="CL10" s="3">
        <f t="shared" si="13"/>
        <v>1</v>
      </c>
      <c r="CM10" s="3">
        <f t="shared" si="13"/>
        <v>1</v>
      </c>
      <c r="CO10" s="3">
        <f t="shared" si="33"/>
        <v>1</v>
      </c>
      <c r="CP10" s="3">
        <f t="shared" si="14"/>
        <v>1</v>
      </c>
      <c r="CQ10" s="3">
        <f t="shared" si="14"/>
        <v>1</v>
      </c>
      <c r="CR10" s="3">
        <f t="shared" si="14"/>
        <v>1</v>
      </c>
      <c r="CS10" s="3">
        <f t="shared" si="14"/>
        <v>1</v>
      </c>
    </row>
    <row r="11" spans="1:97">
      <c r="A11" s="264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3">
        <f t="shared" si="15"/>
        <v>1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1</v>
      </c>
      <c r="O11" s="3">
        <f t="shared" si="20"/>
        <v>1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1</v>
      </c>
      <c r="U11" s="3">
        <f t="shared" si="21"/>
        <v>0</v>
      </c>
      <c r="V11" s="3">
        <f t="shared" si="2"/>
        <v>1</v>
      </c>
      <c r="W11" s="3">
        <f t="shared" si="2"/>
        <v>0</v>
      </c>
      <c r="X11" s="3">
        <f t="shared" si="2"/>
        <v>1</v>
      </c>
      <c r="Y11" s="3">
        <f t="shared" si="2"/>
        <v>1</v>
      </c>
      <c r="AA11" s="3">
        <f t="shared" si="22"/>
        <v>1</v>
      </c>
      <c r="AB11" s="3">
        <f t="shared" si="3"/>
        <v>1</v>
      </c>
      <c r="AC11" s="3">
        <f t="shared" si="3"/>
        <v>0</v>
      </c>
      <c r="AD11" s="3">
        <f t="shared" si="3"/>
        <v>1</v>
      </c>
      <c r="AE11" s="3">
        <f t="shared" si="3"/>
        <v>0</v>
      </c>
      <c r="AG11" s="3">
        <f t="shared" si="23"/>
        <v>0</v>
      </c>
      <c r="AH11" s="3">
        <f t="shared" si="4"/>
        <v>0</v>
      </c>
      <c r="AI11" s="3">
        <f t="shared" si="4"/>
        <v>0</v>
      </c>
      <c r="AJ11" s="3">
        <f t="shared" si="4"/>
        <v>0</v>
      </c>
      <c r="AK11" s="3">
        <f t="shared" si="4"/>
        <v>0</v>
      </c>
      <c r="AM11" s="3">
        <f t="shared" si="24"/>
        <v>1</v>
      </c>
      <c r="AN11" s="3">
        <f t="shared" si="5"/>
        <v>1</v>
      </c>
      <c r="AO11" s="3">
        <f t="shared" si="5"/>
        <v>0</v>
      </c>
      <c r="AP11" s="3">
        <f t="shared" si="5"/>
        <v>1</v>
      </c>
      <c r="AQ11" s="3">
        <f t="shared" si="5"/>
        <v>1</v>
      </c>
      <c r="AS11" s="3">
        <f t="shared" si="25"/>
        <v>1</v>
      </c>
      <c r="AT11" s="3">
        <f t="shared" si="6"/>
        <v>1</v>
      </c>
      <c r="AU11" s="3">
        <f t="shared" si="6"/>
        <v>0</v>
      </c>
      <c r="AV11" s="3">
        <f t="shared" si="6"/>
        <v>1</v>
      </c>
      <c r="AW11" s="3">
        <f t="shared" si="6"/>
        <v>1</v>
      </c>
      <c r="AY11" s="3">
        <f t="shared" si="26"/>
        <v>1</v>
      </c>
      <c r="AZ11" s="3">
        <f t="shared" si="7"/>
        <v>1</v>
      </c>
      <c r="BA11" s="3">
        <f t="shared" si="7"/>
        <v>0</v>
      </c>
      <c r="BB11" s="3">
        <f t="shared" si="7"/>
        <v>1</v>
      </c>
      <c r="BC11" s="3">
        <f t="shared" si="7"/>
        <v>1</v>
      </c>
      <c r="BE11" s="3">
        <f t="shared" si="27"/>
        <v>1</v>
      </c>
      <c r="BF11" s="3">
        <f t="shared" si="8"/>
        <v>1</v>
      </c>
      <c r="BG11" s="3">
        <f t="shared" si="8"/>
        <v>0</v>
      </c>
      <c r="BH11" s="3">
        <f t="shared" si="8"/>
        <v>1</v>
      </c>
      <c r="BI11" s="3">
        <f t="shared" si="8"/>
        <v>1</v>
      </c>
      <c r="BK11" s="3">
        <f t="shared" si="28"/>
        <v>1</v>
      </c>
      <c r="BL11" s="3">
        <f t="shared" si="9"/>
        <v>1</v>
      </c>
      <c r="BM11" s="3">
        <f t="shared" si="9"/>
        <v>0</v>
      </c>
      <c r="BN11" s="3">
        <f t="shared" si="9"/>
        <v>1</v>
      </c>
      <c r="BO11" s="3">
        <f t="shared" si="9"/>
        <v>1</v>
      </c>
      <c r="BQ11" s="3">
        <f t="shared" si="29"/>
        <v>1</v>
      </c>
      <c r="BR11" s="3">
        <f t="shared" si="10"/>
        <v>1</v>
      </c>
      <c r="BS11" s="3">
        <f t="shared" si="10"/>
        <v>0</v>
      </c>
      <c r="BT11" s="3">
        <f t="shared" si="10"/>
        <v>1</v>
      </c>
      <c r="BU11" s="3">
        <f t="shared" si="10"/>
        <v>1</v>
      </c>
      <c r="BW11" s="3">
        <f t="shared" si="30"/>
        <v>1</v>
      </c>
      <c r="BX11" s="3">
        <f t="shared" si="11"/>
        <v>1</v>
      </c>
      <c r="BY11" s="3">
        <f t="shared" si="11"/>
        <v>0</v>
      </c>
      <c r="BZ11" s="3">
        <f t="shared" si="11"/>
        <v>1</v>
      </c>
      <c r="CA11" s="3">
        <f t="shared" si="11"/>
        <v>1</v>
      </c>
      <c r="CC11" s="3">
        <f t="shared" si="31"/>
        <v>1</v>
      </c>
      <c r="CD11" s="3">
        <f t="shared" si="12"/>
        <v>1</v>
      </c>
      <c r="CE11" s="3">
        <f t="shared" si="12"/>
        <v>0</v>
      </c>
      <c r="CF11" s="3">
        <f t="shared" si="12"/>
        <v>1</v>
      </c>
      <c r="CG11" s="3">
        <f t="shared" si="12"/>
        <v>1</v>
      </c>
      <c r="CI11" s="3">
        <f t="shared" si="32"/>
        <v>1</v>
      </c>
      <c r="CJ11" s="3">
        <f t="shared" si="13"/>
        <v>1</v>
      </c>
      <c r="CK11" s="3">
        <f t="shared" si="13"/>
        <v>0</v>
      </c>
      <c r="CL11" s="3">
        <f t="shared" si="13"/>
        <v>1</v>
      </c>
      <c r="CM11" s="3">
        <f t="shared" si="13"/>
        <v>1</v>
      </c>
      <c r="CO11" s="3">
        <f t="shared" si="33"/>
        <v>1</v>
      </c>
      <c r="CP11" s="3">
        <f t="shared" si="14"/>
        <v>1</v>
      </c>
      <c r="CQ11" s="3">
        <f t="shared" si="14"/>
        <v>0</v>
      </c>
      <c r="CR11" s="3">
        <f t="shared" si="14"/>
        <v>1</v>
      </c>
      <c r="CS11" s="3">
        <f t="shared" si="14"/>
        <v>1</v>
      </c>
    </row>
    <row r="12" spans="1:97">
      <c r="A12" s="264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3">
        <f t="shared" si="15"/>
        <v>1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1</v>
      </c>
      <c r="O12" s="3">
        <f t="shared" si="20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U12" s="3">
        <f t="shared" si="21"/>
        <v>1</v>
      </c>
      <c r="V12" s="3">
        <f t="shared" si="2"/>
        <v>1</v>
      </c>
      <c r="W12" s="3">
        <f t="shared" si="2"/>
        <v>0</v>
      </c>
      <c r="X12" s="3">
        <f t="shared" si="2"/>
        <v>1</v>
      </c>
      <c r="Y12" s="3">
        <f t="shared" si="2"/>
        <v>1</v>
      </c>
      <c r="AA12" s="3">
        <f t="shared" si="22"/>
        <v>1</v>
      </c>
      <c r="AB12" s="3">
        <f t="shared" si="3"/>
        <v>1</v>
      </c>
      <c r="AC12" s="3">
        <f t="shared" si="3"/>
        <v>0</v>
      </c>
      <c r="AD12" s="3">
        <f t="shared" si="3"/>
        <v>1</v>
      </c>
      <c r="AE12" s="3">
        <f t="shared" si="3"/>
        <v>0</v>
      </c>
      <c r="AG12" s="3">
        <f t="shared" si="23"/>
        <v>0</v>
      </c>
      <c r="AH12" s="3">
        <f t="shared" si="4"/>
        <v>0</v>
      </c>
      <c r="AI12" s="3">
        <f t="shared" si="4"/>
        <v>0</v>
      </c>
      <c r="AJ12" s="3">
        <f t="shared" si="4"/>
        <v>0</v>
      </c>
      <c r="AK12" s="3">
        <f t="shared" si="4"/>
        <v>1</v>
      </c>
      <c r="AM12" s="3">
        <f t="shared" si="24"/>
        <v>1</v>
      </c>
      <c r="AN12" s="3">
        <f t="shared" si="5"/>
        <v>1</v>
      </c>
      <c r="AO12" s="3">
        <f t="shared" si="5"/>
        <v>0</v>
      </c>
      <c r="AP12" s="3">
        <f t="shared" si="5"/>
        <v>1</v>
      </c>
      <c r="AQ12" s="3">
        <f t="shared" si="5"/>
        <v>1</v>
      </c>
      <c r="AS12" s="3">
        <f t="shared" si="25"/>
        <v>1</v>
      </c>
      <c r="AT12" s="3">
        <f t="shared" si="6"/>
        <v>1</v>
      </c>
      <c r="AU12" s="3">
        <f t="shared" si="6"/>
        <v>0</v>
      </c>
      <c r="AV12" s="3">
        <f t="shared" si="6"/>
        <v>1</v>
      </c>
      <c r="AW12" s="3">
        <f t="shared" si="6"/>
        <v>1</v>
      </c>
      <c r="AY12" s="3">
        <f t="shared" si="26"/>
        <v>1</v>
      </c>
      <c r="AZ12" s="3">
        <f t="shared" si="7"/>
        <v>1</v>
      </c>
      <c r="BA12" s="3">
        <f t="shared" si="7"/>
        <v>0</v>
      </c>
      <c r="BB12" s="3">
        <f t="shared" si="7"/>
        <v>1</v>
      </c>
      <c r="BC12" s="3">
        <f t="shared" si="7"/>
        <v>1</v>
      </c>
      <c r="BE12" s="3">
        <f t="shared" si="27"/>
        <v>1</v>
      </c>
      <c r="BF12" s="3">
        <f t="shared" si="8"/>
        <v>1</v>
      </c>
      <c r="BG12" s="3">
        <f t="shared" si="8"/>
        <v>0</v>
      </c>
      <c r="BH12" s="3">
        <f t="shared" si="8"/>
        <v>1</v>
      </c>
      <c r="BI12" s="3">
        <f t="shared" si="8"/>
        <v>1</v>
      </c>
      <c r="BK12" s="3">
        <f t="shared" si="28"/>
        <v>1</v>
      </c>
      <c r="BL12" s="3">
        <f t="shared" si="9"/>
        <v>1</v>
      </c>
      <c r="BM12" s="3">
        <f t="shared" si="9"/>
        <v>0</v>
      </c>
      <c r="BN12" s="3">
        <f t="shared" si="9"/>
        <v>1</v>
      </c>
      <c r="BO12" s="3">
        <f t="shared" si="9"/>
        <v>1</v>
      </c>
      <c r="BQ12" s="3">
        <f t="shared" si="29"/>
        <v>1</v>
      </c>
      <c r="BR12" s="3">
        <f t="shared" si="10"/>
        <v>1</v>
      </c>
      <c r="BS12" s="3">
        <f t="shared" si="10"/>
        <v>0</v>
      </c>
      <c r="BT12" s="3">
        <f t="shared" si="10"/>
        <v>1</v>
      </c>
      <c r="BU12" s="3">
        <f t="shared" si="10"/>
        <v>1</v>
      </c>
      <c r="BW12" s="3">
        <f t="shared" si="30"/>
        <v>1</v>
      </c>
      <c r="BX12" s="3">
        <f t="shared" si="11"/>
        <v>1</v>
      </c>
      <c r="BY12" s="3">
        <f t="shared" si="11"/>
        <v>0</v>
      </c>
      <c r="BZ12" s="3">
        <f t="shared" si="11"/>
        <v>1</v>
      </c>
      <c r="CA12" s="3">
        <f t="shared" si="11"/>
        <v>1</v>
      </c>
      <c r="CC12" s="3">
        <f t="shared" si="31"/>
        <v>1</v>
      </c>
      <c r="CD12" s="3">
        <f t="shared" si="12"/>
        <v>1</v>
      </c>
      <c r="CE12" s="3">
        <f t="shared" si="12"/>
        <v>0</v>
      </c>
      <c r="CF12" s="3">
        <f t="shared" si="12"/>
        <v>1</v>
      </c>
      <c r="CG12" s="3">
        <f t="shared" si="12"/>
        <v>1</v>
      </c>
      <c r="CI12" s="3">
        <f t="shared" si="32"/>
        <v>1</v>
      </c>
      <c r="CJ12" s="3">
        <f t="shared" si="13"/>
        <v>1</v>
      </c>
      <c r="CK12" s="3">
        <f t="shared" si="13"/>
        <v>0</v>
      </c>
      <c r="CL12" s="3">
        <f t="shared" si="13"/>
        <v>1</v>
      </c>
      <c r="CM12" s="3">
        <f t="shared" si="13"/>
        <v>1</v>
      </c>
      <c r="CO12" s="3">
        <f t="shared" si="33"/>
        <v>1</v>
      </c>
      <c r="CP12" s="3">
        <f t="shared" si="14"/>
        <v>1</v>
      </c>
      <c r="CQ12" s="3">
        <f t="shared" si="14"/>
        <v>0</v>
      </c>
      <c r="CR12" s="3">
        <f t="shared" si="14"/>
        <v>1</v>
      </c>
      <c r="CS12" s="3">
        <f t="shared" si="14"/>
        <v>1</v>
      </c>
    </row>
    <row r="13" spans="1:97">
      <c r="A13" s="264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3">
        <f t="shared" si="15"/>
        <v>1</v>
      </c>
      <c r="J13" s="3">
        <f t="shared" si="16"/>
        <v>1</v>
      </c>
      <c r="K13" s="3">
        <f t="shared" si="17"/>
        <v>0</v>
      </c>
      <c r="L13" s="3">
        <f t="shared" si="18"/>
        <v>1</v>
      </c>
      <c r="M13" s="3">
        <f t="shared" si="19"/>
        <v>1</v>
      </c>
      <c r="O13" s="3">
        <f t="shared" si="20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U13" s="3">
        <f t="shared" si="21"/>
        <v>1</v>
      </c>
      <c r="V13" s="3">
        <f t="shared" si="2"/>
        <v>1</v>
      </c>
      <c r="W13" s="3">
        <f t="shared" si="2"/>
        <v>0</v>
      </c>
      <c r="X13" s="3">
        <f t="shared" si="2"/>
        <v>1</v>
      </c>
      <c r="Y13" s="3">
        <f t="shared" si="2"/>
        <v>1</v>
      </c>
      <c r="AA13" s="3">
        <f t="shared" si="22"/>
        <v>1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G13" s="3">
        <f t="shared" si="23"/>
        <v>0</v>
      </c>
      <c r="AH13" s="3">
        <f t="shared" si="4"/>
        <v>1</v>
      </c>
      <c r="AI13" s="3">
        <f t="shared" si="4"/>
        <v>0</v>
      </c>
      <c r="AJ13" s="3">
        <f t="shared" si="4"/>
        <v>1</v>
      </c>
      <c r="AK13" s="3">
        <f t="shared" si="4"/>
        <v>0</v>
      </c>
      <c r="AM13" s="3">
        <f t="shared" si="24"/>
        <v>1</v>
      </c>
      <c r="AN13" s="3">
        <f t="shared" si="5"/>
        <v>1</v>
      </c>
      <c r="AO13" s="3">
        <f t="shared" si="5"/>
        <v>0</v>
      </c>
      <c r="AP13" s="3">
        <f t="shared" si="5"/>
        <v>1</v>
      </c>
      <c r="AQ13" s="3">
        <f t="shared" si="5"/>
        <v>1</v>
      </c>
      <c r="AS13" s="3">
        <f t="shared" si="25"/>
        <v>1</v>
      </c>
      <c r="AT13" s="3">
        <f t="shared" si="6"/>
        <v>1</v>
      </c>
      <c r="AU13" s="3">
        <f t="shared" si="6"/>
        <v>0</v>
      </c>
      <c r="AV13" s="3">
        <f t="shared" si="6"/>
        <v>1</v>
      </c>
      <c r="AW13" s="3">
        <f t="shared" si="6"/>
        <v>1</v>
      </c>
      <c r="AY13" s="3">
        <f t="shared" si="26"/>
        <v>1</v>
      </c>
      <c r="AZ13" s="3">
        <f t="shared" si="7"/>
        <v>1</v>
      </c>
      <c r="BA13" s="3">
        <f t="shared" si="7"/>
        <v>0</v>
      </c>
      <c r="BB13" s="3">
        <f t="shared" si="7"/>
        <v>1</v>
      </c>
      <c r="BC13" s="3">
        <f t="shared" si="7"/>
        <v>1</v>
      </c>
      <c r="BE13" s="3">
        <f t="shared" si="27"/>
        <v>1</v>
      </c>
      <c r="BF13" s="3">
        <f t="shared" si="8"/>
        <v>1</v>
      </c>
      <c r="BG13" s="3">
        <f t="shared" si="8"/>
        <v>0</v>
      </c>
      <c r="BH13" s="3">
        <f t="shared" si="8"/>
        <v>1</v>
      </c>
      <c r="BI13" s="3">
        <f t="shared" si="8"/>
        <v>1</v>
      </c>
      <c r="BK13" s="3">
        <f t="shared" si="28"/>
        <v>1</v>
      </c>
      <c r="BL13" s="3">
        <f t="shared" si="9"/>
        <v>1</v>
      </c>
      <c r="BM13" s="3">
        <f t="shared" si="9"/>
        <v>0</v>
      </c>
      <c r="BN13" s="3">
        <f t="shared" si="9"/>
        <v>1</v>
      </c>
      <c r="BO13" s="3">
        <f t="shared" si="9"/>
        <v>1</v>
      </c>
      <c r="BQ13" s="3">
        <f t="shared" si="29"/>
        <v>1</v>
      </c>
      <c r="BR13" s="3">
        <f t="shared" si="10"/>
        <v>1</v>
      </c>
      <c r="BS13" s="3">
        <f t="shared" si="10"/>
        <v>0</v>
      </c>
      <c r="BT13" s="3">
        <f t="shared" si="10"/>
        <v>1</v>
      </c>
      <c r="BU13" s="3">
        <f t="shared" si="10"/>
        <v>1</v>
      </c>
      <c r="BW13" s="3">
        <f t="shared" si="30"/>
        <v>1</v>
      </c>
      <c r="BX13" s="3">
        <f t="shared" si="11"/>
        <v>1</v>
      </c>
      <c r="BY13" s="3">
        <f t="shared" si="11"/>
        <v>0</v>
      </c>
      <c r="BZ13" s="3">
        <f t="shared" si="11"/>
        <v>1</v>
      </c>
      <c r="CA13" s="3">
        <f t="shared" si="11"/>
        <v>1</v>
      </c>
      <c r="CC13" s="3">
        <f t="shared" si="31"/>
        <v>1</v>
      </c>
      <c r="CD13" s="3">
        <f t="shared" si="12"/>
        <v>1</v>
      </c>
      <c r="CE13" s="3">
        <f t="shared" si="12"/>
        <v>0</v>
      </c>
      <c r="CF13" s="3">
        <f t="shared" si="12"/>
        <v>1</v>
      </c>
      <c r="CG13" s="3">
        <f t="shared" si="12"/>
        <v>1</v>
      </c>
      <c r="CI13" s="3">
        <f t="shared" si="32"/>
        <v>1</v>
      </c>
      <c r="CJ13" s="3">
        <f t="shared" si="13"/>
        <v>1</v>
      </c>
      <c r="CK13" s="3">
        <f t="shared" si="13"/>
        <v>0</v>
      </c>
      <c r="CL13" s="3">
        <f t="shared" si="13"/>
        <v>1</v>
      </c>
      <c r="CM13" s="3">
        <f t="shared" si="13"/>
        <v>1</v>
      </c>
      <c r="CO13" s="3">
        <f t="shared" si="33"/>
        <v>1</v>
      </c>
      <c r="CP13" s="3">
        <f t="shared" si="14"/>
        <v>1</v>
      </c>
      <c r="CQ13" s="3">
        <f t="shared" si="14"/>
        <v>0</v>
      </c>
      <c r="CR13" s="3">
        <f t="shared" si="14"/>
        <v>1</v>
      </c>
      <c r="CS13" s="3">
        <f t="shared" si="14"/>
        <v>1</v>
      </c>
    </row>
    <row r="14" spans="1:97">
      <c r="A14" s="264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1</v>
      </c>
      <c r="M14" s="3">
        <f t="shared" si="19"/>
        <v>1</v>
      </c>
      <c r="O14" s="3">
        <f t="shared" si="20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U14" s="3">
        <f t="shared" si="21"/>
        <v>1</v>
      </c>
      <c r="V14" s="3">
        <f t="shared" si="2"/>
        <v>1</v>
      </c>
      <c r="W14" s="3">
        <f t="shared" si="2"/>
        <v>0</v>
      </c>
      <c r="X14" s="3">
        <f t="shared" si="2"/>
        <v>1</v>
      </c>
      <c r="Y14" s="3">
        <f t="shared" si="2"/>
        <v>0</v>
      </c>
      <c r="AA14" s="3">
        <f t="shared" si="22"/>
        <v>1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1</v>
      </c>
      <c r="AG14" s="3">
        <f t="shared" si="23"/>
        <v>0</v>
      </c>
      <c r="AH14" s="3">
        <f t="shared" si="4"/>
        <v>1</v>
      </c>
      <c r="AI14" s="3">
        <f t="shared" si="4"/>
        <v>0</v>
      </c>
      <c r="AJ14" s="3">
        <f t="shared" si="4"/>
        <v>1</v>
      </c>
      <c r="AK14" s="3">
        <f t="shared" si="4"/>
        <v>0</v>
      </c>
      <c r="AM14" s="3">
        <f t="shared" si="24"/>
        <v>1</v>
      </c>
      <c r="AN14" s="3">
        <f t="shared" si="5"/>
        <v>1</v>
      </c>
      <c r="AO14" s="3">
        <f t="shared" si="5"/>
        <v>0</v>
      </c>
      <c r="AP14" s="3">
        <f t="shared" si="5"/>
        <v>1</v>
      </c>
      <c r="AQ14" s="3">
        <f t="shared" si="5"/>
        <v>1</v>
      </c>
      <c r="AS14" s="3">
        <f t="shared" si="25"/>
        <v>1</v>
      </c>
      <c r="AT14" s="3">
        <f t="shared" si="6"/>
        <v>1</v>
      </c>
      <c r="AU14" s="3">
        <f t="shared" si="6"/>
        <v>0</v>
      </c>
      <c r="AV14" s="3">
        <f t="shared" si="6"/>
        <v>1</v>
      </c>
      <c r="AW14" s="3">
        <f t="shared" si="6"/>
        <v>1</v>
      </c>
      <c r="AY14" s="3">
        <f t="shared" si="26"/>
        <v>1</v>
      </c>
      <c r="AZ14" s="3">
        <f t="shared" si="7"/>
        <v>1</v>
      </c>
      <c r="BA14" s="3">
        <f t="shared" si="7"/>
        <v>0</v>
      </c>
      <c r="BB14" s="3">
        <f t="shared" si="7"/>
        <v>1</v>
      </c>
      <c r="BC14" s="3">
        <f t="shared" si="7"/>
        <v>1</v>
      </c>
      <c r="BE14" s="3">
        <f t="shared" si="27"/>
        <v>1</v>
      </c>
      <c r="BF14" s="3">
        <f t="shared" si="8"/>
        <v>1</v>
      </c>
      <c r="BG14" s="3">
        <f t="shared" si="8"/>
        <v>0</v>
      </c>
      <c r="BH14" s="3">
        <f t="shared" si="8"/>
        <v>1</v>
      </c>
      <c r="BI14" s="3">
        <f t="shared" si="8"/>
        <v>1</v>
      </c>
      <c r="BK14" s="3">
        <f t="shared" si="28"/>
        <v>1</v>
      </c>
      <c r="BL14" s="3">
        <f t="shared" si="9"/>
        <v>1</v>
      </c>
      <c r="BM14" s="3">
        <f t="shared" si="9"/>
        <v>0</v>
      </c>
      <c r="BN14" s="3">
        <f t="shared" si="9"/>
        <v>1</v>
      </c>
      <c r="BO14" s="3">
        <f t="shared" si="9"/>
        <v>1</v>
      </c>
      <c r="BQ14" s="3">
        <f t="shared" si="29"/>
        <v>1</v>
      </c>
      <c r="BR14" s="3">
        <f t="shared" si="10"/>
        <v>1</v>
      </c>
      <c r="BS14" s="3">
        <f t="shared" si="10"/>
        <v>0</v>
      </c>
      <c r="BT14" s="3">
        <f t="shared" si="10"/>
        <v>1</v>
      </c>
      <c r="BU14" s="3">
        <f t="shared" si="10"/>
        <v>1</v>
      </c>
      <c r="BW14" s="3">
        <f t="shared" si="30"/>
        <v>1</v>
      </c>
      <c r="BX14" s="3">
        <f t="shared" si="11"/>
        <v>1</v>
      </c>
      <c r="BY14" s="3">
        <f t="shared" si="11"/>
        <v>0</v>
      </c>
      <c r="BZ14" s="3">
        <f t="shared" si="11"/>
        <v>1</v>
      </c>
      <c r="CA14" s="3">
        <f t="shared" si="11"/>
        <v>1</v>
      </c>
      <c r="CC14" s="3">
        <f t="shared" si="31"/>
        <v>1</v>
      </c>
      <c r="CD14" s="3">
        <f t="shared" si="12"/>
        <v>1</v>
      </c>
      <c r="CE14" s="3">
        <f t="shared" si="12"/>
        <v>0</v>
      </c>
      <c r="CF14" s="3">
        <f t="shared" si="12"/>
        <v>1</v>
      </c>
      <c r="CG14" s="3">
        <f t="shared" si="12"/>
        <v>1</v>
      </c>
      <c r="CI14" s="3">
        <f t="shared" si="32"/>
        <v>1</v>
      </c>
      <c r="CJ14" s="3">
        <f t="shared" si="13"/>
        <v>1</v>
      </c>
      <c r="CK14" s="3">
        <f t="shared" si="13"/>
        <v>0</v>
      </c>
      <c r="CL14" s="3">
        <f t="shared" si="13"/>
        <v>1</v>
      </c>
      <c r="CM14" s="3">
        <f t="shared" si="13"/>
        <v>1</v>
      </c>
      <c r="CO14" s="3">
        <f t="shared" si="33"/>
        <v>1</v>
      </c>
      <c r="CP14" s="3">
        <f t="shared" si="14"/>
        <v>1</v>
      </c>
      <c r="CQ14" s="3">
        <f t="shared" si="14"/>
        <v>0</v>
      </c>
      <c r="CR14" s="3">
        <f t="shared" si="14"/>
        <v>1</v>
      </c>
      <c r="CS14" s="3">
        <f t="shared" si="14"/>
        <v>1</v>
      </c>
    </row>
    <row r="15" spans="1:97">
      <c r="A15" s="264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1</v>
      </c>
      <c r="O15" s="3">
        <f t="shared" si="20"/>
        <v>0</v>
      </c>
      <c r="P15" s="3">
        <f t="shared" si="1"/>
        <v>1</v>
      </c>
      <c r="Q15" s="3">
        <f t="shared" si="1"/>
        <v>0</v>
      </c>
      <c r="R15" s="3">
        <f t="shared" si="1"/>
        <v>1</v>
      </c>
      <c r="S15" s="3">
        <f t="shared" si="1"/>
        <v>0</v>
      </c>
      <c r="U15" s="3">
        <f t="shared" si="21"/>
        <v>1</v>
      </c>
      <c r="V15" s="3">
        <f t="shared" si="2"/>
        <v>1</v>
      </c>
      <c r="W15" s="3">
        <f t="shared" si="2"/>
        <v>0</v>
      </c>
      <c r="X15" s="3">
        <f t="shared" si="2"/>
        <v>0</v>
      </c>
      <c r="Y15" s="3">
        <f t="shared" si="2"/>
        <v>0</v>
      </c>
      <c r="AA15" s="3">
        <f t="shared" si="22"/>
        <v>1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1</v>
      </c>
      <c r="AG15" s="3">
        <f t="shared" si="23"/>
        <v>1</v>
      </c>
      <c r="AH15" s="3">
        <f t="shared" si="4"/>
        <v>1</v>
      </c>
      <c r="AI15" s="3">
        <f t="shared" si="4"/>
        <v>0</v>
      </c>
      <c r="AJ15" s="3">
        <f t="shared" si="4"/>
        <v>1</v>
      </c>
      <c r="AK15" s="3">
        <f t="shared" si="4"/>
        <v>0</v>
      </c>
      <c r="AM15" s="3">
        <f t="shared" si="24"/>
        <v>1</v>
      </c>
      <c r="AN15" s="3">
        <f t="shared" si="5"/>
        <v>1</v>
      </c>
      <c r="AO15" s="3">
        <f t="shared" si="5"/>
        <v>0</v>
      </c>
      <c r="AP15" s="3">
        <f t="shared" si="5"/>
        <v>1</v>
      </c>
      <c r="AQ15" s="3">
        <f t="shared" si="5"/>
        <v>1</v>
      </c>
      <c r="AS15" s="3">
        <f t="shared" si="25"/>
        <v>1</v>
      </c>
      <c r="AT15" s="3">
        <f t="shared" si="6"/>
        <v>1</v>
      </c>
      <c r="AU15" s="3">
        <f t="shared" si="6"/>
        <v>0</v>
      </c>
      <c r="AV15" s="3">
        <f t="shared" si="6"/>
        <v>1</v>
      </c>
      <c r="AW15" s="3">
        <f t="shared" si="6"/>
        <v>1</v>
      </c>
      <c r="AY15" s="3">
        <f t="shared" si="26"/>
        <v>1</v>
      </c>
      <c r="AZ15" s="3">
        <f t="shared" si="7"/>
        <v>1</v>
      </c>
      <c r="BA15" s="3">
        <f t="shared" si="7"/>
        <v>0</v>
      </c>
      <c r="BB15" s="3">
        <f t="shared" si="7"/>
        <v>1</v>
      </c>
      <c r="BC15" s="3">
        <f t="shared" si="7"/>
        <v>1</v>
      </c>
      <c r="BE15" s="3">
        <f t="shared" si="27"/>
        <v>1</v>
      </c>
      <c r="BF15" s="3">
        <f t="shared" si="8"/>
        <v>1</v>
      </c>
      <c r="BG15" s="3">
        <f t="shared" si="8"/>
        <v>0</v>
      </c>
      <c r="BH15" s="3">
        <f t="shared" si="8"/>
        <v>1</v>
      </c>
      <c r="BI15" s="3">
        <f t="shared" si="8"/>
        <v>1</v>
      </c>
      <c r="BK15" s="3">
        <f t="shared" si="28"/>
        <v>1</v>
      </c>
      <c r="BL15" s="3">
        <f t="shared" si="9"/>
        <v>1</v>
      </c>
      <c r="BM15" s="3">
        <f t="shared" si="9"/>
        <v>0</v>
      </c>
      <c r="BN15" s="3">
        <f t="shared" si="9"/>
        <v>1</v>
      </c>
      <c r="BO15" s="3">
        <f t="shared" si="9"/>
        <v>1</v>
      </c>
      <c r="BQ15" s="3">
        <f t="shared" si="29"/>
        <v>1</v>
      </c>
      <c r="BR15" s="3">
        <f t="shared" si="10"/>
        <v>1</v>
      </c>
      <c r="BS15" s="3">
        <f t="shared" si="10"/>
        <v>0</v>
      </c>
      <c r="BT15" s="3">
        <f t="shared" si="10"/>
        <v>1</v>
      </c>
      <c r="BU15" s="3">
        <f t="shared" si="10"/>
        <v>1</v>
      </c>
      <c r="BW15" s="3">
        <f t="shared" si="30"/>
        <v>1</v>
      </c>
      <c r="BX15" s="3">
        <f t="shared" si="11"/>
        <v>1</v>
      </c>
      <c r="BY15" s="3">
        <f t="shared" si="11"/>
        <v>0</v>
      </c>
      <c r="BZ15" s="3">
        <f t="shared" si="11"/>
        <v>1</v>
      </c>
      <c r="CA15" s="3">
        <f t="shared" si="11"/>
        <v>1</v>
      </c>
      <c r="CC15" s="3">
        <f t="shared" si="31"/>
        <v>1</v>
      </c>
      <c r="CD15" s="3">
        <f t="shared" si="12"/>
        <v>1</v>
      </c>
      <c r="CE15" s="3">
        <f t="shared" si="12"/>
        <v>0</v>
      </c>
      <c r="CF15" s="3">
        <f t="shared" si="12"/>
        <v>1</v>
      </c>
      <c r="CG15" s="3">
        <f t="shared" si="12"/>
        <v>1</v>
      </c>
      <c r="CI15" s="3">
        <f t="shared" si="32"/>
        <v>1</v>
      </c>
      <c r="CJ15" s="3">
        <f t="shared" si="13"/>
        <v>1</v>
      </c>
      <c r="CK15" s="3">
        <f t="shared" si="13"/>
        <v>0</v>
      </c>
      <c r="CL15" s="3">
        <f t="shared" si="13"/>
        <v>1</v>
      </c>
      <c r="CM15" s="3">
        <f t="shared" si="13"/>
        <v>1</v>
      </c>
      <c r="CO15" s="3">
        <f t="shared" si="33"/>
        <v>1</v>
      </c>
      <c r="CP15" s="3">
        <f t="shared" si="14"/>
        <v>1</v>
      </c>
      <c r="CQ15" s="3">
        <f t="shared" si="14"/>
        <v>0</v>
      </c>
      <c r="CR15" s="3">
        <f t="shared" si="14"/>
        <v>1</v>
      </c>
      <c r="CS15" s="3">
        <f t="shared" si="14"/>
        <v>1</v>
      </c>
    </row>
    <row r="16" spans="1:97">
      <c r="A16" s="264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O16" s="3">
        <f t="shared" si="20"/>
        <v>0</v>
      </c>
      <c r="P16" s="3">
        <f t="shared" si="1"/>
        <v>1</v>
      </c>
      <c r="Q16" s="3">
        <f t="shared" si="1"/>
        <v>0</v>
      </c>
      <c r="R16" s="3">
        <f t="shared" si="1"/>
        <v>1</v>
      </c>
      <c r="S16" s="3">
        <f t="shared" si="1"/>
        <v>0</v>
      </c>
      <c r="U16" s="3">
        <f t="shared" si="21"/>
        <v>1</v>
      </c>
      <c r="V16" s="3">
        <f t="shared" si="2"/>
        <v>1</v>
      </c>
      <c r="W16" s="3">
        <f t="shared" si="2"/>
        <v>0</v>
      </c>
      <c r="X16" s="3">
        <f t="shared" si="2"/>
        <v>0</v>
      </c>
      <c r="Y16" s="3">
        <f t="shared" si="2"/>
        <v>0</v>
      </c>
      <c r="AA16" s="3">
        <f t="shared" si="22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1</v>
      </c>
      <c r="AG16" s="3">
        <f t="shared" si="23"/>
        <v>1</v>
      </c>
      <c r="AH16" s="3">
        <f t="shared" si="4"/>
        <v>1</v>
      </c>
      <c r="AI16" s="3">
        <f t="shared" si="4"/>
        <v>0</v>
      </c>
      <c r="AJ16" s="3">
        <f t="shared" si="4"/>
        <v>1</v>
      </c>
      <c r="AK16" s="3">
        <f t="shared" si="4"/>
        <v>0</v>
      </c>
      <c r="AM16" s="3">
        <f t="shared" si="24"/>
        <v>1</v>
      </c>
      <c r="AN16" s="3">
        <f t="shared" si="5"/>
        <v>1</v>
      </c>
      <c r="AO16" s="3">
        <f t="shared" si="5"/>
        <v>0</v>
      </c>
      <c r="AP16" s="3">
        <f t="shared" si="5"/>
        <v>1</v>
      </c>
      <c r="AQ16" s="3">
        <f t="shared" si="5"/>
        <v>1</v>
      </c>
      <c r="AS16" s="3">
        <f t="shared" si="25"/>
        <v>1</v>
      </c>
      <c r="AT16" s="3">
        <f t="shared" si="6"/>
        <v>1</v>
      </c>
      <c r="AU16" s="3">
        <f t="shared" si="6"/>
        <v>0</v>
      </c>
      <c r="AV16" s="3">
        <f t="shared" si="6"/>
        <v>1</v>
      </c>
      <c r="AW16" s="3">
        <f t="shared" si="6"/>
        <v>1</v>
      </c>
      <c r="AY16" s="3">
        <f t="shared" si="26"/>
        <v>1</v>
      </c>
      <c r="AZ16" s="3">
        <f t="shared" si="7"/>
        <v>1</v>
      </c>
      <c r="BA16" s="3">
        <f t="shared" si="7"/>
        <v>0</v>
      </c>
      <c r="BB16" s="3">
        <f t="shared" si="7"/>
        <v>1</v>
      </c>
      <c r="BC16" s="3">
        <f t="shared" si="7"/>
        <v>1</v>
      </c>
      <c r="BE16" s="3">
        <f t="shared" si="27"/>
        <v>1</v>
      </c>
      <c r="BF16" s="3">
        <f t="shared" si="8"/>
        <v>1</v>
      </c>
      <c r="BG16" s="3">
        <f t="shared" si="8"/>
        <v>0</v>
      </c>
      <c r="BH16" s="3">
        <f t="shared" si="8"/>
        <v>1</v>
      </c>
      <c r="BI16" s="3">
        <f t="shared" si="8"/>
        <v>1</v>
      </c>
      <c r="BK16" s="3">
        <f t="shared" si="28"/>
        <v>1</v>
      </c>
      <c r="BL16" s="3">
        <f t="shared" si="9"/>
        <v>1</v>
      </c>
      <c r="BM16" s="3">
        <f t="shared" si="9"/>
        <v>0</v>
      </c>
      <c r="BN16" s="3">
        <f t="shared" si="9"/>
        <v>1</v>
      </c>
      <c r="BO16" s="3">
        <f t="shared" si="9"/>
        <v>1</v>
      </c>
      <c r="BQ16" s="3">
        <f t="shared" si="29"/>
        <v>1</v>
      </c>
      <c r="BR16" s="3">
        <f t="shared" si="10"/>
        <v>1</v>
      </c>
      <c r="BS16" s="3">
        <f t="shared" si="10"/>
        <v>0</v>
      </c>
      <c r="BT16" s="3">
        <f t="shared" si="10"/>
        <v>1</v>
      </c>
      <c r="BU16" s="3">
        <f t="shared" si="10"/>
        <v>1</v>
      </c>
      <c r="BW16" s="3">
        <f t="shared" si="30"/>
        <v>1</v>
      </c>
      <c r="BX16" s="3">
        <f t="shared" si="11"/>
        <v>1</v>
      </c>
      <c r="BY16" s="3">
        <f t="shared" si="11"/>
        <v>0</v>
      </c>
      <c r="BZ16" s="3">
        <f t="shared" si="11"/>
        <v>1</v>
      </c>
      <c r="CA16" s="3">
        <f t="shared" si="11"/>
        <v>1</v>
      </c>
      <c r="CC16" s="3">
        <f t="shared" si="31"/>
        <v>1</v>
      </c>
      <c r="CD16" s="3">
        <f t="shared" si="12"/>
        <v>1</v>
      </c>
      <c r="CE16" s="3">
        <f t="shared" si="12"/>
        <v>0</v>
      </c>
      <c r="CF16" s="3">
        <f t="shared" si="12"/>
        <v>1</v>
      </c>
      <c r="CG16" s="3">
        <f t="shared" si="12"/>
        <v>1</v>
      </c>
      <c r="CI16" s="3">
        <f t="shared" si="32"/>
        <v>1</v>
      </c>
      <c r="CJ16" s="3">
        <f t="shared" si="13"/>
        <v>1</v>
      </c>
      <c r="CK16" s="3">
        <f t="shared" si="13"/>
        <v>0</v>
      </c>
      <c r="CL16" s="3">
        <f t="shared" si="13"/>
        <v>1</v>
      </c>
      <c r="CM16" s="3">
        <f t="shared" si="13"/>
        <v>1</v>
      </c>
      <c r="CO16" s="3">
        <f t="shared" si="33"/>
        <v>1</v>
      </c>
      <c r="CP16" s="3">
        <f t="shared" si="14"/>
        <v>1</v>
      </c>
      <c r="CQ16" s="3">
        <f t="shared" si="14"/>
        <v>0</v>
      </c>
      <c r="CR16" s="3">
        <f t="shared" si="14"/>
        <v>1</v>
      </c>
      <c r="CS16" s="3">
        <f t="shared" si="14"/>
        <v>1</v>
      </c>
    </row>
    <row r="17" spans="1:97">
      <c r="A17" s="264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3">
        <f t="shared" si="15"/>
        <v>1</v>
      </c>
      <c r="J17" s="3">
        <f t="shared" si="16"/>
        <v>1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O17" s="3">
        <f t="shared" si="20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U17" s="3">
        <f t="shared" si="21"/>
        <v>1</v>
      </c>
      <c r="V17" s="3">
        <f t="shared" si="2"/>
        <v>1</v>
      </c>
      <c r="W17" s="3">
        <f t="shared" si="2"/>
        <v>1</v>
      </c>
      <c r="X17" s="3">
        <f t="shared" si="2"/>
        <v>0</v>
      </c>
      <c r="Y17" s="3">
        <f t="shared" si="2"/>
        <v>0</v>
      </c>
      <c r="AA17" s="3">
        <f t="shared" si="22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1</v>
      </c>
      <c r="AG17" s="3">
        <f t="shared" si="23"/>
        <v>1</v>
      </c>
      <c r="AH17" s="3">
        <f t="shared" si="4"/>
        <v>1</v>
      </c>
      <c r="AI17" s="3">
        <f t="shared" si="4"/>
        <v>1</v>
      </c>
      <c r="AJ17" s="3">
        <f t="shared" si="4"/>
        <v>0</v>
      </c>
      <c r="AK17" s="3">
        <f t="shared" si="4"/>
        <v>0</v>
      </c>
      <c r="AM17" s="3">
        <f t="shared" si="24"/>
        <v>1</v>
      </c>
      <c r="AN17" s="3">
        <f t="shared" si="5"/>
        <v>1</v>
      </c>
      <c r="AO17" s="3">
        <f t="shared" si="5"/>
        <v>1</v>
      </c>
      <c r="AP17" s="3">
        <f t="shared" si="5"/>
        <v>0</v>
      </c>
      <c r="AQ17" s="3">
        <f t="shared" si="5"/>
        <v>1</v>
      </c>
      <c r="AS17" s="3">
        <f t="shared" si="25"/>
        <v>1</v>
      </c>
      <c r="AT17" s="3">
        <f t="shared" si="6"/>
        <v>1</v>
      </c>
      <c r="AU17" s="3">
        <f t="shared" si="6"/>
        <v>1</v>
      </c>
      <c r="AV17" s="3">
        <f t="shared" si="6"/>
        <v>0</v>
      </c>
      <c r="AW17" s="3">
        <f t="shared" si="6"/>
        <v>1</v>
      </c>
      <c r="AY17" s="3">
        <f t="shared" si="26"/>
        <v>1</v>
      </c>
      <c r="AZ17" s="3">
        <f t="shared" si="7"/>
        <v>1</v>
      </c>
      <c r="BA17" s="3">
        <f t="shared" si="7"/>
        <v>1</v>
      </c>
      <c r="BB17" s="3">
        <f t="shared" si="7"/>
        <v>0</v>
      </c>
      <c r="BC17" s="3">
        <f t="shared" si="7"/>
        <v>1</v>
      </c>
      <c r="BE17" s="3">
        <f t="shared" si="27"/>
        <v>1</v>
      </c>
      <c r="BF17" s="3">
        <f t="shared" si="8"/>
        <v>1</v>
      </c>
      <c r="BG17" s="3">
        <f t="shared" si="8"/>
        <v>1</v>
      </c>
      <c r="BH17" s="3">
        <f t="shared" si="8"/>
        <v>0</v>
      </c>
      <c r="BI17" s="3">
        <f t="shared" si="8"/>
        <v>1</v>
      </c>
      <c r="BK17" s="3">
        <f t="shared" si="28"/>
        <v>1</v>
      </c>
      <c r="BL17" s="3">
        <f t="shared" si="9"/>
        <v>1</v>
      </c>
      <c r="BM17" s="3">
        <f t="shared" si="9"/>
        <v>1</v>
      </c>
      <c r="BN17" s="3">
        <f t="shared" si="9"/>
        <v>0</v>
      </c>
      <c r="BO17" s="3">
        <f t="shared" si="9"/>
        <v>1</v>
      </c>
      <c r="BQ17" s="3">
        <f t="shared" si="29"/>
        <v>1</v>
      </c>
      <c r="BR17" s="3">
        <f t="shared" si="10"/>
        <v>1</v>
      </c>
      <c r="BS17" s="3">
        <f t="shared" si="10"/>
        <v>1</v>
      </c>
      <c r="BT17" s="3">
        <f t="shared" si="10"/>
        <v>0</v>
      </c>
      <c r="BU17" s="3">
        <f t="shared" si="10"/>
        <v>1</v>
      </c>
      <c r="BW17" s="3">
        <f t="shared" si="30"/>
        <v>1</v>
      </c>
      <c r="BX17" s="3">
        <f t="shared" si="11"/>
        <v>1</v>
      </c>
      <c r="BY17" s="3">
        <f t="shared" si="11"/>
        <v>1</v>
      </c>
      <c r="BZ17" s="3">
        <f t="shared" si="11"/>
        <v>0</v>
      </c>
      <c r="CA17" s="3">
        <f t="shared" si="11"/>
        <v>1</v>
      </c>
      <c r="CC17" s="3">
        <f t="shared" si="31"/>
        <v>1</v>
      </c>
      <c r="CD17" s="3">
        <f t="shared" si="12"/>
        <v>1</v>
      </c>
      <c r="CE17" s="3">
        <f t="shared" si="12"/>
        <v>1</v>
      </c>
      <c r="CF17" s="3">
        <f t="shared" si="12"/>
        <v>0</v>
      </c>
      <c r="CG17" s="3">
        <f t="shared" si="12"/>
        <v>1</v>
      </c>
      <c r="CI17" s="3">
        <f t="shared" si="32"/>
        <v>1</v>
      </c>
      <c r="CJ17" s="3">
        <f t="shared" si="13"/>
        <v>1</v>
      </c>
      <c r="CK17" s="3">
        <f t="shared" si="13"/>
        <v>1</v>
      </c>
      <c r="CL17" s="3">
        <f t="shared" si="13"/>
        <v>0</v>
      </c>
      <c r="CM17" s="3">
        <f t="shared" si="13"/>
        <v>1</v>
      </c>
      <c r="CO17" s="3">
        <f t="shared" si="33"/>
        <v>1</v>
      </c>
      <c r="CP17" s="3">
        <f t="shared" si="14"/>
        <v>1</v>
      </c>
      <c r="CQ17" s="3">
        <f t="shared" si="14"/>
        <v>1</v>
      </c>
      <c r="CR17" s="3">
        <f t="shared" si="14"/>
        <v>0</v>
      </c>
      <c r="CS17" s="3">
        <f t="shared" si="14"/>
        <v>1</v>
      </c>
    </row>
    <row r="18" spans="1:97">
      <c r="A18" s="264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0</v>
      </c>
      <c r="M18" s="3">
        <f t="shared" si="19"/>
        <v>1</v>
      </c>
      <c r="O18" s="3">
        <f t="shared" si="20"/>
        <v>1</v>
      </c>
      <c r="P18" s="3">
        <f t="shared" si="1"/>
        <v>0</v>
      </c>
      <c r="Q18" s="3">
        <f t="shared" si="1"/>
        <v>0</v>
      </c>
      <c r="R18" s="3">
        <f t="shared" si="1"/>
        <v>0</v>
      </c>
      <c r="S18" s="3">
        <f t="shared" si="1"/>
        <v>1</v>
      </c>
      <c r="U18" s="3">
        <f t="shared" si="21"/>
        <v>1</v>
      </c>
      <c r="V18" s="3">
        <f t="shared" si="2"/>
        <v>1</v>
      </c>
      <c r="W18" s="3">
        <f t="shared" si="2"/>
        <v>1</v>
      </c>
      <c r="X18" s="3">
        <f t="shared" si="2"/>
        <v>0</v>
      </c>
      <c r="Y18" s="3">
        <f t="shared" si="2"/>
        <v>0</v>
      </c>
      <c r="AA18" s="3">
        <f t="shared" si="22"/>
        <v>0</v>
      </c>
      <c r="AB18" s="3">
        <f t="shared" si="3"/>
        <v>1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G18" s="3">
        <f t="shared" si="23"/>
        <v>1</v>
      </c>
      <c r="AH18" s="3">
        <f t="shared" si="4"/>
        <v>0</v>
      </c>
      <c r="AI18" s="3">
        <f t="shared" si="4"/>
        <v>1</v>
      </c>
      <c r="AJ18" s="3">
        <f t="shared" si="4"/>
        <v>0</v>
      </c>
      <c r="AK18" s="3">
        <f t="shared" si="4"/>
        <v>0</v>
      </c>
      <c r="AM18" s="3">
        <f t="shared" si="24"/>
        <v>1</v>
      </c>
      <c r="AN18" s="3">
        <f t="shared" si="5"/>
        <v>1</v>
      </c>
      <c r="AO18" s="3">
        <f t="shared" si="5"/>
        <v>1</v>
      </c>
      <c r="AP18" s="3">
        <f t="shared" si="5"/>
        <v>0</v>
      </c>
      <c r="AQ18" s="3">
        <f t="shared" si="5"/>
        <v>1</v>
      </c>
      <c r="AS18" s="3">
        <f t="shared" si="25"/>
        <v>1</v>
      </c>
      <c r="AT18" s="3">
        <f t="shared" si="6"/>
        <v>1</v>
      </c>
      <c r="AU18" s="3">
        <f t="shared" si="6"/>
        <v>1</v>
      </c>
      <c r="AV18" s="3">
        <f t="shared" si="6"/>
        <v>0</v>
      </c>
      <c r="AW18" s="3">
        <f t="shared" si="6"/>
        <v>1</v>
      </c>
      <c r="AY18" s="3">
        <f t="shared" si="26"/>
        <v>1</v>
      </c>
      <c r="AZ18" s="3">
        <f t="shared" si="7"/>
        <v>1</v>
      </c>
      <c r="BA18" s="3">
        <f t="shared" si="7"/>
        <v>1</v>
      </c>
      <c r="BB18" s="3">
        <f t="shared" si="7"/>
        <v>0</v>
      </c>
      <c r="BC18" s="3">
        <f t="shared" si="7"/>
        <v>1</v>
      </c>
      <c r="BE18" s="3">
        <f t="shared" si="27"/>
        <v>1</v>
      </c>
      <c r="BF18" s="3">
        <f t="shared" si="8"/>
        <v>1</v>
      </c>
      <c r="BG18" s="3">
        <f t="shared" si="8"/>
        <v>1</v>
      </c>
      <c r="BH18" s="3">
        <f t="shared" si="8"/>
        <v>0</v>
      </c>
      <c r="BI18" s="3">
        <f t="shared" si="8"/>
        <v>1</v>
      </c>
      <c r="BK18" s="3">
        <f t="shared" si="28"/>
        <v>1</v>
      </c>
      <c r="BL18" s="3">
        <f t="shared" si="9"/>
        <v>1</v>
      </c>
      <c r="BM18" s="3">
        <f t="shared" si="9"/>
        <v>1</v>
      </c>
      <c r="BN18" s="3">
        <f t="shared" si="9"/>
        <v>0</v>
      </c>
      <c r="BO18" s="3">
        <f t="shared" si="9"/>
        <v>1</v>
      </c>
      <c r="BQ18" s="3">
        <f t="shared" si="29"/>
        <v>1</v>
      </c>
      <c r="BR18" s="3">
        <f t="shared" si="10"/>
        <v>1</v>
      </c>
      <c r="BS18" s="3">
        <f t="shared" si="10"/>
        <v>1</v>
      </c>
      <c r="BT18" s="3">
        <f t="shared" si="10"/>
        <v>0</v>
      </c>
      <c r="BU18" s="3">
        <f t="shared" si="10"/>
        <v>1</v>
      </c>
      <c r="BW18" s="3">
        <f t="shared" si="30"/>
        <v>1</v>
      </c>
      <c r="BX18" s="3">
        <f t="shared" si="11"/>
        <v>1</v>
      </c>
      <c r="BY18" s="3">
        <f t="shared" si="11"/>
        <v>1</v>
      </c>
      <c r="BZ18" s="3">
        <f t="shared" si="11"/>
        <v>0</v>
      </c>
      <c r="CA18" s="3">
        <f t="shared" si="11"/>
        <v>1</v>
      </c>
      <c r="CC18" s="3">
        <f t="shared" si="31"/>
        <v>1</v>
      </c>
      <c r="CD18" s="3">
        <f t="shared" si="12"/>
        <v>1</v>
      </c>
      <c r="CE18" s="3">
        <f t="shared" si="12"/>
        <v>1</v>
      </c>
      <c r="CF18" s="3">
        <f t="shared" si="12"/>
        <v>0</v>
      </c>
      <c r="CG18" s="3">
        <f t="shared" si="12"/>
        <v>1</v>
      </c>
      <c r="CI18" s="3">
        <f t="shared" si="32"/>
        <v>1</v>
      </c>
      <c r="CJ18" s="3">
        <f t="shared" si="13"/>
        <v>1</v>
      </c>
      <c r="CK18" s="3">
        <f t="shared" si="13"/>
        <v>1</v>
      </c>
      <c r="CL18" s="3">
        <f t="shared" si="13"/>
        <v>0</v>
      </c>
      <c r="CM18" s="3">
        <f t="shared" si="13"/>
        <v>1</v>
      </c>
      <c r="CO18" s="3">
        <f t="shared" si="33"/>
        <v>1</v>
      </c>
      <c r="CP18" s="3">
        <f t="shared" si="14"/>
        <v>1</v>
      </c>
      <c r="CQ18" s="3">
        <f t="shared" si="14"/>
        <v>1</v>
      </c>
      <c r="CR18" s="3">
        <f t="shared" si="14"/>
        <v>0</v>
      </c>
      <c r="CS18" s="3">
        <f t="shared" si="14"/>
        <v>1</v>
      </c>
    </row>
    <row r="19" spans="1:97">
      <c r="A19" s="264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0</v>
      </c>
      <c r="M19" s="3">
        <f t="shared" si="19"/>
        <v>1</v>
      </c>
      <c r="O19" s="3">
        <f t="shared" si="20"/>
        <v>1</v>
      </c>
      <c r="P19" s="3">
        <f t="shared" si="1"/>
        <v>0</v>
      </c>
      <c r="Q19" s="3">
        <f t="shared" si="1"/>
        <v>0</v>
      </c>
      <c r="R19" s="3">
        <f t="shared" si="1"/>
        <v>0</v>
      </c>
      <c r="S19" s="3">
        <f t="shared" si="1"/>
        <v>1</v>
      </c>
      <c r="U19" s="3">
        <f t="shared" si="21"/>
        <v>0</v>
      </c>
      <c r="V19" s="3">
        <f t="shared" si="2"/>
        <v>1</v>
      </c>
      <c r="W19" s="3">
        <f t="shared" si="2"/>
        <v>1</v>
      </c>
      <c r="X19" s="3">
        <f t="shared" si="2"/>
        <v>0</v>
      </c>
      <c r="Y19" s="3">
        <f t="shared" si="2"/>
        <v>0</v>
      </c>
      <c r="AA19" s="3">
        <f t="shared" si="22"/>
        <v>0</v>
      </c>
      <c r="AB19" s="3">
        <f t="shared" si="3"/>
        <v>1</v>
      </c>
      <c r="AC19" s="3">
        <f t="shared" si="3"/>
        <v>1</v>
      </c>
      <c r="AD19" s="3">
        <f t="shared" si="3"/>
        <v>0</v>
      </c>
      <c r="AE19" s="3">
        <f t="shared" si="3"/>
        <v>0</v>
      </c>
      <c r="AG19" s="3">
        <f t="shared" si="23"/>
        <v>1</v>
      </c>
      <c r="AH19" s="3">
        <f t="shared" si="4"/>
        <v>0</v>
      </c>
      <c r="AI19" s="3">
        <f t="shared" si="4"/>
        <v>0</v>
      </c>
      <c r="AJ19" s="3">
        <f t="shared" si="4"/>
        <v>0</v>
      </c>
      <c r="AK19" s="3">
        <f t="shared" si="4"/>
        <v>1</v>
      </c>
      <c r="AM19" s="3">
        <f t="shared" si="24"/>
        <v>1</v>
      </c>
      <c r="AN19" s="3">
        <f t="shared" si="5"/>
        <v>1</v>
      </c>
      <c r="AO19" s="3">
        <f t="shared" si="5"/>
        <v>1</v>
      </c>
      <c r="AP19" s="3">
        <f t="shared" si="5"/>
        <v>0</v>
      </c>
      <c r="AQ19" s="3">
        <f t="shared" si="5"/>
        <v>1</v>
      </c>
      <c r="AS19" s="3">
        <f t="shared" si="25"/>
        <v>1</v>
      </c>
      <c r="AT19" s="3">
        <f t="shared" si="6"/>
        <v>1</v>
      </c>
      <c r="AU19" s="3">
        <f t="shared" si="6"/>
        <v>1</v>
      </c>
      <c r="AV19" s="3">
        <f t="shared" si="6"/>
        <v>0</v>
      </c>
      <c r="AW19" s="3">
        <f t="shared" si="6"/>
        <v>1</v>
      </c>
      <c r="AY19" s="3">
        <f t="shared" si="26"/>
        <v>1</v>
      </c>
      <c r="AZ19" s="3">
        <f t="shared" si="7"/>
        <v>1</v>
      </c>
      <c r="BA19" s="3">
        <f t="shared" si="7"/>
        <v>1</v>
      </c>
      <c r="BB19" s="3">
        <f t="shared" si="7"/>
        <v>0</v>
      </c>
      <c r="BC19" s="3">
        <f t="shared" si="7"/>
        <v>1</v>
      </c>
      <c r="BE19" s="3">
        <f t="shared" si="27"/>
        <v>1</v>
      </c>
      <c r="BF19" s="3">
        <f t="shared" si="8"/>
        <v>1</v>
      </c>
      <c r="BG19" s="3">
        <f t="shared" si="8"/>
        <v>1</v>
      </c>
      <c r="BH19" s="3">
        <f t="shared" si="8"/>
        <v>0</v>
      </c>
      <c r="BI19" s="3">
        <f t="shared" si="8"/>
        <v>1</v>
      </c>
      <c r="BK19" s="3">
        <f t="shared" si="28"/>
        <v>1</v>
      </c>
      <c r="BL19" s="3">
        <f t="shared" si="9"/>
        <v>1</v>
      </c>
      <c r="BM19" s="3">
        <f t="shared" si="9"/>
        <v>1</v>
      </c>
      <c r="BN19" s="3">
        <f t="shared" si="9"/>
        <v>0</v>
      </c>
      <c r="BO19" s="3">
        <f t="shared" si="9"/>
        <v>1</v>
      </c>
      <c r="BQ19" s="3">
        <f t="shared" si="29"/>
        <v>1</v>
      </c>
      <c r="BR19" s="3">
        <f t="shared" si="10"/>
        <v>1</v>
      </c>
      <c r="BS19" s="3">
        <f t="shared" si="10"/>
        <v>1</v>
      </c>
      <c r="BT19" s="3">
        <f t="shared" si="10"/>
        <v>0</v>
      </c>
      <c r="BU19" s="3">
        <f t="shared" si="10"/>
        <v>1</v>
      </c>
      <c r="BW19" s="3">
        <f t="shared" si="30"/>
        <v>1</v>
      </c>
      <c r="BX19" s="3">
        <f t="shared" si="11"/>
        <v>1</v>
      </c>
      <c r="BY19" s="3">
        <f t="shared" si="11"/>
        <v>1</v>
      </c>
      <c r="BZ19" s="3">
        <f t="shared" si="11"/>
        <v>0</v>
      </c>
      <c r="CA19" s="3">
        <f t="shared" si="11"/>
        <v>1</v>
      </c>
      <c r="CC19" s="3">
        <f t="shared" si="31"/>
        <v>1</v>
      </c>
      <c r="CD19" s="3">
        <f t="shared" si="12"/>
        <v>1</v>
      </c>
      <c r="CE19" s="3">
        <f t="shared" si="12"/>
        <v>1</v>
      </c>
      <c r="CF19" s="3">
        <f t="shared" si="12"/>
        <v>0</v>
      </c>
      <c r="CG19" s="3">
        <f t="shared" si="12"/>
        <v>1</v>
      </c>
      <c r="CI19" s="3">
        <f t="shared" si="32"/>
        <v>1</v>
      </c>
      <c r="CJ19" s="3">
        <f t="shared" si="13"/>
        <v>1</v>
      </c>
      <c r="CK19" s="3">
        <f t="shared" si="13"/>
        <v>1</v>
      </c>
      <c r="CL19" s="3">
        <f t="shared" si="13"/>
        <v>0</v>
      </c>
      <c r="CM19" s="3">
        <f t="shared" si="13"/>
        <v>1</v>
      </c>
      <c r="CO19" s="3">
        <f t="shared" si="33"/>
        <v>1</v>
      </c>
      <c r="CP19" s="3">
        <f t="shared" si="14"/>
        <v>1</v>
      </c>
      <c r="CQ19" s="3">
        <f t="shared" si="14"/>
        <v>1</v>
      </c>
      <c r="CR19" s="3">
        <f t="shared" si="14"/>
        <v>0</v>
      </c>
      <c r="CS19" s="3">
        <f t="shared" si="14"/>
        <v>1</v>
      </c>
    </row>
    <row r="20" spans="1:97">
      <c r="A20" s="264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3">
        <f t="shared" si="15"/>
        <v>1</v>
      </c>
      <c r="J20" s="3">
        <f t="shared" si="16"/>
        <v>0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O20" s="3">
        <f t="shared" si="20"/>
        <v>1</v>
      </c>
      <c r="P20" s="3">
        <f t="shared" si="20"/>
        <v>0</v>
      </c>
      <c r="Q20" s="3">
        <f t="shared" si="20"/>
        <v>0</v>
      </c>
      <c r="R20" s="3">
        <f t="shared" si="20"/>
        <v>1</v>
      </c>
      <c r="S20" s="3">
        <f t="shared" si="20"/>
        <v>1</v>
      </c>
      <c r="U20" s="3">
        <f t="shared" si="21"/>
        <v>0</v>
      </c>
      <c r="V20" s="3">
        <f t="shared" ref="V20:Y71" si="34">IF(C20=0,"",IF(OR(C20=$U$1,C20=$V$1,C21=$U$1,C21=$V$1,C22=$U$1,,C22=$V$1),0,1))</f>
        <v>0</v>
      </c>
      <c r="W20" s="3">
        <f t="shared" si="34"/>
        <v>1</v>
      </c>
      <c r="X20" s="3">
        <f t="shared" si="34"/>
        <v>0</v>
      </c>
      <c r="Y20" s="3">
        <f t="shared" si="34"/>
        <v>0</v>
      </c>
      <c r="AA20" s="3">
        <f t="shared" si="22"/>
        <v>0</v>
      </c>
      <c r="AB20" s="3">
        <f t="shared" ref="AB20:AE71" si="35">IF(C20=0,"",IF(OR(C20=$AA$1,C20=$AB$1,C21=$AA$1,C21=$AB$1,C22=$AA$1,C22=$AB$1),0,1))</f>
        <v>0</v>
      </c>
      <c r="AC20" s="3">
        <f t="shared" si="35"/>
        <v>1</v>
      </c>
      <c r="AD20" s="3">
        <f t="shared" si="35"/>
        <v>1</v>
      </c>
      <c r="AE20" s="3">
        <f t="shared" si="35"/>
        <v>0</v>
      </c>
      <c r="AG20" s="3">
        <f t="shared" si="23"/>
        <v>1</v>
      </c>
      <c r="AH20" s="3">
        <f t="shared" ref="AH20:AK71" si="36">IF(C20=0,"",IF(OR(C20=$AG$1,C20=$AH$1,C21=$AG$1,C21=$AH$1,C22=$AG$1,C22=$AH$1),0,1))</f>
        <v>0</v>
      </c>
      <c r="AI20" s="3">
        <f t="shared" si="36"/>
        <v>0</v>
      </c>
      <c r="AJ20" s="3">
        <f t="shared" si="36"/>
        <v>0</v>
      </c>
      <c r="AK20" s="3">
        <f t="shared" si="36"/>
        <v>1</v>
      </c>
      <c r="AM20" s="3">
        <f t="shared" si="24"/>
        <v>1</v>
      </c>
      <c r="AN20" s="3">
        <f t="shared" si="24"/>
        <v>0</v>
      </c>
      <c r="AO20" s="3">
        <f t="shared" si="24"/>
        <v>1</v>
      </c>
      <c r="AP20" s="3">
        <f t="shared" si="24"/>
        <v>1</v>
      </c>
      <c r="AQ20" s="3">
        <f t="shared" si="24"/>
        <v>1</v>
      </c>
      <c r="AS20" s="3">
        <f t="shared" si="25"/>
        <v>1</v>
      </c>
      <c r="AT20" s="3">
        <f t="shared" si="25"/>
        <v>0</v>
      </c>
      <c r="AU20" s="3">
        <f t="shared" si="25"/>
        <v>1</v>
      </c>
      <c r="AV20" s="3">
        <f t="shared" si="25"/>
        <v>1</v>
      </c>
      <c r="AW20" s="3">
        <f t="shared" si="25"/>
        <v>1</v>
      </c>
      <c r="AY20" s="3">
        <f t="shared" si="26"/>
        <v>1</v>
      </c>
      <c r="AZ20" s="3">
        <f t="shared" si="26"/>
        <v>0</v>
      </c>
      <c r="BA20" s="3">
        <f t="shared" si="26"/>
        <v>1</v>
      </c>
      <c r="BB20" s="3">
        <f t="shared" si="26"/>
        <v>1</v>
      </c>
      <c r="BC20" s="3">
        <f t="shared" si="26"/>
        <v>1</v>
      </c>
      <c r="BE20" s="3">
        <f t="shared" si="27"/>
        <v>1</v>
      </c>
      <c r="BF20" s="3">
        <f t="shared" si="27"/>
        <v>0</v>
      </c>
      <c r="BG20" s="3">
        <f t="shared" si="27"/>
        <v>1</v>
      </c>
      <c r="BH20" s="3">
        <f t="shared" si="27"/>
        <v>1</v>
      </c>
      <c r="BI20" s="3">
        <f t="shared" si="27"/>
        <v>1</v>
      </c>
      <c r="BK20" s="3">
        <f t="shared" si="28"/>
        <v>1</v>
      </c>
      <c r="BL20" s="3">
        <f t="shared" ref="BL20:BO71" si="37">IF(C20=0,"",IF(OR(C20=$BK$1,C20=$BL$1,C21=$BK$1,C21=$BL$1,C22=$BK$1,C22=$BL$1),0,1))</f>
        <v>0</v>
      </c>
      <c r="BM20" s="3">
        <f t="shared" si="37"/>
        <v>1</v>
      </c>
      <c r="BN20" s="3">
        <f t="shared" si="37"/>
        <v>1</v>
      </c>
      <c r="BO20" s="3">
        <f t="shared" si="37"/>
        <v>1</v>
      </c>
      <c r="BQ20" s="3">
        <f t="shared" si="29"/>
        <v>1</v>
      </c>
      <c r="BR20" s="3">
        <f t="shared" ref="BR20:BU71" si="38">IF(C20=0,"",IF(OR(C20=$BQ$1,C21=$BQ$1,C22=$BQ$1,C20=$BR$1,C21=$BR$1,C22=$BR$1),0,1))</f>
        <v>0</v>
      </c>
      <c r="BS20" s="3">
        <f t="shared" si="38"/>
        <v>1</v>
      </c>
      <c r="BT20" s="3">
        <f t="shared" si="38"/>
        <v>1</v>
      </c>
      <c r="BU20" s="3">
        <f t="shared" si="38"/>
        <v>1</v>
      </c>
      <c r="BW20" s="3">
        <f t="shared" si="30"/>
        <v>1</v>
      </c>
      <c r="BX20" s="3">
        <f t="shared" ref="BX20:CA71" si="39">IF(C20=0,"",IF(OR(C20=$BQ$1,C21=$BQ$1,C22=$BQ$1,C20=$BX$1,C21=$BX$1,C22=$BX$1),0,1))</f>
        <v>0</v>
      </c>
      <c r="BY20" s="3">
        <f t="shared" si="39"/>
        <v>1</v>
      </c>
      <c r="BZ20" s="3">
        <f t="shared" si="39"/>
        <v>1</v>
      </c>
      <c r="CA20" s="3">
        <f t="shared" si="39"/>
        <v>1</v>
      </c>
      <c r="CC20" s="3">
        <f t="shared" si="31"/>
        <v>1</v>
      </c>
      <c r="CD20" s="3">
        <f t="shared" ref="CD20:CG71" si="40">IF(C20=0,"",IF(OR(C20=$BQ$1,C21=$BQ$1,C22=$BQ$1,C20=$CD$1,C21=$CD$1,C22=$CD$1),0,1))</f>
        <v>0</v>
      </c>
      <c r="CE20" s="3">
        <f t="shared" si="40"/>
        <v>1</v>
      </c>
      <c r="CF20" s="3">
        <f t="shared" si="40"/>
        <v>1</v>
      </c>
      <c r="CG20" s="3">
        <f t="shared" si="40"/>
        <v>1</v>
      </c>
      <c r="CI20" s="3">
        <f t="shared" si="32"/>
        <v>1</v>
      </c>
      <c r="CJ20" s="3">
        <f t="shared" ref="CJ20:CM71" si="41">IF(C20=0,"",IF(OR(C20=$BQ$1,C21=$BQ$1,C22=$BQ$1,C20=$CJ$1,C21=$CJ$1,C22=$CJ$1),0,1))</f>
        <v>0</v>
      </c>
      <c r="CK20" s="3">
        <f t="shared" si="41"/>
        <v>1</v>
      </c>
      <c r="CL20" s="3">
        <f t="shared" si="41"/>
        <v>1</v>
      </c>
      <c r="CM20" s="3">
        <f t="shared" si="41"/>
        <v>1</v>
      </c>
      <c r="CO20" s="3">
        <f t="shared" si="33"/>
        <v>1</v>
      </c>
      <c r="CP20" s="3">
        <f t="shared" ref="CP20:CS71" si="42">IF(C20=0,"",IF(OR(C20=$BQ$1,C21=$BQ$1,C22=$BQ$1,C20=$CP$1,C21=$CP$1,C22=$CP$1),0,1))</f>
        <v>0</v>
      </c>
      <c r="CQ20" s="3">
        <f t="shared" si="42"/>
        <v>1</v>
      </c>
      <c r="CR20" s="3">
        <f t="shared" si="42"/>
        <v>1</v>
      </c>
      <c r="CS20" s="3">
        <f t="shared" si="42"/>
        <v>1</v>
      </c>
    </row>
    <row r="21" spans="1:97">
      <c r="A21" s="264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O21" s="3">
        <f t="shared" ref="O21:S36" si="43">IF(B21=0,"",IF(OR(B21=$O$1,B21=$P$1,B22=$O$1,B22=$P$1,B23=$O$1,B23=$P$1),0,1))</f>
        <v>1</v>
      </c>
      <c r="P21" s="3">
        <f t="shared" si="43"/>
        <v>0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U21" s="3">
        <f t="shared" si="21"/>
        <v>0</v>
      </c>
      <c r="V21" s="3">
        <f t="shared" si="34"/>
        <v>0</v>
      </c>
      <c r="W21" s="3">
        <f t="shared" si="34"/>
        <v>0</v>
      </c>
      <c r="X21" s="3">
        <f t="shared" si="34"/>
        <v>1</v>
      </c>
      <c r="Y21" s="3">
        <f t="shared" si="34"/>
        <v>0</v>
      </c>
      <c r="AA21" s="3">
        <f t="shared" si="22"/>
        <v>1</v>
      </c>
      <c r="AB21" s="3">
        <f t="shared" si="35"/>
        <v>0</v>
      </c>
      <c r="AC21" s="3">
        <f t="shared" si="35"/>
        <v>1</v>
      </c>
      <c r="AD21" s="3">
        <f t="shared" si="35"/>
        <v>1</v>
      </c>
      <c r="AE21" s="3">
        <f t="shared" si="35"/>
        <v>0</v>
      </c>
      <c r="AG21" s="3">
        <f t="shared" si="23"/>
        <v>1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1</v>
      </c>
      <c r="AM21" s="3">
        <f t="shared" ref="AM21:AQ36" si="44">IF(B21=0,"",IF(OR(B21=$AG$1,B21=$AN$1,B22=$AG$1,B22=$AN$1,B23=$AG$1,B23=$AN$1),0,1))</f>
        <v>1</v>
      </c>
      <c r="AN21" s="3">
        <f t="shared" si="44"/>
        <v>0</v>
      </c>
      <c r="AO21" s="3">
        <f t="shared" si="44"/>
        <v>1</v>
      </c>
      <c r="AP21" s="3">
        <f t="shared" si="44"/>
        <v>1</v>
      </c>
      <c r="AQ21" s="3">
        <f t="shared" si="44"/>
        <v>1</v>
      </c>
      <c r="AS21" s="3">
        <f t="shared" ref="AS21:AW36" si="45">IF(B21=0,"",IF(OR(B21=$AG$1,B21=$AT$1,B22=$AG$1,B22=$AT$1,B23=$AG$1,B23=$AT$1),0,1))</f>
        <v>1</v>
      </c>
      <c r="AT21" s="3">
        <f t="shared" si="45"/>
        <v>0</v>
      </c>
      <c r="AU21" s="3">
        <f t="shared" si="45"/>
        <v>1</v>
      </c>
      <c r="AV21" s="3">
        <f t="shared" si="45"/>
        <v>1</v>
      </c>
      <c r="AW21" s="3">
        <f t="shared" si="45"/>
        <v>1</v>
      </c>
      <c r="AY21" s="3">
        <f t="shared" ref="AY21:BC36" si="46">IF(B21=0,"",IF(OR(B21=$AG$1,B21=$AZ$1,B22=$AG$1,B22=$AZ$1,B23=$AG$1,B23=$AZ$1),0,1))</f>
        <v>1</v>
      </c>
      <c r="AZ21" s="3">
        <f t="shared" si="46"/>
        <v>0</v>
      </c>
      <c r="BA21" s="3">
        <f t="shared" si="46"/>
        <v>1</v>
      </c>
      <c r="BB21" s="3">
        <f t="shared" si="46"/>
        <v>1</v>
      </c>
      <c r="BC21" s="3">
        <f t="shared" si="46"/>
        <v>1</v>
      </c>
      <c r="BE21" s="3">
        <f t="shared" ref="BE21:BI36" si="47">IF(B21=0,"",IF(OR(B21=$AG$1,B21=$BF$1,B22=$AG$1,B22=$BF$1,B23=$AG$1,B23=$BF$1),0,1))</f>
        <v>1</v>
      </c>
      <c r="BF21" s="3">
        <f t="shared" si="47"/>
        <v>0</v>
      </c>
      <c r="BG21" s="3">
        <f t="shared" si="47"/>
        <v>1</v>
      </c>
      <c r="BH21" s="3">
        <f t="shared" si="47"/>
        <v>1</v>
      </c>
      <c r="BI21" s="3">
        <f t="shared" si="47"/>
        <v>1</v>
      </c>
      <c r="BK21" s="3">
        <f t="shared" si="28"/>
        <v>1</v>
      </c>
      <c r="BL21" s="3">
        <f t="shared" si="37"/>
        <v>0</v>
      </c>
      <c r="BM21" s="3">
        <f t="shared" si="37"/>
        <v>1</v>
      </c>
      <c r="BN21" s="3">
        <f t="shared" si="37"/>
        <v>1</v>
      </c>
      <c r="BO21" s="3">
        <f t="shared" si="37"/>
        <v>1</v>
      </c>
      <c r="BQ21" s="3">
        <f t="shared" si="29"/>
        <v>1</v>
      </c>
      <c r="BR21" s="3">
        <f t="shared" si="38"/>
        <v>0</v>
      </c>
      <c r="BS21" s="3">
        <f t="shared" si="38"/>
        <v>1</v>
      </c>
      <c r="BT21" s="3">
        <f t="shared" si="38"/>
        <v>1</v>
      </c>
      <c r="BU21" s="3">
        <f t="shared" si="38"/>
        <v>1</v>
      </c>
      <c r="BW21" s="3">
        <f t="shared" si="30"/>
        <v>1</v>
      </c>
      <c r="BX21" s="3">
        <f t="shared" si="39"/>
        <v>0</v>
      </c>
      <c r="BY21" s="3">
        <f t="shared" si="39"/>
        <v>1</v>
      </c>
      <c r="BZ21" s="3">
        <f t="shared" si="39"/>
        <v>1</v>
      </c>
      <c r="CA21" s="3">
        <f t="shared" si="39"/>
        <v>1</v>
      </c>
      <c r="CC21" s="3">
        <f t="shared" si="31"/>
        <v>1</v>
      </c>
      <c r="CD21" s="3">
        <f t="shared" si="40"/>
        <v>0</v>
      </c>
      <c r="CE21" s="3">
        <f t="shared" si="40"/>
        <v>1</v>
      </c>
      <c r="CF21" s="3">
        <f t="shared" si="40"/>
        <v>1</v>
      </c>
      <c r="CG21" s="3">
        <f t="shared" si="40"/>
        <v>1</v>
      </c>
      <c r="CI21" s="3">
        <f t="shared" si="32"/>
        <v>1</v>
      </c>
      <c r="CJ21" s="3">
        <f t="shared" si="41"/>
        <v>0</v>
      </c>
      <c r="CK21" s="3">
        <f t="shared" si="41"/>
        <v>1</v>
      </c>
      <c r="CL21" s="3">
        <f t="shared" si="41"/>
        <v>1</v>
      </c>
      <c r="CM21" s="3">
        <f t="shared" si="41"/>
        <v>1</v>
      </c>
      <c r="CO21" s="3">
        <f t="shared" si="33"/>
        <v>1</v>
      </c>
      <c r="CP21" s="3">
        <f t="shared" si="42"/>
        <v>0</v>
      </c>
      <c r="CQ21" s="3">
        <f t="shared" si="42"/>
        <v>1</v>
      </c>
      <c r="CR21" s="3">
        <f t="shared" si="42"/>
        <v>1</v>
      </c>
      <c r="CS21" s="3">
        <f t="shared" si="42"/>
        <v>1</v>
      </c>
    </row>
    <row r="22" spans="1:97">
      <c r="A22" s="264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1</v>
      </c>
      <c r="M22" s="3">
        <f t="shared" si="19"/>
        <v>1</v>
      </c>
      <c r="O22" s="3">
        <f t="shared" si="43"/>
        <v>0</v>
      </c>
      <c r="P22" s="3">
        <f t="shared" si="43"/>
        <v>0</v>
      </c>
      <c r="Q22" s="3">
        <f t="shared" si="43"/>
        <v>1</v>
      </c>
      <c r="R22" s="3">
        <f t="shared" si="43"/>
        <v>1</v>
      </c>
      <c r="S22" s="3">
        <f t="shared" si="43"/>
        <v>0</v>
      </c>
      <c r="U22" s="3">
        <f t="shared" si="21"/>
        <v>0</v>
      </c>
      <c r="V22" s="3">
        <f t="shared" si="34"/>
        <v>0</v>
      </c>
      <c r="W22" s="3">
        <f t="shared" si="34"/>
        <v>0</v>
      </c>
      <c r="X22" s="3">
        <f t="shared" si="34"/>
        <v>0</v>
      </c>
      <c r="Y22" s="3">
        <f t="shared" si="34"/>
        <v>0</v>
      </c>
      <c r="AA22" s="3">
        <f t="shared" si="22"/>
        <v>1</v>
      </c>
      <c r="AB22" s="3">
        <f t="shared" si="35"/>
        <v>0</v>
      </c>
      <c r="AC22" s="3">
        <f t="shared" si="35"/>
        <v>1</v>
      </c>
      <c r="AD22" s="3">
        <f t="shared" si="35"/>
        <v>1</v>
      </c>
      <c r="AE22" s="3">
        <f t="shared" si="35"/>
        <v>1</v>
      </c>
      <c r="AG22" s="3">
        <f t="shared" si="23"/>
        <v>1</v>
      </c>
      <c r="AH22" s="3">
        <f t="shared" si="36"/>
        <v>0</v>
      </c>
      <c r="AI22" s="3">
        <f t="shared" si="36"/>
        <v>0</v>
      </c>
      <c r="AJ22" s="3">
        <f t="shared" si="36"/>
        <v>0</v>
      </c>
      <c r="AK22" s="3">
        <f t="shared" si="36"/>
        <v>1</v>
      </c>
      <c r="AM22" s="3">
        <f t="shared" si="44"/>
        <v>1</v>
      </c>
      <c r="AN22" s="3">
        <f t="shared" si="44"/>
        <v>0</v>
      </c>
      <c r="AO22" s="3">
        <f t="shared" si="44"/>
        <v>1</v>
      </c>
      <c r="AP22" s="3">
        <f t="shared" si="44"/>
        <v>1</v>
      </c>
      <c r="AQ22" s="3">
        <f t="shared" si="44"/>
        <v>1</v>
      </c>
      <c r="AS22" s="3">
        <f t="shared" si="45"/>
        <v>1</v>
      </c>
      <c r="AT22" s="3">
        <f t="shared" si="45"/>
        <v>0</v>
      </c>
      <c r="AU22" s="3">
        <f t="shared" si="45"/>
        <v>1</v>
      </c>
      <c r="AV22" s="3">
        <f t="shared" si="45"/>
        <v>1</v>
      </c>
      <c r="AW22" s="3">
        <f t="shared" si="45"/>
        <v>1</v>
      </c>
      <c r="AY22" s="3">
        <f t="shared" si="46"/>
        <v>1</v>
      </c>
      <c r="AZ22" s="3">
        <f t="shared" si="46"/>
        <v>0</v>
      </c>
      <c r="BA22" s="3">
        <f t="shared" si="46"/>
        <v>1</v>
      </c>
      <c r="BB22" s="3">
        <f t="shared" si="46"/>
        <v>1</v>
      </c>
      <c r="BC22" s="3">
        <f t="shared" si="46"/>
        <v>1</v>
      </c>
      <c r="BE22" s="3">
        <f t="shared" si="47"/>
        <v>1</v>
      </c>
      <c r="BF22" s="3">
        <f t="shared" si="47"/>
        <v>0</v>
      </c>
      <c r="BG22" s="3">
        <f t="shared" si="47"/>
        <v>1</v>
      </c>
      <c r="BH22" s="3">
        <f t="shared" si="47"/>
        <v>1</v>
      </c>
      <c r="BI22" s="3">
        <f t="shared" si="47"/>
        <v>1</v>
      </c>
      <c r="BK22" s="3">
        <f t="shared" si="28"/>
        <v>1</v>
      </c>
      <c r="BL22" s="3">
        <f t="shared" si="37"/>
        <v>0</v>
      </c>
      <c r="BM22" s="3">
        <f t="shared" si="37"/>
        <v>1</v>
      </c>
      <c r="BN22" s="3">
        <f t="shared" si="37"/>
        <v>1</v>
      </c>
      <c r="BO22" s="3">
        <f t="shared" si="37"/>
        <v>1</v>
      </c>
      <c r="BQ22" s="3">
        <f t="shared" si="29"/>
        <v>1</v>
      </c>
      <c r="BR22" s="3">
        <f t="shared" si="38"/>
        <v>0</v>
      </c>
      <c r="BS22" s="3">
        <f t="shared" si="38"/>
        <v>1</v>
      </c>
      <c r="BT22" s="3">
        <f t="shared" si="38"/>
        <v>1</v>
      </c>
      <c r="BU22" s="3">
        <f t="shared" si="38"/>
        <v>1</v>
      </c>
      <c r="BW22" s="3">
        <f t="shared" si="30"/>
        <v>1</v>
      </c>
      <c r="BX22" s="3">
        <f t="shared" si="39"/>
        <v>0</v>
      </c>
      <c r="BY22" s="3">
        <f t="shared" si="39"/>
        <v>1</v>
      </c>
      <c r="BZ22" s="3">
        <f t="shared" si="39"/>
        <v>1</v>
      </c>
      <c r="CA22" s="3">
        <f t="shared" si="39"/>
        <v>1</v>
      </c>
      <c r="CC22" s="3">
        <f t="shared" si="31"/>
        <v>1</v>
      </c>
      <c r="CD22" s="3">
        <f t="shared" si="40"/>
        <v>0</v>
      </c>
      <c r="CE22" s="3">
        <f t="shared" si="40"/>
        <v>1</v>
      </c>
      <c r="CF22" s="3">
        <f t="shared" si="40"/>
        <v>1</v>
      </c>
      <c r="CG22" s="3">
        <f t="shared" si="40"/>
        <v>1</v>
      </c>
      <c r="CI22" s="3">
        <f t="shared" si="32"/>
        <v>1</v>
      </c>
      <c r="CJ22" s="3">
        <f t="shared" si="41"/>
        <v>0</v>
      </c>
      <c r="CK22" s="3">
        <f t="shared" si="41"/>
        <v>1</v>
      </c>
      <c r="CL22" s="3">
        <f t="shared" si="41"/>
        <v>1</v>
      </c>
      <c r="CM22" s="3">
        <f t="shared" si="41"/>
        <v>1</v>
      </c>
      <c r="CO22" s="3">
        <f t="shared" si="33"/>
        <v>1</v>
      </c>
      <c r="CP22" s="3">
        <f t="shared" si="42"/>
        <v>0</v>
      </c>
      <c r="CQ22" s="3">
        <f t="shared" si="42"/>
        <v>1</v>
      </c>
      <c r="CR22" s="3">
        <f t="shared" si="42"/>
        <v>1</v>
      </c>
      <c r="CS22" s="3">
        <f t="shared" si="42"/>
        <v>1</v>
      </c>
    </row>
    <row r="23" spans="1:97">
      <c r="A23" s="264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1</v>
      </c>
      <c r="M23" s="3">
        <f t="shared" si="19"/>
        <v>1</v>
      </c>
      <c r="O23" s="3">
        <f t="shared" si="43"/>
        <v>0</v>
      </c>
      <c r="P23" s="3">
        <f t="shared" si="43"/>
        <v>0</v>
      </c>
      <c r="Q23" s="3">
        <f t="shared" si="43"/>
        <v>1</v>
      </c>
      <c r="R23" s="3">
        <f t="shared" si="43"/>
        <v>1</v>
      </c>
      <c r="S23" s="3">
        <f t="shared" si="43"/>
        <v>0</v>
      </c>
      <c r="U23" s="3">
        <f t="shared" si="21"/>
        <v>0</v>
      </c>
      <c r="V23" s="3">
        <f t="shared" si="34"/>
        <v>1</v>
      </c>
      <c r="W23" s="3">
        <f t="shared" si="34"/>
        <v>0</v>
      </c>
      <c r="X23" s="3">
        <f t="shared" si="34"/>
        <v>0</v>
      </c>
      <c r="Y23" s="3">
        <f t="shared" si="34"/>
        <v>0</v>
      </c>
      <c r="AA23" s="3">
        <f t="shared" si="22"/>
        <v>1</v>
      </c>
      <c r="AB23" s="3">
        <f t="shared" si="35"/>
        <v>1</v>
      </c>
      <c r="AC23" s="3">
        <f t="shared" si="35"/>
        <v>1</v>
      </c>
      <c r="AD23" s="3">
        <f t="shared" si="35"/>
        <v>1</v>
      </c>
      <c r="AE23" s="3">
        <f t="shared" si="35"/>
        <v>1</v>
      </c>
      <c r="AG23" s="3">
        <f t="shared" si="23"/>
        <v>1</v>
      </c>
      <c r="AH23" s="3">
        <f t="shared" si="36"/>
        <v>1</v>
      </c>
      <c r="AI23" s="3">
        <f t="shared" si="36"/>
        <v>1</v>
      </c>
      <c r="AJ23" s="3">
        <f t="shared" si="36"/>
        <v>1</v>
      </c>
      <c r="AK23" s="3">
        <f t="shared" si="36"/>
        <v>1</v>
      </c>
      <c r="AM23" s="3">
        <f t="shared" si="44"/>
        <v>1</v>
      </c>
      <c r="AN23" s="3">
        <f t="shared" si="44"/>
        <v>1</v>
      </c>
      <c r="AO23" s="3">
        <f t="shared" si="44"/>
        <v>1</v>
      </c>
      <c r="AP23" s="3">
        <f t="shared" si="44"/>
        <v>1</v>
      </c>
      <c r="AQ23" s="3">
        <f t="shared" si="44"/>
        <v>1</v>
      </c>
      <c r="AS23" s="3">
        <f t="shared" si="45"/>
        <v>1</v>
      </c>
      <c r="AT23" s="3">
        <f t="shared" si="45"/>
        <v>1</v>
      </c>
      <c r="AU23" s="3">
        <f t="shared" si="45"/>
        <v>1</v>
      </c>
      <c r="AV23" s="3">
        <f t="shared" si="45"/>
        <v>1</v>
      </c>
      <c r="AW23" s="3">
        <f t="shared" si="45"/>
        <v>1</v>
      </c>
      <c r="AY23" s="3">
        <f t="shared" si="46"/>
        <v>1</v>
      </c>
      <c r="AZ23" s="3">
        <f t="shared" si="46"/>
        <v>1</v>
      </c>
      <c r="BA23" s="3">
        <f t="shared" si="46"/>
        <v>1</v>
      </c>
      <c r="BB23" s="3">
        <f t="shared" si="46"/>
        <v>1</v>
      </c>
      <c r="BC23" s="3">
        <f t="shared" si="46"/>
        <v>1</v>
      </c>
      <c r="BE23" s="3">
        <f t="shared" si="47"/>
        <v>1</v>
      </c>
      <c r="BF23" s="3">
        <f t="shared" si="47"/>
        <v>1</v>
      </c>
      <c r="BG23" s="3">
        <f t="shared" si="47"/>
        <v>1</v>
      </c>
      <c r="BH23" s="3">
        <f t="shared" si="47"/>
        <v>1</v>
      </c>
      <c r="BI23" s="3">
        <f t="shared" si="47"/>
        <v>1</v>
      </c>
      <c r="BK23" s="3">
        <f t="shared" si="28"/>
        <v>1</v>
      </c>
      <c r="BL23" s="3">
        <f t="shared" si="37"/>
        <v>1</v>
      </c>
      <c r="BM23" s="3">
        <f t="shared" si="37"/>
        <v>1</v>
      </c>
      <c r="BN23" s="3">
        <f t="shared" si="37"/>
        <v>1</v>
      </c>
      <c r="BO23" s="3">
        <f t="shared" si="37"/>
        <v>1</v>
      </c>
      <c r="BQ23" s="3">
        <f t="shared" si="29"/>
        <v>1</v>
      </c>
      <c r="BR23" s="3">
        <f t="shared" si="38"/>
        <v>1</v>
      </c>
      <c r="BS23" s="3">
        <f t="shared" si="38"/>
        <v>1</v>
      </c>
      <c r="BT23" s="3">
        <f t="shared" si="38"/>
        <v>1</v>
      </c>
      <c r="BU23" s="3">
        <f t="shared" si="38"/>
        <v>1</v>
      </c>
      <c r="BW23" s="3">
        <f t="shared" si="30"/>
        <v>1</v>
      </c>
      <c r="BX23" s="3">
        <f t="shared" si="39"/>
        <v>1</v>
      </c>
      <c r="BY23" s="3">
        <f t="shared" si="39"/>
        <v>1</v>
      </c>
      <c r="BZ23" s="3">
        <f t="shared" si="39"/>
        <v>1</v>
      </c>
      <c r="CA23" s="3">
        <f t="shared" si="39"/>
        <v>1</v>
      </c>
      <c r="CC23" s="3">
        <f t="shared" si="31"/>
        <v>1</v>
      </c>
      <c r="CD23" s="3">
        <f t="shared" si="40"/>
        <v>1</v>
      </c>
      <c r="CE23" s="3">
        <f t="shared" si="40"/>
        <v>1</v>
      </c>
      <c r="CF23" s="3">
        <f t="shared" si="40"/>
        <v>1</v>
      </c>
      <c r="CG23" s="3">
        <f t="shared" si="40"/>
        <v>1</v>
      </c>
      <c r="CI23" s="3">
        <f t="shared" si="32"/>
        <v>1</v>
      </c>
      <c r="CJ23" s="3">
        <f t="shared" si="41"/>
        <v>1</v>
      </c>
      <c r="CK23" s="3">
        <f t="shared" si="41"/>
        <v>1</v>
      </c>
      <c r="CL23" s="3">
        <f t="shared" si="41"/>
        <v>1</v>
      </c>
      <c r="CM23" s="3">
        <f t="shared" si="41"/>
        <v>1</v>
      </c>
      <c r="CO23" s="3">
        <f t="shared" si="33"/>
        <v>1</v>
      </c>
      <c r="CP23" s="3">
        <f t="shared" si="42"/>
        <v>1</v>
      </c>
      <c r="CQ23" s="3">
        <f t="shared" si="42"/>
        <v>1</v>
      </c>
      <c r="CR23" s="3">
        <f t="shared" si="42"/>
        <v>1</v>
      </c>
      <c r="CS23" s="3">
        <f t="shared" si="42"/>
        <v>1</v>
      </c>
    </row>
    <row r="24" spans="1:97">
      <c r="A24" s="264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3">
        <f t="shared" si="15"/>
        <v>1</v>
      </c>
      <c r="J24" s="3">
        <f t="shared" si="16"/>
        <v>1</v>
      </c>
      <c r="K24" s="3">
        <f t="shared" si="17"/>
        <v>0</v>
      </c>
      <c r="L24" s="3">
        <f t="shared" si="18"/>
        <v>1</v>
      </c>
      <c r="M24" s="3">
        <f t="shared" si="19"/>
        <v>1</v>
      </c>
      <c r="O24" s="3">
        <f t="shared" si="43"/>
        <v>0</v>
      </c>
      <c r="P24" s="3">
        <f t="shared" si="43"/>
        <v>0</v>
      </c>
      <c r="Q24" s="3">
        <f t="shared" si="43"/>
        <v>1</v>
      </c>
      <c r="R24" s="3">
        <f t="shared" si="43"/>
        <v>1</v>
      </c>
      <c r="S24" s="3">
        <f t="shared" si="43"/>
        <v>0</v>
      </c>
      <c r="U24" s="3">
        <f t="shared" si="21"/>
        <v>1</v>
      </c>
      <c r="V24" s="3">
        <f t="shared" si="34"/>
        <v>1</v>
      </c>
      <c r="W24" s="3">
        <f t="shared" si="34"/>
        <v>0</v>
      </c>
      <c r="X24" s="3">
        <f t="shared" si="34"/>
        <v>0</v>
      </c>
      <c r="Y24" s="3">
        <f t="shared" si="34"/>
        <v>1</v>
      </c>
      <c r="AA24" s="3">
        <f t="shared" si="22"/>
        <v>0</v>
      </c>
      <c r="AB24" s="3">
        <f t="shared" si="35"/>
        <v>1</v>
      </c>
      <c r="AC24" s="3">
        <f t="shared" si="35"/>
        <v>1</v>
      </c>
      <c r="AD24" s="3">
        <f t="shared" si="35"/>
        <v>1</v>
      </c>
      <c r="AE24" s="3">
        <f t="shared" si="35"/>
        <v>1</v>
      </c>
      <c r="AG24" s="3">
        <f t="shared" si="23"/>
        <v>1</v>
      </c>
      <c r="AH24" s="3">
        <f t="shared" si="36"/>
        <v>1</v>
      </c>
      <c r="AI24" s="3">
        <f t="shared" si="36"/>
        <v>1</v>
      </c>
      <c r="AJ24" s="3">
        <f t="shared" si="36"/>
        <v>0</v>
      </c>
      <c r="AK24" s="3">
        <f t="shared" si="36"/>
        <v>1</v>
      </c>
      <c r="AM24" s="3">
        <f t="shared" si="44"/>
        <v>1</v>
      </c>
      <c r="AN24" s="3">
        <f t="shared" si="44"/>
        <v>1</v>
      </c>
      <c r="AO24" s="3">
        <f t="shared" si="44"/>
        <v>1</v>
      </c>
      <c r="AP24" s="3">
        <f t="shared" si="44"/>
        <v>1</v>
      </c>
      <c r="AQ24" s="3">
        <f t="shared" si="44"/>
        <v>1</v>
      </c>
      <c r="AS24" s="3">
        <f t="shared" si="45"/>
        <v>1</v>
      </c>
      <c r="AT24" s="3">
        <f t="shared" si="45"/>
        <v>1</v>
      </c>
      <c r="AU24" s="3">
        <f t="shared" si="45"/>
        <v>1</v>
      </c>
      <c r="AV24" s="3">
        <f t="shared" si="45"/>
        <v>1</v>
      </c>
      <c r="AW24" s="3">
        <f t="shared" si="45"/>
        <v>1</v>
      </c>
      <c r="AY24" s="3">
        <f t="shared" si="46"/>
        <v>1</v>
      </c>
      <c r="AZ24" s="3">
        <f t="shared" si="46"/>
        <v>1</v>
      </c>
      <c r="BA24" s="3">
        <f t="shared" si="46"/>
        <v>1</v>
      </c>
      <c r="BB24" s="3">
        <f t="shared" si="46"/>
        <v>1</v>
      </c>
      <c r="BC24" s="3">
        <f t="shared" si="46"/>
        <v>1</v>
      </c>
      <c r="BE24" s="3">
        <f t="shared" si="47"/>
        <v>1</v>
      </c>
      <c r="BF24" s="3">
        <f t="shared" si="47"/>
        <v>1</v>
      </c>
      <c r="BG24" s="3">
        <f t="shared" si="47"/>
        <v>1</v>
      </c>
      <c r="BH24" s="3">
        <f t="shared" si="47"/>
        <v>1</v>
      </c>
      <c r="BI24" s="3">
        <f t="shared" si="47"/>
        <v>1</v>
      </c>
      <c r="BK24" s="3">
        <f t="shared" si="28"/>
        <v>1</v>
      </c>
      <c r="BL24" s="3">
        <f t="shared" si="37"/>
        <v>1</v>
      </c>
      <c r="BM24" s="3">
        <f t="shared" si="37"/>
        <v>1</v>
      </c>
      <c r="BN24" s="3">
        <f t="shared" si="37"/>
        <v>1</v>
      </c>
      <c r="BO24" s="3">
        <f t="shared" si="37"/>
        <v>1</v>
      </c>
      <c r="BQ24" s="3">
        <f t="shared" si="29"/>
        <v>1</v>
      </c>
      <c r="BR24" s="3">
        <f t="shared" si="38"/>
        <v>1</v>
      </c>
      <c r="BS24" s="3">
        <f t="shared" si="38"/>
        <v>1</v>
      </c>
      <c r="BT24" s="3">
        <f t="shared" si="38"/>
        <v>1</v>
      </c>
      <c r="BU24" s="3">
        <f t="shared" si="38"/>
        <v>1</v>
      </c>
      <c r="BW24" s="3">
        <f t="shared" si="30"/>
        <v>1</v>
      </c>
      <c r="BX24" s="3">
        <f t="shared" si="39"/>
        <v>1</v>
      </c>
      <c r="BY24" s="3">
        <f t="shared" si="39"/>
        <v>1</v>
      </c>
      <c r="BZ24" s="3">
        <f t="shared" si="39"/>
        <v>1</v>
      </c>
      <c r="CA24" s="3">
        <f t="shared" si="39"/>
        <v>1</v>
      </c>
      <c r="CC24" s="3">
        <f t="shared" si="31"/>
        <v>1</v>
      </c>
      <c r="CD24" s="3">
        <f t="shared" si="40"/>
        <v>1</v>
      </c>
      <c r="CE24" s="3">
        <f t="shared" si="40"/>
        <v>1</v>
      </c>
      <c r="CF24" s="3">
        <f t="shared" si="40"/>
        <v>1</v>
      </c>
      <c r="CG24" s="3">
        <f t="shared" si="40"/>
        <v>1</v>
      </c>
      <c r="CI24" s="3">
        <f t="shared" si="32"/>
        <v>1</v>
      </c>
      <c r="CJ24" s="3">
        <f t="shared" si="41"/>
        <v>1</v>
      </c>
      <c r="CK24" s="3">
        <f t="shared" si="41"/>
        <v>1</v>
      </c>
      <c r="CL24" s="3">
        <f t="shared" si="41"/>
        <v>1</v>
      </c>
      <c r="CM24" s="3">
        <f t="shared" si="41"/>
        <v>1</v>
      </c>
      <c r="CO24" s="3">
        <f t="shared" si="33"/>
        <v>1</v>
      </c>
      <c r="CP24" s="3">
        <f t="shared" si="42"/>
        <v>1</v>
      </c>
      <c r="CQ24" s="3">
        <f t="shared" si="42"/>
        <v>1</v>
      </c>
      <c r="CR24" s="3">
        <f t="shared" si="42"/>
        <v>1</v>
      </c>
      <c r="CS24" s="3">
        <f t="shared" si="42"/>
        <v>1</v>
      </c>
    </row>
    <row r="25" spans="1:97">
      <c r="A25" s="264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3">
        <f t="shared" si="15"/>
        <v>1</v>
      </c>
      <c r="J25" s="3">
        <f t="shared" si="16"/>
        <v>1</v>
      </c>
      <c r="K25" s="3">
        <f t="shared" si="17"/>
        <v>0</v>
      </c>
      <c r="L25" s="3">
        <f t="shared" si="18"/>
        <v>1</v>
      </c>
      <c r="M25" s="3">
        <f t="shared" si="19"/>
        <v>1</v>
      </c>
      <c r="O25" s="3">
        <f t="shared" si="43"/>
        <v>0</v>
      </c>
      <c r="P25" s="3">
        <f t="shared" si="43"/>
        <v>0</v>
      </c>
      <c r="Q25" s="3">
        <f t="shared" si="43"/>
        <v>1</v>
      </c>
      <c r="R25" s="3">
        <f t="shared" si="43"/>
        <v>0</v>
      </c>
      <c r="S25" s="3">
        <f t="shared" si="43"/>
        <v>0</v>
      </c>
      <c r="U25" s="3">
        <f t="shared" si="21"/>
        <v>1</v>
      </c>
      <c r="V25" s="3">
        <f t="shared" si="34"/>
        <v>1</v>
      </c>
      <c r="W25" s="3">
        <f t="shared" si="34"/>
        <v>1</v>
      </c>
      <c r="X25" s="3">
        <f t="shared" si="34"/>
        <v>0</v>
      </c>
      <c r="Y25" s="3">
        <f t="shared" si="34"/>
        <v>1</v>
      </c>
      <c r="AA25" s="3">
        <f t="shared" si="22"/>
        <v>0</v>
      </c>
      <c r="AB25" s="3">
        <f t="shared" si="35"/>
        <v>1</v>
      </c>
      <c r="AC25" s="3">
        <f t="shared" si="35"/>
        <v>1</v>
      </c>
      <c r="AD25" s="3">
        <f t="shared" si="35"/>
        <v>1</v>
      </c>
      <c r="AE25" s="3">
        <f t="shared" si="35"/>
        <v>0</v>
      </c>
      <c r="AG25" s="3">
        <f t="shared" si="23"/>
        <v>1</v>
      </c>
      <c r="AH25" s="3">
        <f t="shared" si="36"/>
        <v>0</v>
      </c>
      <c r="AI25" s="3">
        <f t="shared" si="36"/>
        <v>0</v>
      </c>
      <c r="AJ25" s="3">
        <f t="shared" si="36"/>
        <v>0</v>
      </c>
      <c r="AK25" s="3">
        <f t="shared" si="36"/>
        <v>1</v>
      </c>
      <c r="AM25" s="3">
        <f t="shared" si="44"/>
        <v>1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  <c r="AS25" s="3">
        <f t="shared" si="45"/>
        <v>1</v>
      </c>
      <c r="AT25" s="3">
        <f t="shared" si="45"/>
        <v>1</v>
      </c>
      <c r="AU25" s="3">
        <f t="shared" si="45"/>
        <v>1</v>
      </c>
      <c r="AV25" s="3">
        <f t="shared" si="45"/>
        <v>1</v>
      </c>
      <c r="AW25" s="3">
        <f t="shared" si="45"/>
        <v>1</v>
      </c>
      <c r="AY25" s="3">
        <f t="shared" si="46"/>
        <v>1</v>
      </c>
      <c r="AZ25" s="3">
        <f t="shared" si="46"/>
        <v>1</v>
      </c>
      <c r="BA25" s="3">
        <f t="shared" si="46"/>
        <v>1</v>
      </c>
      <c r="BB25" s="3">
        <f t="shared" si="46"/>
        <v>1</v>
      </c>
      <c r="BC25" s="3">
        <f t="shared" si="46"/>
        <v>1</v>
      </c>
      <c r="BE25" s="3">
        <f t="shared" si="47"/>
        <v>1</v>
      </c>
      <c r="BF25" s="3">
        <f t="shared" si="47"/>
        <v>1</v>
      </c>
      <c r="BG25" s="3">
        <f t="shared" si="47"/>
        <v>1</v>
      </c>
      <c r="BH25" s="3">
        <f t="shared" si="47"/>
        <v>1</v>
      </c>
      <c r="BI25" s="3">
        <f t="shared" si="47"/>
        <v>1</v>
      </c>
      <c r="BK25" s="3">
        <f t="shared" si="28"/>
        <v>1</v>
      </c>
      <c r="BL25" s="3">
        <f t="shared" si="37"/>
        <v>1</v>
      </c>
      <c r="BM25" s="3">
        <f t="shared" si="37"/>
        <v>1</v>
      </c>
      <c r="BN25" s="3">
        <f t="shared" si="37"/>
        <v>1</v>
      </c>
      <c r="BO25" s="3">
        <f t="shared" si="37"/>
        <v>1</v>
      </c>
      <c r="BQ25" s="3">
        <f t="shared" si="29"/>
        <v>1</v>
      </c>
      <c r="BR25" s="3">
        <f t="shared" si="38"/>
        <v>1</v>
      </c>
      <c r="BS25" s="3">
        <f t="shared" si="38"/>
        <v>1</v>
      </c>
      <c r="BT25" s="3">
        <f t="shared" si="38"/>
        <v>1</v>
      </c>
      <c r="BU25" s="3">
        <f t="shared" si="38"/>
        <v>1</v>
      </c>
      <c r="BW25" s="3">
        <f t="shared" si="30"/>
        <v>1</v>
      </c>
      <c r="BX25" s="3">
        <f t="shared" si="39"/>
        <v>1</v>
      </c>
      <c r="BY25" s="3">
        <f t="shared" si="39"/>
        <v>1</v>
      </c>
      <c r="BZ25" s="3">
        <f t="shared" si="39"/>
        <v>1</v>
      </c>
      <c r="CA25" s="3">
        <f t="shared" si="39"/>
        <v>1</v>
      </c>
      <c r="CC25" s="3">
        <f t="shared" si="31"/>
        <v>1</v>
      </c>
      <c r="CD25" s="3">
        <f t="shared" si="40"/>
        <v>1</v>
      </c>
      <c r="CE25" s="3">
        <f t="shared" si="40"/>
        <v>1</v>
      </c>
      <c r="CF25" s="3">
        <f t="shared" si="40"/>
        <v>1</v>
      </c>
      <c r="CG25" s="3">
        <f t="shared" si="40"/>
        <v>1</v>
      </c>
      <c r="CI25" s="3">
        <f t="shared" si="32"/>
        <v>1</v>
      </c>
      <c r="CJ25" s="3">
        <f t="shared" si="41"/>
        <v>1</v>
      </c>
      <c r="CK25" s="3">
        <f t="shared" si="41"/>
        <v>1</v>
      </c>
      <c r="CL25" s="3">
        <f t="shared" si="41"/>
        <v>1</v>
      </c>
      <c r="CM25" s="3">
        <f t="shared" si="41"/>
        <v>1</v>
      </c>
      <c r="CO25" s="3">
        <f t="shared" si="33"/>
        <v>1</v>
      </c>
      <c r="CP25" s="3">
        <f t="shared" si="42"/>
        <v>1</v>
      </c>
      <c r="CQ25" s="3">
        <f t="shared" si="42"/>
        <v>1</v>
      </c>
      <c r="CR25" s="3">
        <f t="shared" si="42"/>
        <v>1</v>
      </c>
      <c r="CS25" s="3">
        <f t="shared" si="42"/>
        <v>1</v>
      </c>
    </row>
    <row r="26" spans="1:97">
      <c r="A26" s="264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3">
        <f t="shared" si="15"/>
        <v>1</v>
      </c>
      <c r="J26" s="3">
        <f t="shared" si="16"/>
        <v>1</v>
      </c>
      <c r="K26" s="3">
        <f t="shared" si="17"/>
        <v>0</v>
      </c>
      <c r="L26" s="3">
        <f t="shared" si="18"/>
        <v>1</v>
      </c>
      <c r="M26" s="3">
        <f t="shared" si="19"/>
        <v>1</v>
      </c>
      <c r="O26" s="3">
        <f t="shared" si="43"/>
        <v>1</v>
      </c>
      <c r="P26" s="3">
        <f t="shared" si="43"/>
        <v>1</v>
      </c>
      <c r="Q26" s="3">
        <f t="shared" si="43"/>
        <v>1</v>
      </c>
      <c r="R26" s="3">
        <f t="shared" si="43"/>
        <v>0</v>
      </c>
      <c r="S26" s="3">
        <f t="shared" si="43"/>
        <v>0</v>
      </c>
      <c r="U26" s="3">
        <f t="shared" si="21"/>
        <v>1</v>
      </c>
      <c r="V26" s="3">
        <f t="shared" si="34"/>
        <v>1</v>
      </c>
      <c r="W26" s="3">
        <f t="shared" si="34"/>
        <v>1</v>
      </c>
      <c r="X26" s="3">
        <f t="shared" si="34"/>
        <v>1</v>
      </c>
      <c r="Y26" s="3">
        <f t="shared" si="34"/>
        <v>1</v>
      </c>
      <c r="AA26" s="3">
        <f t="shared" si="22"/>
        <v>0</v>
      </c>
      <c r="AB26" s="3">
        <f t="shared" si="35"/>
        <v>1</v>
      </c>
      <c r="AC26" s="3">
        <f t="shared" si="35"/>
        <v>1</v>
      </c>
      <c r="AD26" s="3">
        <f t="shared" si="35"/>
        <v>1</v>
      </c>
      <c r="AE26" s="3">
        <f t="shared" si="35"/>
        <v>0</v>
      </c>
      <c r="AG26" s="3">
        <f t="shared" si="23"/>
        <v>1</v>
      </c>
      <c r="AH26" s="3">
        <f t="shared" si="36"/>
        <v>0</v>
      </c>
      <c r="AI26" s="3">
        <f t="shared" si="36"/>
        <v>0</v>
      </c>
      <c r="AJ26" s="3">
        <f t="shared" si="36"/>
        <v>0</v>
      </c>
      <c r="AK26" s="3">
        <f t="shared" si="36"/>
        <v>1</v>
      </c>
      <c r="AM26" s="3">
        <f t="shared" si="44"/>
        <v>1</v>
      </c>
      <c r="AN26" s="3">
        <f t="shared" si="44"/>
        <v>1</v>
      </c>
      <c r="AO26" s="3">
        <f t="shared" si="44"/>
        <v>1</v>
      </c>
      <c r="AP26" s="3">
        <f t="shared" si="44"/>
        <v>1</v>
      </c>
      <c r="AQ26" s="3">
        <f t="shared" si="44"/>
        <v>1</v>
      </c>
      <c r="AS26" s="3">
        <f t="shared" si="45"/>
        <v>1</v>
      </c>
      <c r="AT26" s="3">
        <f t="shared" si="45"/>
        <v>1</v>
      </c>
      <c r="AU26" s="3">
        <f t="shared" si="45"/>
        <v>1</v>
      </c>
      <c r="AV26" s="3">
        <f t="shared" si="45"/>
        <v>1</v>
      </c>
      <c r="AW26" s="3">
        <f t="shared" si="45"/>
        <v>1</v>
      </c>
      <c r="AY26" s="3">
        <f t="shared" si="46"/>
        <v>1</v>
      </c>
      <c r="AZ26" s="3">
        <f t="shared" si="46"/>
        <v>1</v>
      </c>
      <c r="BA26" s="3">
        <f t="shared" si="46"/>
        <v>1</v>
      </c>
      <c r="BB26" s="3">
        <f t="shared" si="46"/>
        <v>1</v>
      </c>
      <c r="BC26" s="3">
        <f t="shared" si="46"/>
        <v>1</v>
      </c>
      <c r="BE26" s="3">
        <f t="shared" si="47"/>
        <v>1</v>
      </c>
      <c r="BF26" s="3">
        <f t="shared" si="47"/>
        <v>1</v>
      </c>
      <c r="BG26" s="3">
        <f t="shared" si="47"/>
        <v>1</v>
      </c>
      <c r="BH26" s="3">
        <f t="shared" si="47"/>
        <v>1</v>
      </c>
      <c r="BI26" s="3">
        <f t="shared" si="47"/>
        <v>1</v>
      </c>
      <c r="BK26" s="3">
        <f t="shared" si="28"/>
        <v>1</v>
      </c>
      <c r="BL26" s="3">
        <f t="shared" si="37"/>
        <v>1</v>
      </c>
      <c r="BM26" s="3">
        <f t="shared" si="37"/>
        <v>1</v>
      </c>
      <c r="BN26" s="3">
        <f t="shared" si="37"/>
        <v>1</v>
      </c>
      <c r="BO26" s="3">
        <f t="shared" si="37"/>
        <v>1</v>
      </c>
      <c r="BQ26" s="3">
        <f t="shared" si="29"/>
        <v>1</v>
      </c>
      <c r="BR26" s="3">
        <f t="shared" si="38"/>
        <v>1</v>
      </c>
      <c r="BS26" s="3">
        <f t="shared" si="38"/>
        <v>1</v>
      </c>
      <c r="BT26" s="3">
        <f t="shared" si="38"/>
        <v>1</v>
      </c>
      <c r="BU26" s="3">
        <f t="shared" si="38"/>
        <v>1</v>
      </c>
      <c r="BW26" s="3">
        <f t="shared" si="30"/>
        <v>1</v>
      </c>
      <c r="BX26" s="3">
        <f t="shared" si="39"/>
        <v>1</v>
      </c>
      <c r="BY26" s="3">
        <f t="shared" si="39"/>
        <v>1</v>
      </c>
      <c r="BZ26" s="3">
        <f t="shared" si="39"/>
        <v>1</v>
      </c>
      <c r="CA26" s="3">
        <f t="shared" si="39"/>
        <v>1</v>
      </c>
      <c r="CC26" s="3">
        <f t="shared" si="31"/>
        <v>1</v>
      </c>
      <c r="CD26" s="3">
        <f t="shared" si="40"/>
        <v>1</v>
      </c>
      <c r="CE26" s="3">
        <f t="shared" si="40"/>
        <v>1</v>
      </c>
      <c r="CF26" s="3">
        <f t="shared" si="40"/>
        <v>1</v>
      </c>
      <c r="CG26" s="3">
        <f t="shared" si="40"/>
        <v>1</v>
      </c>
      <c r="CI26" s="3">
        <f t="shared" si="32"/>
        <v>1</v>
      </c>
      <c r="CJ26" s="3">
        <f t="shared" si="41"/>
        <v>1</v>
      </c>
      <c r="CK26" s="3">
        <f t="shared" si="41"/>
        <v>1</v>
      </c>
      <c r="CL26" s="3">
        <f t="shared" si="41"/>
        <v>1</v>
      </c>
      <c r="CM26" s="3">
        <f t="shared" si="41"/>
        <v>1</v>
      </c>
      <c r="CO26" s="3">
        <f t="shared" si="33"/>
        <v>1</v>
      </c>
      <c r="CP26" s="3">
        <f t="shared" si="42"/>
        <v>1</v>
      </c>
      <c r="CQ26" s="3">
        <f t="shared" si="42"/>
        <v>1</v>
      </c>
      <c r="CR26" s="3">
        <f t="shared" si="42"/>
        <v>1</v>
      </c>
      <c r="CS26" s="3">
        <f t="shared" si="42"/>
        <v>1</v>
      </c>
    </row>
    <row r="27" spans="1:97">
      <c r="A27" s="264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3">
        <f t="shared" si="15"/>
        <v>0</v>
      </c>
      <c r="J27" s="3">
        <f t="shared" si="16"/>
        <v>1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O27" s="3">
        <f t="shared" si="43"/>
        <v>1</v>
      </c>
      <c r="P27" s="3">
        <f t="shared" si="43"/>
        <v>1</v>
      </c>
      <c r="Q27" s="3">
        <f t="shared" si="43"/>
        <v>1</v>
      </c>
      <c r="R27" s="3">
        <f t="shared" si="43"/>
        <v>0</v>
      </c>
      <c r="S27" s="3">
        <f t="shared" si="43"/>
        <v>1</v>
      </c>
      <c r="U27" s="3">
        <f t="shared" si="21"/>
        <v>1</v>
      </c>
      <c r="V27" s="3">
        <f t="shared" si="34"/>
        <v>1</v>
      </c>
      <c r="W27" s="3">
        <f t="shared" si="34"/>
        <v>1</v>
      </c>
      <c r="X27" s="3">
        <f t="shared" si="34"/>
        <v>1</v>
      </c>
      <c r="Y27" s="3">
        <f t="shared" si="34"/>
        <v>0</v>
      </c>
      <c r="AA27" s="3">
        <f t="shared" si="22"/>
        <v>0</v>
      </c>
      <c r="AB27" s="3">
        <f t="shared" si="35"/>
        <v>1</v>
      </c>
      <c r="AC27" s="3">
        <f t="shared" si="35"/>
        <v>1</v>
      </c>
      <c r="AD27" s="3">
        <f t="shared" si="35"/>
        <v>1</v>
      </c>
      <c r="AE27" s="3">
        <f t="shared" si="35"/>
        <v>0</v>
      </c>
      <c r="AG27" s="3">
        <f t="shared" si="23"/>
        <v>1</v>
      </c>
      <c r="AH27" s="3">
        <f t="shared" si="36"/>
        <v>0</v>
      </c>
      <c r="AI27" s="3">
        <f t="shared" si="36"/>
        <v>0</v>
      </c>
      <c r="AJ27" s="3">
        <f t="shared" si="36"/>
        <v>1</v>
      </c>
      <c r="AK27" s="3">
        <f t="shared" si="36"/>
        <v>1</v>
      </c>
      <c r="AM27" s="3">
        <f t="shared" si="44"/>
        <v>1</v>
      </c>
      <c r="AN27" s="3">
        <f t="shared" si="44"/>
        <v>1</v>
      </c>
      <c r="AO27" s="3">
        <f t="shared" si="44"/>
        <v>1</v>
      </c>
      <c r="AP27" s="3">
        <f t="shared" si="44"/>
        <v>1</v>
      </c>
      <c r="AQ27" s="3">
        <f t="shared" si="44"/>
        <v>1</v>
      </c>
      <c r="AS27" s="3">
        <f t="shared" si="45"/>
        <v>1</v>
      </c>
      <c r="AT27" s="3">
        <f t="shared" si="45"/>
        <v>1</v>
      </c>
      <c r="AU27" s="3">
        <f t="shared" si="45"/>
        <v>1</v>
      </c>
      <c r="AV27" s="3">
        <f t="shared" si="45"/>
        <v>1</v>
      </c>
      <c r="AW27" s="3">
        <f t="shared" si="45"/>
        <v>1</v>
      </c>
      <c r="AY27" s="3">
        <f t="shared" si="46"/>
        <v>1</v>
      </c>
      <c r="AZ27" s="3">
        <f t="shared" si="46"/>
        <v>1</v>
      </c>
      <c r="BA27" s="3">
        <f t="shared" si="46"/>
        <v>1</v>
      </c>
      <c r="BB27" s="3">
        <f t="shared" si="46"/>
        <v>1</v>
      </c>
      <c r="BC27" s="3">
        <f t="shared" si="46"/>
        <v>1</v>
      </c>
      <c r="BE27" s="3">
        <f t="shared" si="47"/>
        <v>1</v>
      </c>
      <c r="BF27" s="3">
        <f t="shared" si="47"/>
        <v>1</v>
      </c>
      <c r="BG27" s="3">
        <f t="shared" si="47"/>
        <v>1</v>
      </c>
      <c r="BH27" s="3">
        <f t="shared" si="47"/>
        <v>1</v>
      </c>
      <c r="BI27" s="3">
        <f t="shared" si="47"/>
        <v>1</v>
      </c>
      <c r="BK27" s="3">
        <f t="shared" si="28"/>
        <v>1</v>
      </c>
      <c r="BL27" s="3">
        <f t="shared" si="37"/>
        <v>1</v>
      </c>
      <c r="BM27" s="3">
        <f t="shared" si="37"/>
        <v>1</v>
      </c>
      <c r="BN27" s="3">
        <f t="shared" si="37"/>
        <v>1</v>
      </c>
      <c r="BO27" s="3">
        <f t="shared" si="37"/>
        <v>1</v>
      </c>
      <c r="BQ27" s="3">
        <f t="shared" si="29"/>
        <v>1</v>
      </c>
      <c r="BR27" s="3">
        <f t="shared" si="38"/>
        <v>1</v>
      </c>
      <c r="BS27" s="3">
        <f t="shared" si="38"/>
        <v>1</v>
      </c>
      <c r="BT27" s="3">
        <f t="shared" si="38"/>
        <v>1</v>
      </c>
      <c r="BU27" s="3">
        <f t="shared" si="38"/>
        <v>1</v>
      </c>
      <c r="BW27" s="3">
        <f t="shared" si="30"/>
        <v>1</v>
      </c>
      <c r="BX27" s="3">
        <f t="shared" si="39"/>
        <v>1</v>
      </c>
      <c r="BY27" s="3">
        <f t="shared" si="39"/>
        <v>1</v>
      </c>
      <c r="BZ27" s="3">
        <f t="shared" si="39"/>
        <v>1</v>
      </c>
      <c r="CA27" s="3">
        <f t="shared" si="39"/>
        <v>1</v>
      </c>
      <c r="CC27" s="3">
        <f t="shared" si="31"/>
        <v>1</v>
      </c>
      <c r="CD27" s="3">
        <f t="shared" si="40"/>
        <v>1</v>
      </c>
      <c r="CE27" s="3">
        <f t="shared" si="40"/>
        <v>1</v>
      </c>
      <c r="CF27" s="3">
        <f t="shared" si="40"/>
        <v>1</v>
      </c>
      <c r="CG27" s="3">
        <f t="shared" si="40"/>
        <v>1</v>
      </c>
      <c r="CI27" s="3">
        <f t="shared" si="32"/>
        <v>1</v>
      </c>
      <c r="CJ27" s="3">
        <f t="shared" si="41"/>
        <v>1</v>
      </c>
      <c r="CK27" s="3">
        <f t="shared" si="41"/>
        <v>1</v>
      </c>
      <c r="CL27" s="3">
        <f t="shared" si="41"/>
        <v>1</v>
      </c>
      <c r="CM27" s="3">
        <f t="shared" si="41"/>
        <v>1</v>
      </c>
      <c r="CO27" s="3">
        <f t="shared" si="33"/>
        <v>1</v>
      </c>
      <c r="CP27" s="3">
        <f t="shared" si="42"/>
        <v>1</v>
      </c>
      <c r="CQ27" s="3">
        <f t="shared" si="42"/>
        <v>1</v>
      </c>
      <c r="CR27" s="3">
        <f t="shared" si="42"/>
        <v>1</v>
      </c>
      <c r="CS27" s="3">
        <f t="shared" si="42"/>
        <v>1</v>
      </c>
    </row>
    <row r="28" spans="1:97">
      <c r="A28" s="264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3">
        <f t="shared" si="15"/>
        <v>0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O28" s="3">
        <f t="shared" si="43"/>
        <v>1</v>
      </c>
      <c r="P28" s="3">
        <f t="shared" si="43"/>
        <v>1</v>
      </c>
      <c r="Q28" s="3">
        <f t="shared" si="43"/>
        <v>1</v>
      </c>
      <c r="R28" s="3">
        <f t="shared" si="43"/>
        <v>0</v>
      </c>
      <c r="S28" s="3">
        <f t="shared" si="43"/>
        <v>1</v>
      </c>
      <c r="U28" s="3">
        <f t="shared" si="21"/>
        <v>1</v>
      </c>
      <c r="V28" s="3">
        <f t="shared" si="34"/>
        <v>0</v>
      </c>
      <c r="W28" s="3">
        <f t="shared" si="34"/>
        <v>1</v>
      </c>
      <c r="X28" s="3">
        <f t="shared" si="34"/>
        <v>1</v>
      </c>
      <c r="Y28" s="3">
        <f t="shared" si="34"/>
        <v>0</v>
      </c>
      <c r="AA28" s="3">
        <f t="shared" si="22"/>
        <v>0</v>
      </c>
      <c r="AB28" s="3">
        <f t="shared" si="35"/>
        <v>1</v>
      </c>
      <c r="AC28" s="3">
        <f t="shared" si="35"/>
        <v>1</v>
      </c>
      <c r="AD28" s="3">
        <f t="shared" si="35"/>
        <v>0</v>
      </c>
      <c r="AE28" s="3">
        <f t="shared" si="35"/>
        <v>0</v>
      </c>
      <c r="AG28" s="3">
        <f t="shared" si="23"/>
        <v>1</v>
      </c>
      <c r="AH28" s="3">
        <f t="shared" si="36"/>
        <v>0</v>
      </c>
      <c r="AI28" s="3">
        <f t="shared" si="36"/>
        <v>0</v>
      </c>
      <c r="AJ28" s="3">
        <f t="shared" si="36"/>
        <v>1</v>
      </c>
      <c r="AK28" s="3">
        <f t="shared" si="36"/>
        <v>1</v>
      </c>
      <c r="AM28" s="3">
        <f t="shared" si="44"/>
        <v>1</v>
      </c>
      <c r="AN28" s="3">
        <f t="shared" si="44"/>
        <v>1</v>
      </c>
      <c r="AO28" s="3">
        <f t="shared" si="44"/>
        <v>1</v>
      </c>
      <c r="AP28" s="3">
        <f t="shared" si="44"/>
        <v>1</v>
      </c>
      <c r="AQ28" s="3">
        <f t="shared" si="44"/>
        <v>1</v>
      </c>
      <c r="AS28" s="3">
        <f t="shared" si="45"/>
        <v>1</v>
      </c>
      <c r="AT28" s="3">
        <f t="shared" si="45"/>
        <v>1</v>
      </c>
      <c r="AU28" s="3">
        <f t="shared" si="45"/>
        <v>1</v>
      </c>
      <c r="AV28" s="3">
        <f t="shared" si="45"/>
        <v>1</v>
      </c>
      <c r="AW28" s="3">
        <f t="shared" si="45"/>
        <v>1</v>
      </c>
      <c r="AY28" s="3">
        <f t="shared" si="46"/>
        <v>1</v>
      </c>
      <c r="AZ28" s="3">
        <f t="shared" si="46"/>
        <v>1</v>
      </c>
      <c r="BA28" s="3">
        <f t="shared" si="46"/>
        <v>1</v>
      </c>
      <c r="BB28" s="3">
        <f t="shared" si="46"/>
        <v>1</v>
      </c>
      <c r="BC28" s="3">
        <f t="shared" si="46"/>
        <v>1</v>
      </c>
      <c r="BE28" s="3">
        <f t="shared" si="47"/>
        <v>1</v>
      </c>
      <c r="BF28" s="3">
        <f t="shared" si="47"/>
        <v>1</v>
      </c>
      <c r="BG28" s="3">
        <f t="shared" si="47"/>
        <v>1</v>
      </c>
      <c r="BH28" s="3">
        <f t="shared" si="47"/>
        <v>1</v>
      </c>
      <c r="BI28" s="3">
        <f t="shared" si="47"/>
        <v>1</v>
      </c>
      <c r="BK28" s="3">
        <f t="shared" si="28"/>
        <v>1</v>
      </c>
      <c r="BL28" s="3">
        <f t="shared" si="37"/>
        <v>1</v>
      </c>
      <c r="BM28" s="3">
        <f t="shared" si="37"/>
        <v>1</v>
      </c>
      <c r="BN28" s="3">
        <f t="shared" si="37"/>
        <v>1</v>
      </c>
      <c r="BO28" s="3">
        <f t="shared" si="37"/>
        <v>1</v>
      </c>
      <c r="BQ28" s="3">
        <f t="shared" si="29"/>
        <v>1</v>
      </c>
      <c r="BR28" s="3">
        <f t="shared" si="38"/>
        <v>1</v>
      </c>
      <c r="BS28" s="3">
        <f t="shared" si="38"/>
        <v>1</v>
      </c>
      <c r="BT28" s="3">
        <f t="shared" si="38"/>
        <v>1</v>
      </c>
      <c r="BU28" s="3">
        <f t="shared" si="38"/>
        <v>1</v>
      </c>
      <c r="BW28" s="3">
        <f t="shared" si="30"/>
        <v>1</v>
      </c>
      <c r="BX28" s="3">
        <f t="shared" si="39"/>
        <v>1</v>
      </c>
      <c r="BY28" s="3">
        <f t="shared" si="39"/>
        <v>1</v>
      </c>
      <c r="BZ28" s="3">
        <f t="shared" si="39"/>
        <v>1</v>
      </c>
      <c r="CA28" s="3">
        <f t="shared" si="39"/>
        <v>1</v>
      </c>
      <c r="CC28" s="3">
        <f t="shared" si="31"/>
        <v>1</v>
      </c>
      <c r="CD28" s="3">
        <f t="shared" si="40"/>
        <v>1</v>
      </c>
      <c r="CE28" s="3">
        <f t="shared" si="40"/>
        <v>1</v>
      </c>
      <c r="CF28" s="3">
        <f t="shared" si="40"/>
        <v>1</v>
      </c>
      <c r="CG28" s="3">
        <f t="shared" si="40"/>
        <v>1</v>
      </c>
      <c r="CI28" s="3">
        <f t="shared" si="32"/>
        <v>1</v>
      </c>
      <c r="CJ28" s="3">
        <f t="shared" si="41"/>
        <v>1</v>
      </c>
      <c r="CK28" s="3">
        <f t="shared" si="41"/>
        <v>1</v>
      </c>
      <c r="CL28" s="3">
        <f t="shared" si="41"/>
        <v>1</v>
      </c>
      <c r="CM28" s="3">
        <f t="shared" si="41"/>
        <v>1</v>
      </c>
      <c r="CO28" s="3">
        <f t="shared" si="33"/>
        <v>1</v>
      </c>
      <c r="CP28" s="3">
        <f t="shared" si="42"/>
        <v>1</v>
      </c>
      <c r="CQ28" s="3">
        <f t="shared" si="42"/>
        <v>1</v>
      </c>
      <c r="CR28" s="3">
        <f t="shared" si="42"/>
        <v>1</v>
      </c>
      <c r="CS28" s="3">
        <f t="shared" si="42"/>
        <v>1</v>
      </c>
    </row>
    <row r="29" spans="1:97">
      <c r="A29" s="264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3">
        <f t="shared" si="15"/>
        <v>0</v>
      </c>
      <c r="J29" s="3">
        <f t="shared" si="16"/>
        <v>0</v>
      </c>
      <c r="K29" s="3">
        <f t="shared" si="17"/>
        <v>1</v>
      </c>
      <c r="L29" s="3">
        <f t="shared" si="18"/>
        <v>1</v>
      </c>
      <c r="M29" s="3">
        <f t="shared" si="19"/>
        <v>1</v>
      </c>
      <c r="O29" s="3">
        <f t="shared" si="43"/>
        <v>1</v>
      </c>
      <c r="P29" s="3">
        <f t="shared" si="43"/>
        <v>0</v>
      </c>
      <c r="Q29" s="3">
        <f t="shared" si="43"/>
        <v>1</v>
      </c>
      <c r="R29" s="3">
        <f t="shared" si="43"/>
        <v>1</v>
      </c>
      <c r="S29" s="3">
        <f t="shared" si="43"/>
        <v>0</v>
      </c>
      <c r="U29" s="3">
        <f t="shared" si="21"/>
        <v>1</v>
      </c>
      <c r="V29" s="3">
        <f t="shared" si="34"/>
        <v>0</v>
      </c>
      <c r="W29" s="3">
        <f t="shared" si="34"/>
        <v>1</v>
      </c>
      <c r="X29" s="3">
        <f t="shared" si="34"/>
        <v>1</v>
      </c>
      <c r="Y29" s="3">
        <f t="shared" si="34"/>
        <v>0</v>
      </c>
      <c r="AA29" s="3">
        <f t="shared" si="22"/>
        <v>1</v>
      </c>
      <c r="AB29" s="3">
        <f t="shared" si="35"/>
        <v>0</v>
      </c>
      <c r="AC29" s="3">
        <f t="shared" si="35"/>
        <v>1</v>
      </c>
      <c r="AD29" s="3">
        <f t="shared" si="35"/>
        <v>0</v>
      </c>
      <c r="AE29" s="3">
        <f t="shared" si="35"/>
        <v>1</v>
      </c>
      <c r="AG29" s="3">
        <f t="shared" si="23"/>
        <v>1</v>
      </c>
      <c r="AH29" s="3">
        <f t="shared" si="36"/>
        <v>0</v>
      </c>
      <c r="AI29" s="3">
        <f t="shared" si="36"/>
        <v>0</v>
      </c>
      <c r="AJ29" s="3">
        <f t="shared" si="36"/>
        <v>1</v>
      </c>
      <c r="AK29" s="3">
        <f t="shared" si="36"/>
        <v>1</v>
      </c>
      <c r="AM29" s="3">
        <f t="shared" si="44"/>
        <v>1</v>
      </c>
      <c r="AN29" s="3">
        <f t="shared" si="44"/>
        <v>0</v>
      </c>
      <c r="AO29" s="3">
        <f t="shared" si="44"/>
        <v>1</v>
      </c>
      <c r="AP29" s="3">
        <f t="shared" si="44"/>
        <v>1</v>
      </c>
      <c r="AQ29" s="3">
        <f t="shared" si="44"/>
        <v>1</v>
      </c>
      <c r="AS29" s="3">
        <f t="shared" si="45"/>
        <v>1</v>
      </c>
      <c r="AT29" s="3">
        <f t="shared" si="45"/>
        <v>0</v>
      </c>
      <c r="AU29" s="3">
        <f t="shared" si="45"/>
        <v>1</v>
      </c>
      <c r="AV29" s="3">
        <f t="shared" si="45"/>
        <v>1</v>
      </c>
      <c r="AW29" s="3">
        <f t="shared" si="45"/>
        <v>1</v>
      </c>
      <c r="AY29" s="3">
        <f t="shared" si="46"/>
        <v>1</v>
      </c>
      <c r="AZ29" s="3">
        <f t="shared" si="46"/>
        <v>0</v>
      </c>
      <c r="BA29" s="3">
        <f t="shared" si="46"/>
        <v>1</v>
      </c>
      <c r="BB29" s="3">
        <f t="shared" si="46"/>
        <v>1</v>
      </c>
      <c r="BC29" s="3">
        <f t="shared" si="46"/>
        <v>1</v>
      </c>
      <c r="BE29" s="3">
        <f t="shared" si="47"/>
        <v>1</v>
      </c>
      <c r="BF29" s="3">
        <f t="shared" si="47"/>
        <v>0</v>
      </c>
      <c r="BG29" s="3">
        <f t="shared" si="47"/>
        <v>1</v>
      </c>
      <c r="BH29" s="3">
        <f t="shared" si="47"/>
        <v>1</v>
      </c>
      <c r="BI29" s="3">
        <f t="shared" si="47"/>
        <v>1</v>
      </c>
      <c r="BK29" s="3">
        <f t="shared" si="28"/>
        <v>1</v>
      </c>
      <c r="BL29" s="3">
        <f t="shared" si="37"/>
        <v>0</v>
      </c>
      <c r="BM29" s="3">
        <f t="shared" si="37"/>
        <v>1</v>
      </c>
      <c r="BN29" s="3">
        <f t="shared" si="37"/>
        <v>1</v>
      </c>
      <c r="BO29" s="3">
        <f t="shared" si="37"/>
        <v>1</v>
      </c>
      <c r="BQ29" s="3">
        <f t="shared" si="29"/>
        <v>1</v>
      </c>
      <c r="BR29" s="3">
        <f t="shared" si="38"/>
        <v>0</v>
      </c>
      <c r="BS29" s="3">
        <f t="shared" si="38"/>
        <v>1</v>
      </c>
      <c r="BT29" s="3">
        <f t="shared" si="38"/>
        <v>1</v>
      </c>
      <c r="BU29" s="3">
        <f t="shared" si="38"/>
        <v>1</v>
      </c>
      <c r="BW29" s="3">
        <f t="shared" si="30"/>
        <v>1</v>
      </c>
      <c r="BX29" s="3">
        <f t="shared" si="39"/>
        <v>0</v>
      </c>
      <c r="BY29" s="3">
        <f t="shared" si="39"/>
        <v>1</v>
      </c>
      <c r="BZ29" s="3">
        <f t="shared" si="39"/>
        <v>1</v>
      </c>
      <c r="CA29" s="3">
        <f t="shared" si="39"/>
        <v>1</v>
      </c>
      <c r="CC29" s="3">
        <f t="shared" si="31"/>
        <v>1</v>
      </c>
      <c r="CD29" s="3">
        <f t="shared" si="40"/>
        <v>0</v>
      </c>
      <c r="CE29" s="3">
        <f t="shared" si="40"/>
        <v>1</v>
      </c>
      <c r="CF29" s="3">
        <f t="shared" si="40"/>
        <v>1</v>
      </c>
      <c r="CG29" s="3">
        <f t="shared" si="40"/>
        <v>1</v>
      </c>
      <c r="CI29" s="3">
        <f t="shared" si="32"/>
        <v>1</v>
      </c>
      <c r="CJ29" s="3">
        <f t="shared" si="41"/>
        <v>0</v>
      </c>
      <c r="CK29" s="3">
        <f t="shared" si="41"/>
        <v>1</v>
      </c>
      <c r="CL29" s="3">
        <f t="shared" si="41"/>
        <v>1</v>
      </c>
      <c r="CM29" s="3">
        <f t="shared" si="41"/>
        <v>1</v>
      </c>
      <c r="CO29" s="3">
        <f t="shared" si="33"/>
        <v>1</v>
      </c>
      <c r="CP29" s="3">
        <f t="shared" si="42"/>
        <v>0</v>
      </c>
      <c r="CQ29" s="3">
        <f t="shared" si="42"/>
        <v>1</v>
      </c>
      <c r="CR29" s="3">
        <f t="shared" si="42"/>
        <v>1</v>
      </c>
      <c r="CS29" s="3">
        <f t="shared" si="42"/>
        <v>1</v>
      </c>
    </row>
    <row r="30" spans="1:97">
      <c r="A30" s="264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3">
        <f t="shared" si="15"/>
        <v>0</v>
      </c>
      <c r="J30" s="3">
        <f t="shared" si="16"/>
        <v>0</v>
      </c>
      <c r="K30" s="3">
        <f t="shared" si="17"/>
        <v>1</v>
      </c>
      <c r="L30" s="3">
        <f t="shared" si="18"/>
        <v>1</v>
      </c>
      <c r="M30" s="3">
        <f t="shared" si="19"/>
        <v>1</v>
      </c>
      <c r="O30" s="3">
        <f t="shared" si="43"/>
        <v>1</v>
      </c>
      <c r="P30" s="3">
        <f t="shared" si="43"/>
        <v>0</v>
      </c>
      <c r="Q30" s="3">
        <f t="shared" si="43"/>
        <v>1</v>
      </c>
      <c r="R30" s="3">
        <f t="shared" si="43"/>
        <v>1</v>
      </c>
      <c r="S30" s="3">
        <f t="shared" si="43"/>
        <v>0</v>
      </c>
      <c r="U30" s="3">
        <f t="shared" si="21"/>
        <v>1</v>
      </c>
      <c r="V30" s="3">
        <f t="shared" si="34"/>
        <v>0</v>
      </c>
      <c r="W30" s="3">
        <f t="shared" si="34"/>
        <v>1</v>
      </c>
      <c r="X30" s="3">
        <f t="shared" si="34"/>
        <v>1</v>
      </c>
      <c r="Y30" s="3">
        <f t="shared" si="34"/>
        <v>0</v>
      </c>
      <c r="AA30" s="3">
        <f t="shared" si="22"/>
        <v>0</v>
      </c>
      <c r="AB30" s="3">
        <f t="shared" si="35"/>
        <v>0</v>
      </c>
      <c r="AC30" s="3">
        <f t="shared" si="35"/>
        <v>0</v>
      </c>
      <c r="AD30" s="3">
        <f t="shared" si="35"/>
        <v>0</v>
      </c>
      <c r="AE30" s="3">
        <f t="shared" si="35"/>
        <v>0</v>
      </c>
      <c r="AG30" s="3">
        <f t="shared" si="23"/>
        <v>1</v>
      </c>
      <c r="AH30" s="3">
        <f t="shared" si="36"/>
        <v>0</v>
      </c>
      <c r="AI30" s="3">
        <f t="shared" si="36"/>
        <v>0</v>
      </c>
      <c r="AJ30" s="3">
        <f t="shared" si="36"/>
        <v>1</v>
      </c>
      <c r="AK30" s="3">
        <f t="shared" si="36"/>
        <v>1</v>
      </c>
      <c r="AM30" s="3">
        <f t="shared" si="44"/>
        <v>1</v>
      </c>
      <c r="AN30" s="3">
        <f t="shared" si="44"/>
        <v>0</v>
      </c>
      <c r="AO30" s="3">
        <f t="shared" si="44"/>
        <v>1</v>
      </c>
      <c r="AP30" s="3">
        <f t="shared" si="44"/>
        <v>1</v>
      </c>
      <c r="AQ30" s="3">
        <f t="shared" si="44"/>
        <v>1</v>
      </c>
      <c r="AS30" s="3">
        <f t="shared" si="45"/>
        <v>1</v>
      </c>
      <c r="AT30" s="3">
        <f t="shared" si="45"/>
        <v>0</v>
      </c>
      <c r="AU30" s="3">
        <f t="shared" si="45"/>
        <v>1</v>
      </c>
      <c r="AV30" s="3">
        <f t="shared" si="45"/>
        <v>1</v>
      </c>
      <c r="AW30" s="3">
        <f t="shared" si="45"/>
        <v>1</v>
      </c>
      <c r="AY30" s="3">
        <f t="shared" si="46"/>
        <v>1</v>
      </c>
      <c r="AZ30" s="3">
        <f t="shared" si="46"/>
        <v>0</v>
      </c>
      <c r="BA30" s="3">
        <f t="shared" si="46"/>
        <v>1</v>
      </c>
      <c r="BB30" s="3">
        <f t="shared" si="46"/>
        <v>1</v>
      </c>
      <c r="BC30" s="3">
        <f t="shared" si="46"/>
        <v>1</v>
      </c>
      <c r="BE30" s="3">
        <f t="shared" si="47"/>
        <v>1</v>
      </c>
      <c r="BF30" s="3">
        <f t="shared" si="47"/>
        <v>0</v>
      </c>
      <c r="BG30" s="3">
        <f t="shared" si="47"/>
        <v>1</v>
      </c>
      <c r="BH30" s="3">
        <f t="shared" si="47"/>
        <v>1</v>
      </c>
      <c r="BI30" s="3">
        <f t="shared" si="47"/>
        <v>1</v>
      </c>
      <c r="BK30" s="3">
        <f t="shared" si="28"/>
        <v>1</v>
      </c>
      <c r="BL30" s="3">
        <f t="shared" si="37"/>
        <v>0</v>
      </c>
      <c r="BM30" s="3">
        <f t="shared" si="37"/>
        <v>1</v>
      </c>
      <c r="BN30" s="3">
        <f t="shared" si="37"/>
        <v>1</v>
      </c>
      <c r="BO30" s="3">
        <f t="shared" si="37"/>
        <v>1</v>
      </c>
      <c r="BQ30" s="3">
        <f t="shared" si="29"/>
        <v>1</v>
      </c>
      <c r="BR30" s="3">
        <f t="shared" si="38"/>
        <v>0</v>
      </c>
      <c r="BS30" s="3">
        <f t="shared" si="38"/>
        <v>1</v>
      </c>
      <c r="BT30" s="3">
        <f t="shared" si="38"/>
        <v>1</v>
      </c>
      <c r="BU30" s="3">
        <f t="shared" si="38"/>
        <v>1</v>
      </c>
      <c r="BW30" s="3">
        <f t="shared" si="30"/>
        <v>1</v>
      </c>
      <c r="BX30" s="3">
        <f t="shared" si="39"/>
        <v>0</v>
      </c>
      <c r="BY30" s="3">
        <f t="shared" si="39"/>
        <v>1</v>
      </c>
      <c r="BZ30" s="3">
        <f t="shared" si="39"/>
        <v>1</v>
      </c>
      <c r="CA30" s="3">
        <f t="shared" si="39"/>
        <v>1</v>
      </c>
      <c r="CC30" s="3">
        <f t="shared" si="31"/>
        <v>1</v>
      </c>
      <c r="CD30" s="3">
        <f t="shared" si="40"/>
        <v>0</v>
      </c>
      <c r="CE30" s="3">
        <f t="shared" si="40"/>
        <v>1</v>
      </c>
      <c r="CF30" s="3">
        <f t="shared" si="40"/>
        <v>1</v>
      </c>
      <c r="CG30" s="3">
        <f t="shared" si="40"/>
        <v>1</v>
      </c>
      <c r="CI30" s="3">
        <f t="shared" si="32"/>
        <v>1</v>
      </c>
      <c r="CJ30" s="3">
        <f t="shared" si="41"/>
        <v>0</v>
      </c>
      <c r="CK30" s="3">
        <f t="shared" si="41"/>
        <v>1</v>
      </c>
      <c r="CL30" s="3">
        <f t="shared" si="41"/>
        <v>1</v>
      </c>
      <c r="CM30" s="3">
        <f t="shared" si="41"/>
        <v>1</v>
      </c>
      <c r="CO30" s="3">
        <f t="shared" si="33"/>
        <v>1</v>
      </c>
      <c r="CP30" s="3">
        <f t="shared" si="42"/>
        <v>0</v>
      </c>
      <c r="CQ30" s="3">
        <f t="shared" si="42"/>
        <v>1</v>
      </c>
      <c r="CR30" s="3">
        <f t="shared" si="42"/>
        <v>1</v>
      </c>
      <c r="CS30" s="3">
        <f t="shared" si="42"/>
        <v>1</v>
      </c>
    </row>
    <row r="31" spans="1:97">
      <c r="A31" s="264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3">
        <f t="shared" si="15"/>
        <v>0</v>
      </c>
      <c r="J31" s="3">
        <f t="shared" si="16"/>
        <v>0</v>
      </c>
      <c r="K31" s="3">
        <f t="shared" si="17"/>
        <v>1</v>
      </c>
      <c r="L31" s="3">
        <f t="shared" si="18"/>
        <v>0</v>
      </c>
      <c r="M31" s="3">
        <f t="shared" si="19"/>
        <v>1</v>
      </c>
      <c r="O31" s="3">
        <f t="shared" si="43"/>
        <v>1</v>
      </c>
      <c r="P31" s="3">
        <f t="shared" si="43"/>
        <v>0</v>
      </c>
      <c r="Q31" s="3">
        <f t="shared" si="43"/>
        <v>1</v>
      </c>
      <c r="R31" s="3">
        <f t="shared" si="43"/>
        <v>0</v>
      </c>
      <c r="S31" s="3">
        <f t="shared" si="43"/>
        <v>0</v>
      </c>
      <c r="U31" s="3">
        <f t="shared" si="21"/>
        <v>1</v>
      </c>
      <c r="V31" s="3">
        <f t="shared" si="34"/>
        <v>0</v>
      </c>
      <c r="W31" s="3">
        <f t="shared" si="34"/>
        <v>0</v>
      </c>
      <c r="X31" s="3">
        <f t="shared" si="34"/>
        <v>0</v>
      </c>
      <c r="Y31" s="3">
        <f t="shared" si="34"/>
        <v>1</v>
      </c>
      <c r="AA31" s="3">
        <f t="shared" si="22"/>
        <v>0</v>
      </c>
      <c r="AB31" s="3">
        <f t="shared" si="35"/>
        <v>0</v>
      </c>
      <c r="AC31" s="3">
        <f t="shared" si="35"/>
        <v>0</v>
      </c>
      <c r="AD31" s="3">
        <f t="shared" si="35"/>
        <v>0</v>
      </c>
      <c r="AE31" s="3">
        <f t="shared" si="35"/>
        <v>0</v>
      </c>
      <c r="AG31" s="3">
        <f t="shared" si="23"/>
        <v>1</v>
      </c>
      <c r="AH31" s="3">
        <f t="shared" si="36"/>
        <v>0</v>
      </c>
      <c r="AI31" s="3">
        <f t="shared" si="36"/>
        <v>0</v>
      </c>
      <c r="AJ31" s="3">
        <f t="shared" si="36"/>
        <v>0</v>
      </c>
      <c r="AK31" s="3">
        <f t="shared" si="36"/>
        <v>1</v>
      </c>
      <c r="AM31" s="3">
        <f t="shared" si="44"/>
        <v>1</v>
      </c>
      <c r="AN31" s="3">
        <f t="shared" si="44"/>
        <v>0</v>
      </c>
      <c r="AO31" s="3">
        <f t="shared" si="44"/>
        <v>1</v>
      </c>
      <c r="AP31" s="3">
        <f t="shared" si="44"/>
        <v>0</v>
      </c>
      <c r="AQ31" s="3">
        <f t="shared" si="44"/>
        <v>1</v>
      </c>
      <c r="AS31" s="3">
        <f t="shared" si="45"/>
        <v>1</v>
      </c>
      <c r="AT31" s="3">
        <f t="shared" si="45"/>
        <v>0</v>
      </c>
      <c r="AU31" s="3">
        <f t="shared" si="45"/>
        <v>1</v>
      </c>
      <c r="AV31" s="3">
        <f t="shared" si="45"/>
        <v>0</v>
      </c>
      <c r="AW31" s="3">
        <f t="shared" si="45"/>
        <v>1</v>
      </c>
      <c r="AY31" s="3">
        <f t="shared" si="46"/>
        <v>1</v>
      </c>
      <c r="AZ31" s="3">
        <f t="shared" si="46"/>
        <v>0</v>
      </c>
      <c r="BA31" s="3">
        <f t="shared" si="46"/>
        <v>1</v>
      </c>
      <c r="BB31" s="3">
        <f t="shared" si="46"/>
        <v>0</v>
      </c>
      <c r="BC31" s="3">
        <f t="shared" si="46"/>
        <v>1</v>
      </c>
      <c r="BE31" s="3">
        <f t="shared" si="47"/>
        <v>1</v>
      </c>
      <c r="BF31" s="3">
        <f t="shared" si="47"/>
        <v>0</v>
      </c>
      <c r="BG31" s="3">
        <f t="shared" si="47"/>
        <v>1</v>
      </c>
      <c r="BH31" s="3">
        <f t="shared" si="47"/>
        <v>0</v>
      </c>
      <c r="BI31" s="3">
        <f t="shared" si="47"/>
        <v>1</v>
      </c>
      <c r="BK31" s="3">
        <f t="shared" si="28"/>
        <v>1</v>
      </c>
      <c r="BL31" s="3">
        <f t="shared" si="37"/>
        <v>0</v>
      </c>
      <c r="BM31" s="3">
        <f t="shared" si="37"/>
        <v>1</v>
      </c>
      <c r="BN31" s="3">
        <f t="shared" si="37"/>
        <v>0</v>
      </c>
      <c r="BO31" s="3">
        <f t="shared" si="37"/>
        <v>1</v>
      </c>
      <c r="BQ31" s="3">
        <f t="shared" si="29"/>
        <v>1</v>
      </c>
      <c r="BR31" s="3">
        <f t="shared" si="38"/>
        <v>0</v>
      </c>
      <c r="BS31" s="3">
        <f t="shared" si="38"/>
        <v>1</v>
      </c>
      <c r="BT31" s="3">
        <f t="shared" si="38"/>
        <v>0</v>
      </c>
      <c r="BU31" s="3">
        <f t="shared" si="38"/>
        <v>1</v>
      </c>
      <c r="BW31" s="3">
        <f t="shared" si="30"/>
        <v>1</v>
      </c>
      <c r="BX31" s="3">
        <f t="shared" si="39"/>
        <v>0</v>
      </c>
      <c r="BY31" s="3">
        <f t="shared" si="39"/>
        <v>1</v>
      </c>
      <c r="BZ31" s="3">
        <f t="shared" si="39"/>
        <v>0</v>
      </c>
      <c r="CA31" s="3">
        <f t="shared" si="39"/>
        <v>1</v>
      </c>
      <c r="CC31" s="3">
        <f t="shared" si="31"/>
        <v>1</v>
      </c>
      <c r="CD31" s="3">
        <f t="shared" si="40"/>
        <v>0</v>
      </c>
      <c r="CE31" s="3">
        <f t="shared" si="40"/>
        <v>1</v>
      </c>
      <c r="CF31" s="3">
        <f t="shared" si="40"/>
        <v>0</v>
      </c>
      <c r="CG31" s="3">
        <f t="shared" si="40"/>
        <v>1</v>
      </c>
      <c r="CI31" s="3">
        <f t="shared" si="32"/>
        <v>1</v>
      </c>
      <c r="CJ31" s="3">
        <f t="shared" si="41"/>
        <v>0</v>
      </c>
      <c r="CK31" s="3">
        <f t="shared" si="41"/>
        <v>1</v>
      </c>
      <c r="CL31" s="3">
        <f t="shared" si="41"/>
        <v>0</v>
      </c>
      <c r="CM31" s="3">
        <f t="shared" si="41"/>
        <v>1</v>
      </c>
      <c r="CO31" s="3">
        <f t="shared" si="33"/>
        <v>1</v>
      </c>
      <c r="CP31" s="3">
        <f t="shared" si="42"/>
        <v>0</v>
      </c>
      <c r="CQ31" s="3">
        <f t="shared" si="42"/>
        <v>1</v>
      </c>
      <c r="CR31" s="3">
        <f t="shared" si="42"/>
        <v>0</v>
      </c>
      <c r="CS31" s="3">
        <f t="shared" si="42"/>
        <v>1</v>
      </c>
    </row>
    <row r="32" spans="1:97">
      <c r="A32" s="264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0</v>
      </c>
      <c r="M32" s="3">
        <f t="shared" si="19"/>
        <v>1</v>
      </c>
      <c r="O32" s="3">
        <f t="shared" si="43"/>
        <v>1</v>
      </c>
      <c r="P32" s="3">
        <f t="shared" si="43"/>
        <v>0</v>
      </c>
      <c r="Q32" s="3">
        <f t="shared" si="43"/>
        <v>1</v>
      </c>
      <c r="R32" s="3">
        <f t="shared" si="43"/>
        <v>0</v>
      </c>
      <c r="S32" s="3">
        <f t="shared" si="43"/>
        <v>1</v>
      </c>
      <c r="U32" s="3">
        <f t="shared" si="21"/>
        <v>1</v>
      </c>
      <c r="V32" s="3">
        <f t="shared" si="34"/>
        <v>1</v>
      </c>
      <c r="W32" s="3">
        <f t="shared" si="34"/>
        <v>0</v>
      </c>
      <c r="X32" s="3">
        <f t="shared" si="34"/>
        <v>0</v>
      </c>
      <c r="Y32" s="3">
        <f t="shared" si="34"/>
        <v>0</v>
      </c>
      <c r="AA32" s="3">
        <f t="shared" si="22"/>
        <v>0</v>
      </c>
      <c r="AB32" s="3">
        <f t="shared" si="35"/>
        <v>1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G32" s="3">
        <f t="shared" si="23"/>
        <v>1</v>
      </c>
      <c r="AH32" s="3">
        <f t="shared" si="36"/>
        <v>0</v>
      </c>
      <c r="AI32" s="3">
        <f t="shared" si="36"/>
        <v>1</v>
      </c>
      <c r="AJ32" s="3">
        <f t="shared" si="36"/>
        <v>0</v>
      </c>
      <c r="AK32" s="3">
        <f t="shared" si="36"/>
        <v>1</v>
      </c>
      <c r="AM32" s="3">
        <f t="shared" si="44"/>
        <v>1</v>
      </c>
      <c r="AN32" s="3">
        <f t="shared" si="44"/>
        <v>1</v>
      </c>
      <c r="AO32" s="3">
        <f t="shared" si="44"/>
        <v>1</v>
      </c>
      <c r="AP32" s="3">
        <f t="shared" si="44"/>
        <v>0</v>
      </c>
      <c r="AQ32" s="3">
        <f t="shared" si="44"/>
        <v>1</v>
      </c>
      <c r="AS32" s="3">
        <f t="shared" si="45"/>
        <v>1</v>
      </c>
      <c r="AT32" s="3">
        <f t="shared" si="45"/>
        <v>1</v>
      </c>
      <c r="AU32" s="3">
        <f t="shared" si="45"/>
        <v>1</v>
      </c>
      <c r="AV32" s="3">
        <f t="shared" si="45"/>
        <v>0</v>
      </c>
      <c r="AW32" s="3">
        <f t="shared" si="45"/>
        <v>1</v>
      </c>
      <c r="AY32" s="3">
        <f t="shared" si="46"/>
        <v>1</v>
      </c>
      <c r="AZ32" s="3">
        <f t="shared" si="46"/>
        <v>1</v>
      </c>
      <c r="BA32" s="3">
        <f t="shared" si="46"/>
        <v>1</v>
      </c>
      <c r="BB32" s="3">
        <f t="shared" si="46"/>
        <v>0</v>
      </c>
      <c r="BC32" s="3">
        <f t="shared" si="46"/>
        <v>1</v>
      </c>
      <c r="BE32" s="3">
        <f t="shared" si="47"/>
        <v>1</v>
      </c>
      <c r="BF32" s="3">
        <f t="shared" si="47"/>
        <v>1</v>
      </c>
      <c r="BG32" s="3">
        <f t="shared" si="47"/>
        <v>1</v>
      </c>
      <c r="BH32" s="3">
        <f t="shared" si="47"/>
        <v>0</v>
      </c>
      <c r="BI32" s="3">
        <f t="shared" si="47"/>
        <v>1</v>
      </c>
      <c r="BK32" s="3">
        <f t="shared" si="28"/>
        <v>1</v>
      </c>
      <c r="BL32" s="3">
        <f t="shared" si="37"/>
        <v>1</v>
      </c>
      <c r="BM32" s="3">
        <f t="shared" si="37"/>
        <v>1</v>
      </c>
      <c r="BN32" s="3">
        <f t="shared" si="37"/>
        <v>0</v>
      </c>
      <c r="BO32" s="3">
        <f t="shared" si="37"/>
        <v>1</v>
      </c>
      <c r="BQ32" s="3">
        <f t="shared" si="29"/>
        <v>1</v>
      </c>
      <c r="BR32" s="3">
        <f t="shared" si="38"/>
        <v>1</v>
      </c>
      <c r="BS32" s="3">
        <f t="shared" si="38"/>
        <v>1</v>
      </c>
      <c r="BT32" s="3">
        <f t="shared" si="38"/>
        <v>0</v>
      </c>
      <c r="BU32" s="3">
        <f t="shared" si="38"/>
        <v>1</v>
      </c>
      <c r="BW32" s="3">
        <f t="shared" si="30"/>
        <v>1</v>
      </c>
      <c r="BX32" s="3">
        <f t="shared" si="39"/>
        <v>1</v>
      </c>
      <c r="BY32" s="3">
        <f t="shared" si="39"/>
        <v>1</v>
      </c>
      <c r="BZ32" s="3">
        <f t="shared" si="39"/>
        <v>0</v>
      </c>
      <c r="CA32" s="3">
        <f t="shared" si="39"/>
        <v>1</v>
      </c>
      <c r="CC32" s="3">
        <f t="shared" si="31"/>
        <v>1</v>
      </c>
      <c r="CD32" s="3">
        <f t="shared" si="40"/>
        <v>1</v>
      </c>
      <c r="CE32" s="3">
        <f t="shared" si="40"/>
        <v>1</v>
      </c>
      <c r="CF32" s="3">
        <f t="shared" si="40"/>
        <v>0</v>
      </c>
      <c r="CG32" s="3">
        <f t="shared" si="40"/>
        <v>1</v>
      </c>
      <c r="CI32" s="3">
        <f t="shared" si="32"/>
        <v>1</v>
      </c>
      <c r="CJ32" s="3">
        <f t="shared" si="41"/>
        <v>1</v>
      </c>
      <c r="CK32" s="3">
        <f t="shared" si="41"/>
        <v>1</v>
      </c>
      <c r="CL32" s="3">
        <f t="shared" si="41"/>
        <v>0</v>
      </c>
      <c r="CM32" s="3">
        <f t="shared" si="41"/>
        <v>1</v>
      </c>
      <c r="CO32" s="3">
        <f t="shared" si="33"/>
        <v>1</v>
      </c>
      <c r="CP32" s="3">
        <f t="shared" si="42"/>
        <v>1</v>
      </c>
      <c r="CQ32" s="3">
        <f t="shared" si="42"/>
        <v>1</v>
      </c>
      <c r="CR32" s="3">
        <f t="shared" si="42"/>
        <v>0</v>
      </c>
      <c r="CS32" s="3">
        <f t="shared" si="42"/>
        <v>1</v>
      </c>
    </row>
    <row r="33" spans="1:97">
      <c r="A33" s="264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3">
        <f t="shared" si="15"/>
        <v>0</v>
      </c>
      <c r="J33" s="3">
        <f t="shared" si="16"/>
        <v>0</v>
      </c>
      <c r="K33" s="3">
        <f t="shared" si="17"/>
        <v>0</v>
      </c>
      <c r="L33" s="3">
        <f t="shared" si="18"/>
        <v>0</v>
      </c>
      <c r="M33" s="3">
        <f t="shared" si="19"/>
        <v>1</v>
      </c>
      <c r="O33" s="3">
        <f t="shared" si="43"/>
        <v>1</v>
      </c>
      <c r="P33" s="3">
        <f t="shared" si="43"/>
        <v>0</v>
      </c>
      <c r="Q33" s="3">
        <f t="shared" si="43"/>
        <v>1</v>
      </c>
      <c r="R33" s="3">
        <f t="shared" si="43"/>
        <v>0</v>
      </c>
      <c r="S33" s="3">
        <f t="shared" si="43"/>
        <v>1</v>
      </c>
      <c r="U33" s="3">
        <f t="shared" si="21"/>
        <v>1</v>
      </c>
      <c r="V33" s="3">
        <f t="shared" si="34"/>
        <v>0</v>
      </c>
      <c r="W33" s="3">
        <f t="shared" si="34"/>
        <v>0</v>
      </c>
      <c r="X33" s="3">
        <f t="shared" si="34"/>
        <v>0</v>
      </c>
      <c r="Y33" s="3">
        <f t="shared" si="34"/>
        <v>0</v>
      </c>
      <c r="AA33" s="3">
        <f t="shared" si="22"/>
        <v>0</v>
      </c>
      <c r="AB33" s="3">
        <f t="shared" si="35"/>
        <v>1</v>
      </c>
      <c r="AC33" s="3">
        <f t="shared" si="35"/>
        <v>1</v>
      </c>
      <c r="AD33" s="3">
        <f t="shared" si="35"/>
        <v>0</v>
      </c>
      <c r="AE33" s="3">
        <f t="shared" si="35"/>
        <v>0</v>
      </c>
      <c r="AG33" s="3">
        <f t="shared" si="23"/>
        <v>1</v>
      </c>
      <c r="AH33" s="3">
        <f t="shared" si="36"/>
        <v>1</v>
      </c>
      <c r="AI33" s="3">
        <f t="shared" si="36"/>
        <v>1</v>
      </c>
      <c r="AJ33" s="3">
        <f t="shared" si="36"/>
        <v>0</v>
      </c>
      <c r="AK33" s="3">
        <f t="shared" si="36"/>
        <v>1</v>
      </c>
      <c r="AM33" s="3">
        <f t="shared" si="44"/>
        <v>1</v>
      </c>
      <c r="AN33" s="3">
        <f t="shared" si="44"/>
        <v>1</v>
      </c>
      <c r="AO33" s="3">
        <f t="shared" si="44"/>
        <v>1</v>
      </c>
      <c r="AP33" s="3">
        <f t="shared" si="44"/>
        <v>0</v>
      </c>
      <c r="AQ33" s="3">
        <f t="shared" si="44"/>
        <v>1</v>
      </c>
      <c r="AS33" s="3">
        <f t="shared" si="45"/>
        <v>1</v>
      </c>
      <c r="AT33" s="3">
        <f t="shared" si="45"/>
        <v>1</v>
      </c>
      <c r="AU33" s="3">
        <f t="shared" si="45"/>
        <v>1</v>
      </c>
      <c r="AV33" s="3">
        <f t="shared" si="45"/>
        <v>0</v>
      </c>
      <c r="AW33" s="3">
        <f t="shared" si="45"/>
        <v>1</v>
      </c>
      <c r="AY33" s="3">
        <f t="shared" si="46"/>
        <v>1</v>
      </c>
      <c r="AZ33" s="3">
        <f t="shared" si="46"/>
        <v>1</v>
      </c>
      <c r="BA33" s="3">
        <f t="shared" si="46"/>
        <v>1</v>
      </c>
      <c r="BB33" s="3">
        <f t="shared" si="46"/>
        <v>0</v>
      </c>
      <c r="BC33" s="3">
        <f t="shared" si="46"/>
        <v>1</v>
      </c>
      <c r="BE33" s="3">
        <f t="shared" si="47"/>
        <v>1</v>
      </c>
      <c r="BF33" s="3">
        <f t="shared" si="47"/>
        <v>1</v>
      </c>
      <c r="BG33" s="3">
        <f t="shared" si="47"/>
        <v>1</v>
      </c>
      <c r="BH33" s="3">
        <f t="shared" si="47"/>
        <v>0</v>
      </c>
      <c r="BI33" s="3">
        <f t="shared" si="47"/>
        <v>1</v>
      </c>
      <c r="BK33" s="3">
        <f t="shared" si="28"/>
        <v>1</v>
      </c>
      <c r="BL33" s="3">
        <f t="shared" si="37"/>
        <v>1</v>
      </c>
      <c r="BM33" s="3">
        <f t="shared" si="37"/>
        <v>1</v>
      </c>
      <c r="BN33" s="3">
        <f t="shared" si="37"/>
        <v>0</v>
      </c>
      <c r="BO33" s="3">
        <f t="shared" si="37"/>
        <v>1</v>
      </c>
      <c r="BQ33" s="3">
        <f t="shared" si="29"/>
        <v>1</v>
      </c>
      <c r="BR33" s="3">
        <f t="shared" si="38"/>
        <v>1</v>
      </c>
      <c r="BS33" s="3">
        <f t="shared" si="38"/>
        <v>1</v>
      </c>
      <c r="BT33" s="3">
        <f t="shared" si="38"/>
        <v>0</v>
      </c>
      <c r="BU33" s="3">
        <f t="shared" si="38"/>
        <v>1</v>
      </c>
      <c r="BW33" s="3">
        <f t="shared" si="30"/>
        <v>1</v>
      </c>
      <c r="BX33" s="3">
        <f t="shared" si="39"/>
        <v>1</v>
      </c>
      <c r="BY33" s="3">
        <f t="shared" si="39"/>
        <v>1</v>
      </c>
      <c r="BZ33" s="3">
        <f t="shared" si="39"/>
        <v>0</v>
      </c>
      <c r="CA33" s="3">
        <f t="shared" si="39"/>
        <v>1</v>
      </c>
      <c r="CC33" s="3">
        <f t="shared" si="31"/>
        <v>1</v>
      </c>
      <c r="CD33" s="3">
        <f t="shared" si="40"/>
        <v>1</v>
      </c>
      <c r="CE33" s="3">
        <f t="shared" si="40"/>
        <v>1</v>
      </c>
      <c r="CF33" s="3">
        <f t="shared" si="40"/>
        <v>0</v>
      </c>
      <c r="CG33" s="3">
        <f t="shared" si="40"/>
        <v>1</v>
      </c>
      <c r="CI33" s="3">
        <f t="shared" si="32"/>
        <v>1</v>
      </c>
      <c r="CJ33" s="3">
        <f t="shared" si="41"/>
        <v>1</v>
      </c>
      <c r="CK33" s="3">
        <f t="shared" si="41"/>
        <v>1</v>
      </c>
      <c r="CL33" s="3">
        <f t="shared" si="41"/>
        <v>0</v>
      </c>
      <c r="CM33" s="3">
        <f t="shared" si="41"/>
        <v>1</v>
      </c>
      <c r="CO33" s="3">
        <f t="shared" si="33"/>
        <v>1</v>
      </c>
      <c r="CP33" s="3">
        <f t="shared" si="42"/>
        <v>1</v>
      </c>
      <c r="CQ33" s="3">
        <f t="shared" si="42"/>
        <v>1</v>
      </c>
      <c r="CR33" s="3">
        <f t="shared" si="42"/>
        <v>0</v>
      </c>
      <c r="CS33" s="3">
        <f t="shared" si="42"/>
        <v>1</v>
      </c>
    </row>
    <row r="34" spans="1:97">
      <c r="A34" s="264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3">
        <f t="shared" si="15"/>
        <v>0</v>
      </c>
      <c r="J34" s="3">
        <f t="shared" si="16"/>
        <v>1</v>
      </c>
      <c r="K34" s="3">
        <f t="shared" si="17"/>
        <v>0</v>
      </c>
      <c r="L34" s="3">
        <f t="shared" si="18"/>
        <v>0</v>
      </c>
      <c r="M34" s="3">
        <f t="shared" si="19"/>
        <v>1</v>
      </c>
      <c r="O34" s="3">
        <f t="shared" si="43"/>
        <v>1</v>
      </c>
      <c r="P34" s="3">
        <f t="shared" si="43"/>
        <v>0</v>
      </c>
      <c r="Q34" s="3">
        <f t="shared" si="43"/>
        <v>1</v>
      </c>
      <c r="R34" s="3">
        <f t="shared" si="43"/>
        <v>0</v>
      </c>
      <c r="S34" s="3">
        <f t="shared" si="43"/>
        <v>1</v>
      </c>
      <c r="U34" s="3">
        <f t="shared" si="21"/>
        <v>1</v>
      </c>
      <c r="V34" s="3">
        <f t="shared" si="34"/>
        <v>0</v>
      </c>
      <c r="W34" s="3">
        <f t="shared" si="34"/>
        <v>0</v>
      </c>
      <c r="X34" s="3">
        <f t="shared" si="34"/>
        <v>1</v>
      </c>
      <c r="Y34" s="3">
        <f t="shared" si="34"/>
        <v>0</v>
      </c>
      <c r="AA34" s="3">
        <f t="shared" si="22"/>
        <v>0</v>
      </c>
      <c r="AB34" s="3">
        <f t="shared" si="35"/>
        <v>1</v>
      </c>
      <c r="AC34" s="3">
        <f t="shared" si="35"/>
        <v>1</v>
      </c>
      <c r="AD34" s="3">
        <f t="shared" si="35"/>
        <v>1</v>
      </c>
      <c r="AE34" s="3">
        <f t="shared" si="35"/>
        <v>1</v>
      </c>
      <c r="AG34" s="3">
        <f t="shared" si="23"/>
        <v>1</v>
      </c>
      <c r="AH34" s="3">
        <f t="shared" si="36"/>
        <v>1</v>
      </c>
      <c r="AI34" s="3">
        <f t="shared" si="36"/>
        <v>1</v>
      </c>
      <c r="AJ34" s="3">
        <f t="shared" si="36"/>
        <v>1</v>
      </c>
      <c r="AK34" s="3">
        <f t="shared" si="36"/>
        <v>1</v>
      </c>
      <c r="AM34" s="3">
        <f t="shared" si="44"/>
        <v>1</v>
      </c>
      <c r="AN34" s="3">
        <f t="shared" si="44"/>
        <v>1</v>
      </c>
      <c r="AO34" s="3">
        <f t="shared" si="44"/>
        <v>1</v>
      </c>
      <c r="AP34" s="3">
        <f t="shared" si="44"/>
        <v>1</v>
      </c>
      <c r="AQ34" s="3">
        <f t="shared" si="44"/>
        <v>1</v>
      </c>
      <c r="AS34" s="3">
        <f t="shared" si="45"/>
        <v>1</v>
      </c>
      <c r="AT34" s="3">
        <f t="shared" si="45"/>
        <v>1</v>
      </c>
      <c r="AU34" s="3">
        <f t="shared" si="45"/>
        <v>1</v>
      </c>
      <c r="AV34" s="3">
        <f t="shared" si="45"/>
        <v>1</v>
      </c>
      <c r="AW34" s="3">
        <f t="shared" si="45"/>
        <v>1</v>
      </c>
      <c r="AY34" s="3">
        <f t="shared" si="46"/>
        <v>1</v>
      </c>
      <c r="AZ34" s="3">
        <f t="shared" si="46"/>
        <v>1</v>
      </c>
      <c r="BA34" s="3">
        <f t="shared" si="46"/>
        <v>1</v>
      </c>
      <c r="BB34" s="3">
        <f t="shared" si="46"/>
        <v>1</v>
      </c>
      <c r="BC34" s="3">
        <f t="shared" si="46"/>
        <v>1</v>
      </c>
      <c r="BE34" s="3">
        <f t="shared" si="47"/>
        <v>1</v>
      </c>
      <c r="BF34" s="3">
        <f t="shared" si="47"/>
        <v>1</v>
      </c>
      <c r="BG34" s="3">
        <f t="shared" si="47"/>
        <v>1</v>
      </c>
      <c r="BH34" s="3">
        <f t="shared" si="47"/>
        <v>1</v>
      </c>
      <c r="BI34" s="3">
        <f t="shared" si="47"/>
        <v>1</v>
      </c>
      <c r="BK34" s="3">
        <f t="shared" si="28"/>
        <v>1</v>
      </c>
      <c r="BL34" s="3">
        <f t="shared" si="37"/>
        <v>1</v>
      </c>
      <c r="BM34" s="3">
        <f t="shared" si="37"/>
        <v>1</v>
      </c>
      <c r="BN34" s="3">
        <f t="shared" si="37"/>
        <v>1</v>
      </c>
      <c r="BO34" s="3">
        <f t="shared" si="37"/>
        <v>1</v>
      </c>
      <c r="BQ34" s="3">
        <f t="shared" si="29"/>
        <v>1</v>
      </c>
      <c r="BR34" s="3">
        <f t="shared" si="38"/>
        <v>1</v>
      </c>
      <c r="BS34" s="3">
        <f t="shared" si="38"/>
        <v>1</v>
      </c>
      <c r="BT34" s="3">
        <f t="shared" si="38"/>
        <v>1</v>
      </c>
      <c r="BU34" s="3">
        <f t="shared" si="38"/>
        <v>1</v>
      </c>
      <c r="BW34" s="3">
        <f t="shared" si="30"/>
        <v>1</v>
      </c>
      <c r="BX34" s="3">
        <f t="shared" si="39"/>
        <v>1</v>
      </c>
      <c r="BY34" s="3">
        <f t="shared" si="39"/>
        <v>1</v>
      </c>
      <c r="BZ34" s="3">
        <f t="shared" si="39"/>
        <v>1</v>
      </c>
      <c r="CA34" s="3">
        <f t="shared" si="39"/>
        <v>1</v>
      </c>
      <c r="CC34" s="3">
        <f t="shared" si="31"/>
        <v>1</v>
      </c>
      <c r="CD34" s="3">
        <f t="shared" si="40"/>
        <v>1</v>
      </c>
      <c r="CE34" s="3">
        <f t="shared" si="40"/>
        <v>1</v>
      </c>
      <c r="CF34" s="3">
        <f t="shared" si="40"/>
        <v>1</v>
      </c>
      <c r="CG34" s="3">
        <f t="shared" si="40"/>
        <v>1</v>
      </c>
      <c r="CI34" s="3">
        <f t="shared" si="32"/>
        <v>1</v>
      </c>
      <c r="CJ34" s="3">
        <f t="shared" si="41"/>
        <v>1</v>
      </c>
      <c r="CK34" s="3">
        <f t="shared" si="41"/>
        <v>1</v>
      </c>
      <c r="CL34" s="3">
        <f t="shared" si="41"/>
        <v>1</v>
      </c>
      <c r="CM34" s="3">
        <f t="shared" si="41"/>
        <v>1</v>
      </c>
      <c r="CO34" s="3">
        <f t="shared" si="33"/>
        <v>1</v>
      </c>
      <c r="CP34" s="3">
        <f t="shared" si="42"/>
        <v>1</v>
      </c>
      <c r="CQ34" s="3">
        <f t="shared" si="42"/>
        <v>1</v>
      </c>
      <c r="CR34" s="3">
        <f t="shared" si="42"/>
        <v>1</v>
      </c>
      <c r="CS34" s="3">
        <f t="shared" si="42"/>
        <v>1</v>
      </c>
    </row>
    <row r="35" spans="1:97">
      <c r="A35" s="264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3">
        <f t="shared" si="15"/>
        <v>0</v>
      </c>
      <c r="J35" s="3">
        <f t="shared" si="16"/>
        <v>1</v>
      </c>
      <c r="K35" s="3">
        <f t="shared" si="17"/>
        <v>0</v>
      </c>
      <c r="L35" s="3">
        <f t="shared" si="18"/>
        <v>0</v>
      </c>
      <c r="M35" s="3">
        <f t="shared" si="19"/>
        <v>1</v>
      </c>
      <c r="O35" s="3">
        <f t="shared" si="43"/>
        <v>1</v>
      </c>
      <c r="P35" s="3">
        <f t="shared" si="43"/>
        <v>0</v>
      </c>
      <c r="Q35" s="3">
        <f t="shared" si="43"/>
        <v>1</v>
      </c>
      <c r="R35" s="3">
        <f t="shared" si="43"/>
        <v>1</v>
      </c>
      <c r="S35" s="3">
        <f t="shared" si="43"/>
        <v>1</v>
      </c>
      <c r="U35" s="3">
        <f t="shared" si="21"/>
        <v>1</v>
      </c>
      <c r="V35" s="3">
        <f t="shared" si="34"/>
        <v>0</v>
      </c>
      <c r="W35" s="3">
        <f t="shared" si="34"/>
        <v>1</v>
      </c>
      <c r="X35" s="3">
        <f t="shared" si="34"/>
        <v>1</v>
      </c>
      <c r="Y35" s="3">
        <f t="shared" si="34"/>
        <v>0</v>
      </c>
      <c r="AA35" s="3">
        <f t="shared" si="22"/>
        <v>1</v>
      </c>
      <c r="AB35" s="3">
        <f t="shared" si="35"/>
        <v>1</v>
      </c>
      <c r="AC35" s="3">
        <f t="shared" si="35"/>
        <v>1</v>
      </c>
      <c r="AD35" s="3">
        <f t="shared" si="35"/>
        <v>1</v>
      </c>
      <c r="AE35" s="3">
        <f t="shared" si="35"/>
        <v>1</v>
      </c>
      <c r="AG35" s="3">
        <f t="shared" si="23"/>
        <v>1</v>
      </c>
      <c r="AH35" s="3">
        <f t="shared" si="36"/>
        <v>1</v>
      </c>
      <c r="AI35" s="3">
        <f t="shared" si="36"/>
        <v>1</v>
      </c>
      <c r="AJ35" s="3">
        <f t="shared" si="36"/>
        <v>0</v>
      </c>
      <c r="AK35" s="3">
        <f t="shared" si="36"/>
        <v>0</v>
      </c>
      <c r="AM35" s="3">
        <f t="shared" si="44"/>
        <v>1</v>
      </c>
      <c r="AN35" s="3">
        <f t="shared" si="44"/>
        <v>1</v>
      </c>
      <c r="AO35" s="3">
        <f t="shared" si="44"/>
        <v>1</v>
      </c>
      <c r="AP35" s="3">
        <f t="shared" si="44"/>
        <v>1</v>
      </c>
      <c r="AQ35" s="3">
        <f t="shared" si="44"/>
        <v>1</v>
      </c>
      <c r="AS35" s="3">
        <f t="shared" si="45"/>
        <v>1</v>
      </c>
      <c r="AT35" s="3">
        <f t="shared" si="45"/>
        <v>1</v>
      </c>
      <c r="AU35" s="3">
        <f t="shared" si="45"/>
        <v>1</v>
      </c>
      <c r="AV35" s="3">
        <f t="shared" si="45"/>
        <v>1</v>
      </c>
      <c r="AW35" s="3">
        <f t="shared" si="45"/>
        <v>1</v>
      </c>
      <c r="AY35" s="3">
        <f t="shared" si="46"/>
        <v>1</v>
      </c>
      <c r="AZ35" s="3">
        <f t="shared" si="46"/>
        <v>1</v>
      </c>
      <c r="BA35" s="3">
        <f t="shared" si="46"/>
        <v>1</v>
      </c>
      <c r="BB35" s="3">
        <f t="shared" si="46"/>
        <v>1</v>
      </c>
      <c r="BC35" s="3">
        <f t="shared" si="46"/>
        <v>1</v>
      </c>
      <c r="BE35" s="3">
        <f t="shared" si="47"/>
        <v>1</v>
      </c>
      <c r="BF35" s="3">
        <f t="shared" si="47"/>
        <v>1</v>
      </c>
      <c r="BG35" s="3">
        <f t="shared" si="47"/>
        <v>1</v>
      </c>
      <c r="BH35" s="3">
        <f t="shared" si="47"/>
        <v>1</v>
      </c>
      <c r="BI35" s="3">
        <f t="shared" si="47"/>
        <v>1</v>
      </c>
      <c r="BK35" s="3">
        <f t="shared" si="28"/>
        <v>1</v>
      </c>
      <c r="BL35" s="3">
        <f t="shared" si="37"/>
        <v>1</v>
      </c>
      <c r="BM35" s="3">
        <f t="shared" si="37"/>
        <v>1</v>
      </c>
      <c r="BN35" s="3">
        <f t="shared" si="37"/>
        <v>1</v>
      </c>
      <c r="BO35" s="3">
        <f t="shared" si="37"/>
        <v>1</v>
      </c>
      <c r="BQ35" s="3">
        <f t="shared" si="29"/>
        <v>1</v>
      </c>
      <c r="BR35" s="3">
        <f t="shared" si="38"/>
        <v>1</v>
      </c>
      <c r="BS35" s="3">
        <f t="shared" si="38"/>
        <v>1</v>
      </c>
      <c r="BT35" s="3">
        <f t="shared" si="38"/>
        <v>1</v>
      </c>
      <c r="BU35" s="3">
        <f t="shared" si="38"/>
        <v>1</v>
      </c>
      <c r="BW35" s="3">
        <f t="shared" si="30"/>
        <v>1</v>
      </c>
      <c r="BX35" s="3">
        <f t="shared" si="39"/>
        <v>1</v>
      </c>
      <c r="BY35" s="3">
        <f t="shared" si="39"/>
        <v>1</v>
      </c>
      <c r="BZ35" s="3">
        <f t="shared" si="39"/>
        <v>1</v>
      </c>
      <c r="CA35" s="3">
        <f t="shared" si="39"/>
        <v>1</v>
      </c>
      <c r="CC35" s="3">
        <f t="shared" si="31"/>
        <v>1</v>
      </c>
      <c r="CD35" s="3">
        <f t="shared" si="40"/>
        <v>1</v>
      </c>
      <c r="CE35" s="3">
        <f t="shared" si="40"/>
        <v>1</v>
      </c>
      <c r="CF35" s="3">
        <f t="shared" si="40"/>
        <v>1</v>
      </c>
      <c r="CG35" s="3">
        <f t="shared" si="40"/>
        <v>1</v>
      </c>
      <c r="CI35" s="3">
        <f t="shared" si="32"/>
        <v>1</v>
      </c>
      <c r="CJ35" s="3">
        <f t="shared" si="41"/>
        <v>1</v>
      </c>
      <c r="CK35" s="3">
        <f t="shared" si="41"/>
        <v>1</v>
      </c>
      <c r="CL35" s="3">
        <f t="shared" si="41"/>
        <v>1</v>
      </c>
      <c r="CM35" s="3">
        <f t="shared" si="41"/>
        <v>1</v>
      </c>
      <c r="CO35" s="3">
        <f t="shared" si="33"/>
        <v>1</v>
      </c>
      <c r="CP35" s="3">
        <f t="shared" si="42"/>
        <v>1</v>
      </c>
      <c r="CQ35" s="3">
        <f t="shared" si="42"/>
        <v>1</v>
      </c>
      <c r="CR35" s="3">
        <f t="shared" si="42"/>
        <v>1</v>
      </c>
      <c r="CS35" s="3">
        <f t="shared" si="42"/>
        <v>1</v>
      </c>
    </row>
    <row r="36" spans="1:97">
      <c r="A36" s="264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3">
        <f t="shared" si="15"/>
        <v>0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O36" s="3">
        <f t="shared" si="43"/>
        <v>1</v>
      </c>
      <c r="P36" s="3">
        <f t="shared" si="43"/>
        <v>0</v>
      </c>
      <c r="Q36" s="3">
        <f t="shared" si="43"/>
        <v>0</v>
      </c>
      <c r="R36" s="3">
        <f t="shared" si="43"/>
        <v>1</v>
      </c>
      <c r="S36" s="3">
        <f t="shared" si="43"/>
        <v>0</v>
      </c>
      <c r="U36" s="3">
        <f t="shared" si="21"/>
        <v>1</v>
      </c>
      <c r="V36" s="3">
        <f t="shared" si="34"/>
        <v>0</v>
      </c>
      <c r="W36" s="3">
        <f t="shared" si="34"/>
        <v>1</v>
      </c>
      <c r="X36" s="3">
        <f t="shared" si="34"/>
        <v>1</v>
      </c>
      <c r="Y36" s="3">
        <f t="shared" si="34"/>
        <v>0</v>
      </c>
      <c r="AA36" s="3">
        <f t="shared" si="22"/>
        <v>1</v>
      </c>
      <c r="AB36" s="3">
        <f t="shared" si="35"/>
        <v>1</v>
      </c>
      <c r="AC36" s="3">
        <f t="shared" si="35"/>
        <v>1</v>
      </c>
      <c r="AD36" s="3">
        <f t="shared" si="35"/>
        <v>1</v>
      </c>
      <c r="AE36" s="3">
        <f t="shared" si="35"/>
        <v>1</v>
      </c>
      <c r="AG36" s="3">
        <f t="shared" si="23"/>
        <v>1</v>
      </c>
      <c r="AH36" s="3">
        <f t="shared" si="36"/>
        <v>0</v>
      </c>
      <c r="AI36" s="3">
        <f t="shared" si="36"/>
        <v>1</v>
      </c>
      <c r="AJ36" s="3">
        <f t="shared" si="36"/>
        <v>0</v>
      </c>
      <c r="AK36" s="3">
        <f t="shared" si="36"/>
        <v>0</v>
      </c>
      <c r="AM36" s="3">
        <f t="shared" si="44"/>
        <v>1</v>
      </c>
      <c r="AN36" s="3">
        <f t="shared" si="44"/>
        <v>1</v>
      </c>
      <c r="AO36" s="3">
        <f t="shared" si="44"/>
        <v>1</v>
      </c>
      <c r="AP36" s="3">
        <f t="shared" si="44"/>
        <v>1</v>
      </c>
      <c r="AQ36" s="3">
        <f t="shared" si="44"/>
        <v>1</v>
      </c>
      <c r="AS36" s="3">
        <f t="shared" si="45"/>
        <v>1</v>
      </c>
      <c r="AT36" s="3">
        <f t="shared" si="45"/>
        <v>1</v>
      </c>
      <c r="AU36" s="3">
        <f t="shared" si="45"/>
        <v>1</v>
      </c>
      <c r="AV36" s="3">
        <f t="shared" si="45"/>
        <v>1</v>
      </c>
      <c r="AW36" s="3">
        <f t="shared" si="45"/>
        <v>1</v>
      </c>
      <c r="AY36" s="3">
        <f t="shared" si="46"/>
        <v>1</v>
      </c>
      <c r="AZ36" s="3">
        <f t="shared" si="46"/>
        <v>1</v>
      </c>
      <c r="BA36" s="3">
        <f t="shared" si="46"/>
        <v>1</v>
      </c>
      <c r="BB36" s="3">
        <f t="shared" si="46"/>
        <v>1</v>
      </c>
      <c r="BC36" s="3">
        <f t="shared" si="46"/>
        <v>1</v>
      </c>
      <c r="BE36" s="3">
        <f t="shared" si="47"/>
        <v>1</v>
      </c>
      <c r="BF36" s="3">
        <f t="shared" si="47"/>
        <v>1</v>
      </c>
      <c r="BG36" s="3">
        <f t="shared" si="47"/>
        <v>1</v>
      </c>
      <c r="BH36" s="3">
        <f t="shared" si="47"/>
        <v>1</v>
      </c>
      <c r="BI36" s="3">
        <f t="shared" si="47"/>
        <v>1</v>
      </c>
      <c r="BK36" s="3">
        <f t="shared" si="28"/>
        <v>1</v>
      </c>
      <c r="BL36" s="3">
        <f t="shared" si="37"/>
        <v>1</v>
      </c>
      <c r="BM36" s="3">
        <f t="shared" si="37"/>
        <v>1</v>
      </c>
      <c r="BN36" s="3">
        <f t="shared" si="37"/>
        <v>1</v>
      </c>
      <c r="BO36" s="3">
        <f t="shared" si="37"/>
        <v>1</v>
      </c>
      <c r="BQ36" s="3">
        <f t="shared" si="29"/>
        <v>1</v>
      </c>
      <c r="BR36" s="3">
        <f t="shared" si="38"/>
        <v>1</v>
      </c>
      <c r="BS36" s="3">
        <f t="shared" si="38"/>
        <v>1</v>
      </c>
      <c r="BT36" s="3">
        <f t="shared" si="38"/>
        <v>1</v>
      </c>
      <c r="BU36" s="3">
        <f t="shared" si="38"/>
        <v>1</v>
      </c>
      <c r="BW36" s="3">
        <f t="shared" si="30"/>
        <v>1</v>
      </c>
      <c r="BX36" s="3">
        <f t="shared" si="39"/>
        <v>1</v>
      </c>
      <c r="BY36" s="3">
        <f t="shared" si="39"/>
        <v>1</v>
      </c>
      <c r="BZ36" s="3">
        <f t="shared" si="39"/>
        <v>1</v>
      </c>
      <c r="CA36" s="3">
        <f t="shared" si="39"/>
        <v>1</v>
      </c>
      <c r="CC36" s="3">
        <f t="shared" si="31"/>
        <v>1</v>
      </c>
      <c r="CD36" s="3">
        <f t="shared" si="40"/>
        <v>1</v>
      </c>
      <c r="CE36" s="3">
        <f t="shared" si="40"/>
        <v>1</v>
      </c>
      <c r="CF36" s="3">
        <f t="shared" si="40"/>
        <v>1</v>
      </c>
      <c r="CG36" s="3">
        <f t="shared" si="40"/>
        <v>1</v>
      </c>
      <c r="CI36" s="3">
        <f t="shared" si="32"/>
        <v>1</v>
      </c>
      <c r="CJ36" s="3">
        <f t="shared" si="41"/>
        <v>1</v>
      </c>
      <c r="CK36" s="3">
        <f t="shared" si="41"/>
        <v>1</v>
      </c>
      <c r="CL36" s="3">
        <f t="shared" si="41"/>
        <v>1</v>
      </c>
      <c r="CM36" s="3">
        <f t="shared" si="41"/>
        <v>1</v>
      </c>
      <c r="CO36" s="3">
        <f t="shared" si="33"/>
        <v>1</v>
      </c>
      <c r="CP36" s="3">
        <f t="shared" si="42"/>
        <v>1</v>
      </c>
      <c r="CQ36" s="3">
        <f t="shared" si="42"/>
        <v>1</v>
      </c>
      <c r="CR36" s="3">
        <f t="shared" si="42"/>
        <v>1</v>
      </c>
      <c r="CS36" s="3">
        <f t="shared" si="42"/>
        <v>1</v>
      </c>
    </row>
    <row r="37" spans="1:97">
      <c r="A37" s="264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O37" s="3">
        <f t="shared" ref="O37:S52" si="48">IF(B37=0,"",IF(OR(B37=$O$1,B37=$P$1,B38=$O$1,B38=$P$1,B39=$O$1,B39=$P$1),0,1))</f>
        <v>1</v>
      </c>
      <c r="P37" s="3">
        <f t="shared" si="48"/>
        <v>0</v>
      </c>
      <c r="Q37" s="3">
        <f t="shared" si="48"/>
        <v>0</v>
      </c>
      <c r="R37" s="3">
        <f t="shared" si="48"/>
        <v>1</v>
      </c>
      <c r="S37" s="3">
        <f t="shared" si="48"/>
        <v>0</v>
      </c>
      <c r="U37" s="3">
        <f t="shared" si="21"/>
        <v>0</v>
      </c>
      <c r="V37" s="3">
        <f t="shared" si="34"/>
        <v>1</v>
      </c>
      <c r="W37" s="3">
        <f t="shared" si="34"/>
        <v>1</v>
      </c>
      <c r="X37" s="3">
        <f t="shared" si="34"/>
        <v>1</v>
      </c>
      <c r="Y37" s="3">
        <f t="shared" si="34"/>
        <v>0</v>
      </c>
      <c r="AA37" s="3">
        <f t="shared" si="22"/>
        <v>1</v>
      </c>
      <c r="AB37" s="3">
        <f t="shared" si="35"/>
        <v>1</v>
      </c>
      <c r="AC37" s="3">
        <f t="shared" si="35"/>
        <v>1</v>
      </c>
      <c r="AD37" s="3">
        <f t="shared" si="35"/>
        <v>1</v>
      </c>
      <c r="AE37" s="3">
        <f t="shared" si="35"/>
        <v>1</v>
      </c>
      <c r="AG37" s="3">
        <f t="shared" si="23"/>
        <v>1</v>
      </c>
      <c r="AH37" s="3">
        <f t="shared" si="36"/>
        <v>0</v>
      </c>
      <c r="AI37" s="3">
        <f t="shared" si="36"/>
        <v>1</v>
      </c>
      <c r="AJ37" s="3">
        <f t="shared" si="36"/>
        <v>0</v>
      </c>
      <c r="AK37" s="3">
        <f t="shared" si="36"/>
        <v>0</v>
      </c>
      <c r="AM37" s="3">
        <f t="shared" ref="AM37:AQ52" si="49">IF(B37=0,"",IF(OR(B37=$AG$1,B37=$AN$1,B38=$AG$1,B38=$AN$1,B39=$AG$1,B39=$AN$1),0,1))</f>
        <v>1</v>
      </c>
      <c r="AN37" s="3">
        <f t="shared" si="49"/>
        <v>1</v>
      </c>
      <c r="AO37" s="3">
        <f t="shared" si="49"/>
        <v>1</v>
      </c>
      <c r="AP37" s="3">
        <f t="shared" si="49"/>
        <v>1</v>
      </c>
      <c r="AQ37" s="3">
        <f t="shared" si="49"/>
        <v>1</v>
      </c>
      <c r="AS37" s="3">
        <f t="shared" ref="AS37:AW52" si="50">IF(B37=0,"",IF(OR(B37=$AG$1,B37=$AT$1,B38=$AG$1,B38=$AT$1,B39=$AG$1,B39=$AT$1),0,1))</f>
        <v>1</v>
      </c>
      <c r="AT37" s="3">
        <f t="shared" si="50"/>
        <v>1</v>
      </c>
      <c r="AU37" s="3">
        <f t="shared" si="50"/>
        <v>1</v>
      </c>
      <c r="AV37" s="3">
        <f t="shared" si="50"/>
        <v>1</v>
      </c>
      <c r="AW37" s="3">
        <f t="shared" si="50"/>
        <v>1</v>
      </c>
      <c r="AY37" s="3">
        <f t="shared" ref="AY37:BC52" si="51">IF(B37=0,"",IF(OR(B37=$AG$1,B37=$AZ$1,B38=$AG$1,B38=$AZ$1,B39=$AG$1,B39=$AZ$1),0,1))</f>
        <v>1</v>
      </c>
      <c r="AZ37" s="3">
        <f t="shared" si="51"/>
        <v>1</v>
      </c>
      <c r="BA37" s="3">
        <f t="shared" si="51"/>
        <v>1</v>
      </c>
      <c r="BB37" s="3">
        <f t="shared" si="51"/>
        <v>1</v>
      </c>
      <c r="BC37" s="3">
        <f t="shared" si="51"/>
        <v>1</v>
      </c>
      <c r="BE37" s="3">
        <f t="shared" ref="BE37:BI52" si="52">IF(B37=0,"",IF(OR(B37=$AG$1,B37=$BF$1,B38=$AG$1,B38=$BF$1,B39=$AG$1,B39=$BF$1),0,1))</f>
        <v>1</v>
      </c>
      <c r="BF37" s="3">
        <f t="shared" si="52"/>
        <v>1</v>
      </c>
      <c r="BG37" s="3">
        <f t="shared" si="52"/>
        <v>1</v>
      </c>
      <c r="BH37" s="3">
        <f t="shared" si="52"/>
        <v>1</v>
      </c>
      <c r="BI37" s="3">
        <f t="shared" si="52"/>
        <v>1</v>
      </c>
      <c r="BK37" s="3">
        <f t="shared" si="28"/>
        <v>1</v>
      </c>
      <c r="BL37" s="3">
        <f t="shared" si="37"/>
        <v>1</v>
      </c>
      <c r="BM37" s="3">
        <f t="shared" si="37"/>
        <v>1</v>
      </c>
      <c r="BN37" s="3">
        <f t="shared" si="37"/>
        <v>1</v>
      </c>
      <c r="BO37" s="3">
        <f t="shared" si="37"/>
        <v>1</v>
      </c>
      <c r="BQ37" s="3">
        <f t="shared" si="29"/>
        <v>1</v>
      </c>
      <c r="BR37" s="3">
        <f t="shared" si="38"/>
        <v>1</v>
      </c>
      <c r="BS37" s="3">
        <f t="shared" si="38"/>
        <v>1</v>
      </c>
      <c r="BT37" s="3">
        <f t="shared" si="38"/>
        <v>1</v>
      </c>
      <c r="BU37" s="3">
        <f t="shared" si="38"/>
        <v>1</v>
      </c>
      <c r="BW37" s="3">
        <f t="shared" si="30"/>
        <v>1</v>
      </c>
      <c r="BX37" s="3">
        <f t="shared" si="39"/>
        <v>1</v>
      </c>
      <c r="BY37" s="3">
        <f t="shared" si="39"/>
        <v>1</v>
      </c>
      <c r="BZ37" s="3">
        <f t="shared" si="39"/>
        <v>1</v>
      </c>
      <c r="CA37" s="3">
        <f t="shared" si="39"/>
        <v>1</v>
      </c>
      <c r="CC37" s="3">
        <f t="shared" si="31"/>
        <v>1</v>
      </c>
      <c r="CD37" s="3">
        <f t="shared" si="40"/>
        <v>1</v>
      </c>
      <c r="CE37" s="3">
        <f t="shared" si="40"/>
        <v>1</v>
      </c>
      <c r="CF37" s="3">
        <f t="shared" si="40"/>
        <v>1</v>
      </c>
      <c r="CG37" s="3">
        <f t="shared" si="40"/>
        <v>1</v>
      </c>
      <c r="CI37" s="3">
        <f t="shared" si="32"/>
        <v>1</v>
      </c>
      <c r="CJ37" s="3">
        <f t="shared" si="41"/>
        <v>1</v>
      </c>
      <c r="CK37" s="3">
        <f t="shared" si="41"/>
        <v>1</v>
      </c>
      <c r="CL37" s="3">
        <f t="shared" si="41"/>
        <v>1</v>
      </c>
      <c r="CM37" s="3">
        <f t="shared" si="41"/>
        <v>1</v>
      </c>
      <c r="CO37" s="3">
        <f t="shared" si="33"/>
        <v>1</v>
      </c>
      <c r="CP37" s="3">
        <f t="shared" si="42"/>
        <v>1</v>
      </c>
      <c r="CQ37" s="3">
        <f t="shared" si="42"/>
        <v>1</v>
      </c>
      <c r="CR37" s="3">
        <f t="shared" si="42"/>
        <v>1</v>
      </c>
      <c r="CS37" s="3">
        <f t="shared" si="42"/>
        <v>1</v>
      </c>
    </row>
    <row r="38" spans="1:97">
      <c r="A38" s="264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0</v>
      </c>
      <c r="M38" s="3">
        <f t="shared" si="19"/>
        <v>1</v>
      </c>
      <c r="O38" s="3">
        <f t="shared" si="48"/>
        <v>1</v>
      </c>
      <c r="P38" s="3">
        <f t="shared" si="48"/>
        <v>1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U38" s="3">
        <f t="shared" si="21"/>
        <v>0</v>
      </c>
      <c r="V38" s="3">
        <f t="shared" si="34"/>
        <v>1</v>
      </c>
      <c r="W38" s="3">
        <f t="shared" si="34"/>
        <v>1</v>
      </c>
      <c r="X38" s="3">
        <f t="shared" si="34"/>
        <v>0</v>
      </c>
      <c r="Y38" s="3">
        <f t="shared" si="34"/>
        <v>0</v>
      </c>
      <c r="AA38" s="3">
        <f t="shared" si="22"/>
        <v>0</v>
      </c>
      <c r="AB38" s="3">
        <f t="shared" si="35"/>
        <v>1</v>
      </c>
      <c r="AC38" s="3">
        <f t="shared" si="35"/>
        <v>1</v>
      </c>
      <c r="AD38" s="3">
        <f t="shared" si="35"/>
        <v>0</v>
      </c>
      <c r="AE38" s="3">
        <f t="shared" si="35"/>
        <v>0</v>
      </c>
      <c r="AG38" s="3">
        <f t="shared" si="23"/>
        <v>1</v>
      </c>
      <c r="AH38" s="3">
        <f t="shared" si="36"/>
        <v>0</v>
      </c>
      <c r="AI38" s="3">
        <f t="shared" si="36"/>
        <v>1</v>
      </c>
      <c r="AJ38" s="3">
        <f t="shared" si="36"/>
        <v>0</v>
      </c>
      <c r="AK38" s="3">
        <f t="shared" si="36"/>
        <v>1</v>
      </c>
      <c r="AM38" s="3">
        <f t="shared" si="49"/>
        <v>1</v>
      </c>
      <c r="AN38" s="3">
        <f t="shared" si="49"/>
        <v>1</v>
      </c>
      <c r="AO38" s="3">
        <f t="shared" si="49"/>
        <v>1</v>
      </c>
      <c r="AP38" s="3">
        <f t="shared" si="49"/>
        <v>0</v>
      </c>
      <c r="AQ38" s="3">
        <f t="shared" si="49"/>
        <v>1</v>
      </c>
      <c r="AS38" s="3">
        <f t="shared" si="50"/>
        <v>1</v>
      </c>
      <c r="AT38" s="3">
        <f t="shared" si="50"/>
        <v>1</v>
      </c>
      <c r="AU38" s="3">
        <f t="shared" si="50"/>
        <v>1</v>
      </c>
      <c r="AV38" s="3">
        <f t="shared" si="50"/>
        <v>0</v>
      </c>
      <c r="AW38" s="3">
        <f t="shared" si="50"/>
        <v>1</v>
      </c>
      <c r="AY38" s="3">
        <f t="shared" si="51"/>
        <v>1</v>
      </c>
      <c r="AZ38" s="3">
        <f t="shared" si="51"/>
        <v>1</v>
      </c>
      <c r="BA38" s="3">
        <f t="shared" si="51"/>
        <v>1</v>
      </c>
      <c r="BB38" s="3">
        <f t="shared" si="51"/>
        <v>0</v>
      </c>
      <c r="BC38" s="3">
        <f t="shared" si="51"/>
        <v>1</v>
      </c>
      <c r="BE38" s="3">
        <f t="shared" si="52"/>
        <v>1</v>
      </c>
      <c r="BF38" s="3">
        <f t="shared" si="52"/>
        <v>1</v>
      </c>
      <c r="BG38" s="3">
        <f t="shared" si="52"/>
        <v>1</v>
      </c>
      <c r="BH38" s="3">
        <f t="shared" si="52"/>
        <v>0</v>
      </c>
      <c r="BI38" s="3">
        <f t="shared" si="52"/>
        <v>1</v>
      </c>
      <c r="BK38" s="3">
        <f t="shared" si="28"/>
        <v>1</v>
      </c>
      <c r="BL38" s="3">
        <f t="shared" si="37"/>
        <v>1</v>
      </c>
      <c r="BM38" s="3">
        <f t="shared" si="37"/>
        <v>1</v>
      </c>
      <c r="BN38" s="3">
        <f t="shared" si="37"/>
        <v>0</v>
      </c>
      <c r="BO38" s="3">
        <f t="shared" si="37"/>
        <v>1</v>
      </c>
      <c r="BQ38" s="3">
        <f t="shared" si="29"/>
        <v>1</v>
      </c>
      <c r="BR38" s="3">
        <f t="shared" si="38"/>
        <v>1</v>
      </c>
      <c r="BS38" s="3">
        <f t="shared" si="38"/>
        <v>1</v>
      </c>
      <c r="BT38" s="3">
        <f t="shared" si="38"/>
        <v>0</v>
      </c>
      <c r="BU38" s="3">
        <f t="shared" si="38"/>
        <v>1</v>
      </c>
      <c r="BW38" s="3">
        <f t="shared" si="30"/>
        <v>1</v>
      </c>
      <c r="BX38" s="3">
        <f t="shared" si="39"/>
        <v>1</v>
      </c>
      <c r="BY38" s="3">
        <f t="shared" si="39"/>
        <v>1</v>
      </c>
      <c r="BZ38" s="3">
        <f t="shared" si="39"/>
        <v>0</v>
      </c>
      <c r="CA38" s="3">
        <f t="shared" si="39"/>
        <v>1</v>
      </c>
      <c r="CC38" s="3">
        <f t="shared" si="31"/>
        <v>1</v>
      </c>
      <c r="CD38" s="3">
        <f t="shared" si="40"/>
        <v>1</v>
      </c>
      <c r="CE38" s="3">
        <f t="shared" si="40"/>
        <v>1</v>
      </c>
      <c r="CF38" s="3">
        <f t="shared" si="40"/>
        <v>0</v>
      </c>
      <c r="CG38" s="3">
        <f t="shared" si="40"/>
        <v>1</v>
      </c>
      <c r="CI38" s="3">
        <f t="shared" si="32"/>
        <v>1</v>
      </c>
      <c r="CJ38" s="3">
        <f t="shared" si="41"/>
        <v>1</v>
      </c>
      <c r="CK38" s="3">
        <f t="shared" si="41"/>
        <v>1</v>
      </c>
      <c r="CL38" s="3">
        <f t="shared" si="41"/>
        <v>0</v>
      </c>
      <c r="CM38" s="3">
        <f t="shared" si="41"/>
        <v>1</v>
      </c>
      <c r="CO38" s="3">
        <f t="shared" si="33"/>
        <v>1</v>
      </c>
      <c r="CP38" s="3">
        <f t="shared" si="42"/>
        <v>1</v>
      </c>
      <c r="CQ38" s="3">
        <f t="shared" si="42"/>
        <v>1</v>
      </c>
      <c r="CR38" s="3">
        <f t="shared" si="42"/>
        <v>0</v>
      </c>
      <c r="CS38" s="3">
        <f t="shared" si="42"/>
        <v>1</v>
      </c>
    </row>
    <row r="39" spans="1:97">
      <c r="A39" s="264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O39" s="3">
        <f t="shared" si="48"/>
        <v>1</v>
      </c>
      <c r="P39" s="3">
        <f t="shared" si="48"/>
        <v>1</v>
      </c>
      <c r="Q39" s="3">
        <f t="shared" si="48"/>
        <v>0</v>
      </c>
      <c r="R39" s="3">
        <f t="shared" si="48"/>
        <v>0</v>
      </c>
      <c r="S39" s="3">
        <f t="shared" si="48"/>
        <v>1</v>
      </c>
      <c r="U39" s="3">
        <f t="shared" si="21"/>
        <v>0</v>
      </c>
      <c r="V39" s="3">
        <f t="shared" si="34"/>
        <v>1</v>
      </c>
      <c r="W39" s="3">
        <f t="shared" si="34"/>
        <v>1</v>
      </c>
      <c r="X39" s="3">
        <f t="shared" si="34"/>
        <v>0</v>
      </c>
      <c r="Y39" s="3">
        <f t="shared" si="34"/>
        <v>0</v>
      </c>
      <c r="AA39" s="3">
        <f t="shared" si="22"/>
        <v>0</v>
      </c>
      <c r="AB39" s="3">
        <f t="shared" si="35"/>
        <v>1</v>
      </c>
      <c r="AC39" s="3">
        <f t="shared" si="35"/>
        <v>1</v>
      </c>
      <c r="AD39" s="3">
        <f t="shared" si="35"/>
        <v>0</v>
      </c>
      <c r="AE39" s="3">
        <f t="shared" si="35"/>
        <v>0</v>
      </c>
      <c r="AG39" s="3">
        <f t="shared" si="23"/>
        <v>1</v>
      </c>
      <c r="AH39" s="3">
        <f t="shared" si="36"/>
        <v>0</v>
      </c>
      <c r="AI39" s="3">
        <f t="shared" si="36"/>
        <v>1</v>
      </c>
      <c r="AJ39" s="3">
        <f t="shared" si="36"/>
        <v>0</v>
      </c>
      <c r="AK39" s="3">
        <f t="shared" si="36"/>
        <v>0</v>
      </c>
      <c r="AM39" s="3">
        <f t="shared" si="49"/>
        <v>1</v>
      </c>
      <c r="AN39" s="3">
        <f t="shared" si="49"/>
        <v>1</v>
      </c>
      <c r="AO39" s="3">
        <f t="shared" si="49"/>
        <v>1</v>
      </c>
      <c r="AP39" s="3">
        <f t="shared" si="49"/>
        <v>0</v>
      </c>
      <c r="AQ39" s="3">
        <f t="shared" si="49"/>
        <v>1</v>
      </c>
      <c r="AS39" s="3">
        <f t="shared" si="50"/>
        <v>1</v>
      </c>
      <c r="AT39" s="3">
        <f t="shared" si="50"/>
        <v>1</v>
      </c>
      <c r="AU39" s="3">
        <f t="shared" si="50"/>
        <v>1</v>
      </c>
      <c r="AV39" s="3">
        <f t="shared" si="50"/>
        <v>0</v>
      </c>
      <c r="AW39" s="3">
        <f t="shared" si="50"/>
        <v>1</v>
      </c>
      <c r="AY39" s="3">
        <f t="shared" si="51"/>
        <v>1</v>
      </c>
      <c r="AZ39" s="3">
        <f t="shared" si="51"/>
        <v>1</v>
      </c>
      <c r="BA39" s="3">
        <f t="shared" si="51"/>
        <v>1</v>
      </c>
      <c r="BB39" s="3">
        <f t="shared" si="51"/>
        <v>0</v>
      </c>
      <c r="BC39" s="3">
        <f t="shared" si="51"/>
        <v>1</v>
      </c>
      <c r="BE39" s="3">
        <f t="shared" si="52"/>
        <v>1</v>
      </c>
      <c r="BF39" s="3">
        <f t="shared" si="52"/>
        <v>1</v>
      </c>
      <c r="BG39" s="3">
        <f t="shared" si="52"/>
        <v>1</v>
      </c>
      <c r="BH39" s="3">
        <f t="shared" si="52"/>
        <v>0</v>
      </c>
      <c r="BI39" s="3">
        <f t="shared" si="52"/>
        <v>1</v>
      </c>
      <c r="BK39" s="3">
        <f t="shared" si="28"/>
        <v>1</v>
      </c>
      <c r="BL39" s="3">
        <f t="shared" si="37"/>
        <v>1</v>
      </c>
      <c r="BM39" s="3">
        <f t="shared" si="37"/>
        <v>1</v>
      </c>
      <c r="BN39" s="3">
        <f t="shared" si="37"/>
        <v>0</v>
      </c>
      <c r="BO39" s="3">
        <f t="shared" si="37"/>
        <v>1</v>
      </c>
      <c r="BQ39" s="3">
        <f t="shared" si="29"/>
        <v>1</v>
      </c>
      <c r="BR39" s="3">
        <f t="shared" si="38"/>
        <v>1</v>
      </c>
      <c r="BS39" s="3">
        <f t="shared" si="38"/>
        <v>1</v>
      </c>
      <c r="BT39" s="3">
        <f t="shared" si="38"/>
        <v>0</v>
      </c>
      <c r="BU39" s="3">
        <f t="shared" si="38"/>
        <v>1</v>
      </c>
      <c r="BW39" s="3">
        <f t="shared" si="30"/>
        <v>1</v>
      </c>
      <c r="BX39" s="3">
        <f t="shared" si="39"/>
        <v>1</v>
      </c>
      <c r="BY39" s="3">
        <f t="shared" si="39"/>
        <v>1</v>
      </c>
      <c r="BZ39" s="3">
        <f t="shared" si="39"/>
        <v>0</v>
      </c>
      <c r="CA39" s="3">
        <f t="shared" si="39"/>
        <v>1</v>
      </c>
      <c r="CC39" s="3">
        <f t="shared" si="31"/>
        <v>1</v>
      </c>
      <c r="CD39" s="3">
        <f t="shared" si="40"/>
        <v>1</v>
      </c>
      <c r="CE39" s="3">
        <f t="shared" si="40"/>
        <v>1</v>
      </c>
      <c r="CF39" s="3">
        <f t="shared" si="40"/>
        <v>0</v>
      </c>
      <c r="CG39" s="3">
        <f t="shared" si="40"/>
        <v>1</v>
      </c>
      <c r="CI39" s="3">
        <f t="shared" si="32"/>
        <v>1</v>
      </c>
      <c r="CJ39" s="3">
        <f t="shared" si="41"/>
        <v>1</v>
      </c>
      <c r="CK39" s="3">
        <f t="shared" si="41"/>
        <v>1</v>
      </c>
      <c r="CL39" s="3">
        <f t="shared" si="41"/>
        <v>0</v>
      </c>
      <c r="CM39" s="3">
        <f t="shared" si="41"/>
        <v>1</v>
      </c>
      <c r="CO39" s="3">
        <f t="shared" si="33"/>
        <v>1</v>
      </c>
      <c r="CP39" s="3">
        <f t="shared" si="42"/>
        <v>1</v>
      </c>
      <c r="CQ39" s="3">
        <f t="shared" si="42"/>
        <v>1</v>
      </c>
      <c r="CR39" s="3">
        <f t="shared" si="42"/>
        <v>0</v>
      </c>
      <c r="CS39" s="3">
        <f t="shared" si="42"/>
        <v>1</v>
      </c>
    </row>
    <row r="40" spans="1:97">
      <c r="A40" s="264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3">
        <f t="shared" si="15"/>
        <v>1</v>
      </c>
      <c r="J40" s="3">
        <f t="shared" si="16"/>
        <v>0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O40" s="3">
        <f t="shared" si="48"/>
        <v>1</v>
      </c>
      <c r="P40" s="3">
        <f t="shared" si="48"/>
        <v>0</v>
      </c>
      <c r="Q40" s="3">
        <f t="shared" si="48"/>
        <v>0</v>
      </c>
      <c r="R40" s="3">
        <f t="shared" si="48"/>
        <v>0</v>
      </c>
      <c r="S40" s="3">
        <f t="shared" si="48"/>
        <v>1</v>
      </c>
      <c r="U40" s="3">
        <f t="shared" si="21"/>
        <v>0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 t="shared" si="34"/>
        <v>1</v>
      </c>
      <c r="AA40" s="3">
        <f t="shared" si="22"/>
        <v>0</v>
      </c>
      <c r="AB40" s="3">
        <f t="shared" si="35"/>
        <v>1</v>
      </c>
      <c r="AC40" s="3">
        <f t="shared" si="35"/>
        <v>1</v>
      </c>
      <c r="AD40" s="3">
        <f t="shared" si="35"/>
        <v>0</v>
      </c>
      <c r="AE40" s="3">
        <f t="shared" si="35"/>
        <v>0</v>
      </c>
      <c r="AG40" s="3">
        <f t="shared" si="23"/>
        <v>1</v>
      </c>
      <c r="AH40" s="3">
        <f t="shared" si="36"/>
        <v>0</v>
      </c>
      <c r="AI40" s="3">
        <f t="shared" si="36"/>
        <v>1</v>
      </c>
      <c r="AJ40" s="3">
        <f t="shared" si="36"/>
        <v>0</v>
      </c>
      <c r="AK40" s="3">
        <f t="shared" si="36"/>
        <v>0</v>
      </c>
      <c r="AM40" s="3">
        <f t="shared" si="49"/>
        <v>1</v>
      </c>
      <c r="AN40" s="3">
        <f t="shared" si="49"/>
        <v>1</v>
      </c>
      <c r="AO40" s="3">
        <f t="shared" si="49"/>
        <v>1</v>
      </c>
      <c r="AP40" s="3">
        <f t="shared" si="49"/>
        <v>0</v>
      </c>
      <c r="AQ40" s="3">
        <f t="shared" si="49"/>
        <v>1</v>
      </c>
      <c r="AS40" s="3">
        <f t="shared" si="50"/>
        <v>1</v>
      </c>
      <c r="AT40" s="3">
        <f t="shared" si="50"/>
        <v>1</v>
      </c>
      <c r="AU40" s="3">
        <f t="shared" si="50"/>
        <v>1</v>
      </c>
      <c r="AV40" s="3">
        <f t="shared" si="50"/>
        <v>0</v>
      </c>
      <c r="AW40" s="3">
        <f t="shared" si="50"/>
        <v>1</v>
      </c>
      <c r="AY40" s="3">
        <f t="shared" si="51"/>
        <v>1</v>
      </c>
      <c r="AZ40" s="3">
        <f t="shared" si="51"/>
        <v>1</v>
      </c>
      <c r="BA40" s="3">
        <f t="shared" si="51"/>
        <v>1</v>
      </c>
      <c r="BB40" s="3">
        <f t="shared" si="51"/>
        <v>0</v>
      </c>
      <c r="BC40" s="3">
        <f t="shared" si="51"/>
        <v>1</v>
      </c>
      <c r="BE40" s="3">
        <f t="shared" si="52"/>
        <v>1</v>
      </c>
      <c r="BF40" s="3">
        <f t="shared" si="52"/>
        <v>1</v>
      </c>
      <c r="BG40" s="3">
        <f t="shared" si="52"/>
        <v>1</v>
      </c>
      <c r="BH40" s="3">
        <f t="shared" si="52"/>
        <v>0</v>
      </c>
      <c r="BI40" s="3">
        <f t="shared" si="52"/>
        <v>1</v>
      </c>
      <c r="BK40" s="3">
        <f t="shared" si="28"/>
        <v>1</v>
      </c>
      <c r="BL40" s="3">
        <f t="shared" si="37"/>
        <v>1</v>
      </c>
      <c r="BM40" s="3">
        <f t="shared" si="37"/>
        <v>1</v>
      </c>
      <c r="BN40" s="3">
        <f t="shared" si="37"/>
        <v>0</v>
      </c>
      <c r="BO40" s="3">
        <f t="shared" si="37"/>
        <v>1</v>
      </c>
      <c r="BQ40" s="3">
        <f t="shared" si="29"/>
        <v>1</v>
      </c>
      <c r="BR40" s="3">
        <f t="shared" si="38"/>
        <v>1</v>
      </c>
      <c r="BS40" s="3">
        <f t="shared" si="38"/>
        <v>1</v>
      </c>
      <c r="BT40" s="3">
        <f t="shared" si="38"/>
        <v>0</v>
      </c>
      <c r="BU40" s="3">
        <f t="shared" si="38"/>
        <v>1</v>
      </c>
      <c r="BW40" s="3">
        <f t="shared" si="30"/>
        <v>1</v>
      </c>
      <c r="BX40" s="3">
        <f t="shared" si="39"/>
        <v>1</v>
      </c>
      <c r="BY40" s="3">
        <f t="shared" si="39"/>
        <v>1</v>
      </c>
      <c r="BZ40" s="3">
        <f t="shared" si="39"/>
        <v>0</v>
      </c>
      <c r="CA40" s="3">
        <f t="shared" si="39"/>
        <v>1</v>
      </c>
      <c r="CC40" s="3">
        <f t="shared" si="31"/>
        <v>1</v>
      </c>
      <c r="CD40" s="3">
        <f t="shared" si="40"/>
        <v>1</v>
      </c>
      <c r="CE40" s="3">
        <f t="shared" si="40"/>
        <v>1</v>
      </c>
      <c r="CF40" s="3">
        <f t="shared" si="40"/>
        <v>0</v>
      </c>
      <c r="CG40" s="3">
        <f t="shared" si="40"/>
        <v>1</v>
      </c>
      <c r="CI40" s="3">
        <f t="shared" si="32"/>
        <v>1</v>
      </c>
      <c r="CJ40" s="3">
        <f t="shared" si="41"/>
        <v>1</v>
      </c>
      <c r="CK40" s="3">
        <f t="shared" si="41"/>
        <v>1</v>
      </c>
      <c r="CL40" s="3">
        <f t="shared" si="41"/>
        <v>0</v>
      </c>
      <c r="CM40" s="3">
        <f t="shared" si="41"/>
        <v>1</v>
      </c>
      <c r="CO40" s="3">
        <f t="shared" si="33"/>
        <v>1</v>
      </c>
      <c r="CP40" s="3">
        <f t="shared" si="42"/>
        <v>1</v>
      </c>
      <c r="CQ40" s="3">
        <f t="shared" si="42"/>
        <v>1</v>
      </c>
      <c r="CR40" s="3">
        <f t="shared" si="42"/>
        <v>0</v>
      </c>
      <c r="CS40" s="3">
        <f t="shared" si="42"/>
        <v>1</v>
      </c>
    </row>
    <row r="41" spans="1:97">
      <c r="A41" s="264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O41" s="3">
        <f t="shared" si="48"/>
        <v>1</v>
      </c>
      <c r="P41" s="3">
        <f t="shared" si="48"/>
        <v>0</v>
      </c>
      <c r="Q41" s="3">
        <f t="shared" si="48"/>
        <v>0</v>
      </c>
      <c r="R41" s="3">
        <f t="shared" si="48"/>
        <v>0</v>
      </c>
      <c r="S41" s="3">
        <f t="shared" si="48"/>
        <v>1</v>
      </c>
      <c r="U41" s="3">
        <f t="shared" si="21"/>
        <v>0</v>
      </c>
      <c r="V41" s="3">
        <f t="shared" si="34"/>
        <v>1</v>
      </c>
      <c r="W41" s="3">
        <f t="shared" si="34"/>
        <v>0</v>
      </c>
      <c r="X41" s="3">
        <f t="shared" si="34"/>
        <v>1</v>
      </c>
      <c r="Y41" s="3">
        <f t="shared" si="34"/>
        <v>0</v>
      </c>
      <c r="AA41" s="3">
        <f t="shared" si="22"/>
        <v>0</v>
      </c>
      <c r="AB41" s="3">
        <f t="shared" si="35"/>
        <v>1</v>
      </c>
      <c r="AC41" s="3">
        <f t="shared" si="35"/>
        <v>1</v>
      </c>
      <c r="AD41" s="3">
        <f t="shared" si="35"/>
        <v>0</v>
      </c>
      <c r="AE41" s="3">
        <f t="shared" si="35"/>
        <v>1</v>
      </c>
      <c r="AG41" s="3">
        <f t="shared" si="23"/>
        <v>1</v>
      </c>
      <c r="AH41" s="3">
        <f t="shared" si="36"/>
        <v>0</v>
      </c>
      <c r="AI41" s="3">
        <f t="shared" si="36"/>
        <v>1</v>
      </c>
      <c r="AJ41" s="3">
        <f t="shared" si="36"/>
        <v>1</v>
      </c>
      <c r="AK41" s="3">
        <f t="shared" si="36"/>
        <v>0</v>
      </c>
      <c r="AM41" s="3">
        <f t="shared" si="49"/>
        <v>1</v>
      </c>
      <c r="AN41" s="3">
        <f t="shared" si="49"/>
        <v>1</v>
      </c>
      <c r="AO41" s="3">
        <f t="shared" si="49"/>
        <v>1</v>
      </c>
      <c r="AP41" s="3">
        <f t="shared" si="49"/>
        <v>1</v>
      </c>
      <c r="AQ41" s="3">
        <f t="shared" si="49"/>
        <v>1</v>
      </c>
      <c r="AS41" s="3">
        <f t="shared" si="50"/>
        <v>1</v>
      </c>
      <c r="AT41" s="3">
        <f t="shared" si="50"/>
        <v>1</v>
      </c>
      <c r="AU41" s="3">
        <f t="shared" si="50"/>
        <v>1</v>
      </c>
      <c r="AV41" s="3">
        <f t="shared" si="50"/>
        <v>1</v>
      </c>
      <c r="AW41" s="3">
        <f t="shared" si="50"/>
        <v>1</v>
      </c>
      <c r="AY41" s="3">
        <f t="shared" si="51"/>
        <v>1</v>
      </c>
      <c r="AZ41" s="3">
        <f t="shared" si="51"/>
        <v>1</v>
      </c>
      <c r="BA41" s="3">
        <f t="shared" si="51"/>
        <v>1</v>
      </c>
      <c r="BB41" s="3">
        <f t="shared" si="51"/>
        <v>1</v>
      </c>
      <c r="BC41" s="3">
        <f t="shared" si="51"/>
        <v>1</v>
      </c>
      <c r="BE41" s="3">
        <f t="shared" si="52"/>
        <v>1</v>
      </c>
      <c r="BF41" s="3">
        <f t="shared" si="52"/>
        <v>1</v>
      </c>
      <c r="BG41" s="3">
        <f t="shared" si="52"/>
        <v>1</v>
      </c>
      <c r="BH41" s="3">
        <f t="shared" si="52"/>
        <v>1</v>
      </c>
      <c r="BI41" s="3">
        <f t="shared" si="52"/>
        <v>1</v>
      </c>
      <c r="BK41" s="3">
        <f t="shared" si="28"/>
        <v>1</v>
      </c>
      <c r="BL41" s="3">
        <f t="shared" si="37"/>
        <v>1</v>
      </c>
      <c r="BM41" s="3">
        <f t="shared" si="37"/>
        <v>1</v>
      </c>
      <c r="BN41" s="3">
        <f t="shared" si="37"/>
        <v>1</v>
      </c>
      <c r="BO41" s="3">
        <f t="shared" si="37"/>
        <v>1</v>
      </c>
      <c r="BQ41" s="3">
        <f t="shared" si="29"/>
        <v>1</v>
      </c>
      <c r="BR41" s="3">
        <f t="shared" si="38"/>
        <v>1</v>
      </c>
      <c r="BS41" s="3">
        <f t="shared" si="38"/>
        <v>1</v>
      </c>
      <c r="BT41" s="3">
        <f t="shared" si="38"/>
        <v>1</v>
      </c>
      <c r="BU41" s="3">
        <f t="shared" si="38"/>
        <v>1</v>
      </c>
      <c r="BW41" s="3">
        <f t="shared" si="30"/>
        <v>1</v>
      </c>
      <c r="BX41" s="3">
        <f t="shared" si="39"/>
        <v>1</v>
      </c>
      <c r="BY41" s="3">
        <f t="shared" si="39"/>
        <v>1</v>
      </c>
      <c r="BZ41" s="3">
        <f t="shared" si="39"/>
        <v>1</v>
      </c>
      <c r="CA41" s="3">
        <f t="shared" si="39"/>
        <v>1</v>
      </c>
      <c r="CC41" s="3">
        <f t="shared" si="31"/>
        <v>1</v>
      </c>
      <c r="CD41" s="3">
        <f t="shared" si="40"/>
        <v>1</v>
      </c>
      <c r="CE41" s="3">
        <f t="shared" si="40"/>
        <v>1</v>
      </c>
      <c r="CF41" s="3">
        <f t="shared" si="40"/>
        <v>1</v>
      </c>
      <c r="CG41" s="3">
        <f t="shared" si="40"/>
        <v>1</v>
      </c>
      <c r="CI41" s="3">
        <f t="shared" si="32"/>
        <v>1</v>
      </c>
      <c r="CJ41" s="3">
        <f t="shared" si="41"/>
        <v>1</v>
      </c>
      <c r="CK41" s="3">
        <f t="shared" si="41"/>
        <v>1</v>
      </c>
      <c r="CL41" s="3">
        <f t="shared" si="41"/>
        <v>1</v>
      </c>
      <c r="CM41" s="3">
        <f t="shared" si="41"/>
        <v>1</v>
      </c>
      <c r="CO41" s="3">
        <f t="shared" si="33"/>
        <v>1</v>
      </c>
      <c r="CP41" s="3">
        <f t="shared" si="42"/>
        <v>1</v>
      </c>
      <c r="CQ41" s="3">
        <f t="shared" si="42"/>
        <v>1</v>
      </c>
      <c r="CR41" s="3">
        <f t="shared" si="42"/>
        <v>1</v>
      </c>
      <c r="CS41" s="3">
        <f t="shared" si="42"/>
        <v>1</v>
      </c>
    </row>
    <row r="42" spans="1:97">
      <c r="A42" s="264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3">
        <f t="shared" si="15"/>
        <v>1</v>
      </c>
      <c r="J42" s="3">
        <f t="shared" si="16"/>
        <v>0</v>
      </c>
      <c r="K42" s="3">
        <f t="shared" si="17"/>
        <v>0</v>
      </c>
      <c r="L42" s="3">
        <f t="shared" si="18"/>
        <v>1</v>
      </c>
      <c r="M42" s="3">
        <f t="shared" si="19"/>
        <v>1</v>
      </c>
      <c r="O42" s="3">
        <f t="shared" si="48"/>
        <v>1</v>
      </c>
      <c r="P42" s="3">
        <f t="shared" si="48"/>
        <v>0</v>
      </c>
      <c r="Q42" s="3">
        <f t="shared" si="48"/>
        <v>0</v>
      </c>
      <c r="R42" s="3">
        <f t="shared" si="48"/>
        <v>0</v>
      </c>
      <c r="S42" s="3">
        <f t="shared" si="48"/>
        <v>0</v>
      </c>
      <c r="U42" s="3">
        <f t="shared" si="21"/>
        <v>0</v>
      </c>
      <c r="V42" s="3">
        <f t="shared" si="34"/>
        <v>1</v>
      </c>
      <c r="W42" s="3">
        <f t="shared" si="34"/>
        <v>0</v>
      </c>
      <c r="X42" s="3">
        <f t="shared" si="34"/>
        <v>1</v>
      </c>
      <c r="Y42" s="3">
        <f t="shared" si="34"/>
        <v>0</v>
      </c>
      <c r="AA42" s="3">
        <f t="shared" si="22"/>
        <v>0</v>
      </c>
      <c r="AB42" s="3">
        <f t="shared" si="35"/>
        <v>1</v>
      </c>
      <c r="AC42" s="3">
        <f t="shared" si="35"/>
        <v>1</v>
      </c>
      <c r="AD42" s="3">
        <f t="shared" si="35"/>
        <v>0</v>
      </c>
      <c r="AE42" s="3">
        <f t="shared" si="35"/>
        <v>1</v>
      </c>
      <c r="AG42" s="3">
        <f t="shared" si="23"/>
        <v>1</v>
      </c>
      <c r="AH42" s="3">
        <f t="shared" si="36"/>
        <v>0</v>
      </c>
      <c r="AI42" s="3">
        <f t="shared" si="36"/>
        <v>1</v>
      </c>
      <c r="AJ42" s="3">
        <f t="shared" si="36"/>
        <v>0</v>
      </c>
      <c r="AK42" s="3">
        <f t="shared" si="36"/>
        <v>0</v>
      </c>
      <c r="AM42" s="3">
        <f t="shared" si="49"/>
        <v>1</v>
      </c>
      <c r="AN42" s="3">
        <f t="shared" si="49"/>
        <v>1</v>
      </c>
      <c r="AO42" s="3">
        <f t="shared" si="49"/>
        <v>1</v>
      </c>
      <c r="AP42" s="3">
        <f t="shared" si="49"/>
        <v>1</v>
      </c>
      <c r="AQ42" s="3">
        <f t="shared" si="49"/>
        <v>1</v>
      </c>
      <c r="AS42" s="3">
        <f t="shared" si="50"/>
        <v>1</v>
      </c>
      <c r="AT42" s="3">
        <f t="shared" si="50"/>
        <v>1</v>
      </c>
      <c r="AU42" s="3">
        <f t="shared" si="50"/>
        <v>1</v>
      </c>
      <c r="AV42" s="3">
        <f t="shared" si="50"/>
        <v>1</v>
      </c>
      <c r="AW42" s="3">
        <f t="shared" si="50"/>
        <v>1</v>
      </c>
      <c r="AY42" s="3">
        <f t="shared" si="51"/>
        <v>1</v>
      </c>
      <c r="AZ42" s="3">
        <f t="shared" si="51"/>
        <v>1</v>
      </c>
      <c r="BA42" s="3">
        <f t="shared" si="51"/>
        <v>1</v>
      </c>
      <c r="BB42" s="3">
        <f t="shared" si="51"/>
        <v>1</v>
      </c>
      <c r="BC42" s="3">
        <f t="shared" si="51"/>
        <v>1</v>
      </c>
      <c r="BE42" s="3">
        <f t="shared" si="52"/>
        <v>1</v>
      </c>
      <c r="BF42" s="3">
        <f t="shared" si="52"/>
        <v>1</v>
      </c>
      <c r="BG42" s="3">
        <f t="shared" si="52"/>
        <v>1</v>
      </c>
      <c r="BH42" s="3">
        <f t="shared" si="52"/>
        <v>1</v>
      </c>
      <c r="BI42" s="3">
        <f t="shared" si="52"/>
        <v>1</v>
      </c>
      <c r="BK42" s="3">
        <f t="shared" si="28"/>
        <v>1</v>
      </c>
      <c r="BL42" s="3">
        <f t="shared" si="37"/>
        <v>1</v>
      </c>
      <c r="BM42" s="3">
        <f t="shared" si="37"/>
        <v>1</v>
      </c>
      <c r="BN42" s="3">
        <f t="shared" si="37"/>
        <v>1</v>
      </c>
      <c r="BO42" s="3">
        <f t="shared" si="37"/>
        <v>1</v>
      </c>
      <c r="BQ42" s="3">
        <f t="shared" si="29"/>
        <v>1</v>
      </c>
      <c r="BR42" s="3">
        <f t="shared" si="38"/>
        <v>1</v>
      </c>
      <c r="BS42" s="3">
        <f t="shared" si="38"/>
        <v>1</v>
      </c>
      <c r="BT42" s="3">
        <f t="shared" si="38"/>
        <v>1</v>
      </c>
      <c r="BU42" s="3">
        <f t="shared" si="38"/>
        <v>1</v>
      </c>
      <c r="BW42" s="3">
        <f t="shared" si="30"/>
        <v>1</v>
      </c>
      <c r="BX42" s="3">
        <f t="shared" si="39"/>
        <v>1</v>
      </c>
      <c r="BY42" s="3">
        <f t="shared" si="39"/>
        <v>1</v>
      </c>
      <c r="BZ42" s="3">
        <f t="shared" si="39"/>
        <v>1</v>
      </c>
      <c r="CA42" s="3">
        <f t="shared" si="39"/>
        <v>1</v>
      </c>
      <c r="CC42" s="3">
        <f t="shared" si="31"/>
        <v>1</v>
      </c>
      <c r="CD42" s="3">
        <f t="shared" si="40"/>
        <v>1</v>
      </c>
      <c r="CE42" s="3">
        <f t="shared" si="40"/>
        <v>1</v>
      </c>
      <c r="CF42" s="3">
        <f t="shared" si="40"/>
        <v>1</v>
      </c>
      <c r="CG42" s="3">
        <f t="shared" si="40"/>
        <v>1</v>
      </c>
      <c r="CI42" s="3">
        <f t="shared" si="32"/>
        <v>1</v>
      </c>
      <c r="CJ42" s="3">
        <f t="shared" si="41"/>
        <v>1</v>
      </c>
      <c r="CK42" s="3">
        <f t="shared" si="41"/>
        <v>1</v>
      </c>
      <c r="CL42" s="3">
        <f t="shared" si="41"/>
        <v>1</v>
      </c>
      <c r="CM42" s="3">
        <f t="shared" si="41"/>
        <v>1</v>
      </c>
      <c r="CO42" s="3">
        <f t="shared" si="33"/>
        <v>1</v>
      </c>
      <c r="CP42" s="3">
        <f t="shared" si="42"/>
        <v>1</v>
      </c>
      <c r="CQ42" s="3">
        <f t="shared" si="42"/>
        <v>1</v>
      </c>
      <c r="CR42" s="3">
        <f t="shared" si="42"/>
        <v>1</v>
      </c>
      <c r="CS42" s="3">
        <f t="shared" si="42"/>
        <v>1</v>
      </c>
    </row>
    <row r="43" spans="1:97">
      <c r="A43" s="264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3">
        <f t="shared" si="15"/>
        <v>1</v>
      </c>
      <c r="J43" s="3">
        <f t="shared" si="16"/>
        <v>0</v>
      </c>
      <c r="K43" s="3">
        <f t="shared" si="17"/>
        <v>0</v>
      </c>
      <c r="L43" s="3">
        <f t="shared" si="18"/>
        <v>1</v>
      </c>
      <c r="M43" s="3">
        <f t="shared" si="19"/>
        <v>1</v>
      </c>
      <c r="O43" s="3">
        <f t="shared" si="48"/>
        <v>1</v>
      </c>
      <c r="P43" s="3">
        <f t="shared" si="48"/>
        <v>0</v>
      </c>
      <c r="Q43" s="3">
        <f t="shared" si="48"/>
        <v>0</v>
      </c>
      <c r="R43" s="3">
        <f t="shared" si="48"/>
        <v>0</v>
      </c>
      <c r="S43" s="3">
        <f t="shared" si="48"/>
        <v>0</v>
      </c>
      <c r="U43" s="3">
        <f t="shared" si="21"/>
        <v>0</v>
      </c>
      <c r="V43" s="3">
        <f t="shared" si="34"/>
        <v>1</v>
      </c>
      <c r="W43" s="3">
        <f t="shared" si="34"/>
        <v>1</v>
      </c>
      <c r="X43" s="3">
        <f t="shared" si="34"/>
        <v>0</v>
      </c>
      <c r="Y43" s="3">
        <f t="shared" si="34"/>
        <v>0</v>
      </c>
      <c r="AA43" s="3">
        <f t="shared" si="22"/>
        <v>0</v>
      </c>
      <c r="AB43" s="3">
        <f t="shared" si="35"/>
        <v>1</v>
      </c>
      <c r="AC43" s="3">
        <f t="shared" si="35"/>
        <v>1</v>
      </c>
      <c r="AD43" s="3">
        <f t="shared" si="35"/>
        <v>1</v>
      </c>
      <c r="AE43" s="3">
        <f t="shared" si="35"/>
        <v>0</v>
      </c>
      <c r="AG43" s="3">
        <f t="shared" si="23"/>
        <v>1</v>
      </c>
      <c r="AH43" s="3">
        <f t="shared" si="36"/>
        <v>0</v>
      </c>
      <c r="AI43" s="3">
        <f t="shared" si="36"/>
        <v>1</v>
      </c>
      <c r="AJ43" s="3">
        <f t="shared" si="36"/>
        <v>0</v>
      </c>
      <c r="AK43" s="3">
        <f t="shared" si="36"/>
        <v>1</v>
      </c>
      <c r="AM43" s="3">
        <f t="shared" si="49"/>
        <v>1</v>
      </c>
      <c r="AN43" s="3">
        <f t="shared" si="49"/>
        <v>1</v>
      </c>
      <c r="AO43" s="3">
        <f t="shared" si="49"/>
        <v>1</v>
      </c>
      <c r="AP43" s="3">
        <f t="shared" si="49"/>
        <v>1</v>
      </c>
      <c r="AQ43" s="3">
        <f t="shared" si="49"/>
        <v>1</v>
      </c>
      <c r="AS43" s="3">
        <f t="shared" si="50"/>
        <v>1</v>
      </c>
      <c r="AT43" s="3">
        <f t="shared" si="50"/>
        <v>1</v>
      </c>
      <c r="AU43" s="3">
        <f t="shared" si="50"/>
        <v>1</v>
      </c>
      <c r="AV43" s="3">
        <f t="shared" si="50"/>
        <v>1</v>
      </c>
      <c r="AW43" s="3">
        <f t="shared" si="50"/>
        <v>1</v>
      </c>
      <c r="AY43" s="3">
        <f t="shared" si="51"/>
        <v>1</v>
      </c>
      <c r="AZ43" s="3">
        <f t="shared" si="51"/>
        <v>1</v>
      </c>
      <c r="BA43" s="3">
        <f t="shared" si="51"/>
        <v>1</v>
      </c>
      <c r="BB43" s="3">
        <f t="shared" si="51"/>
        <v>1</v>
      </c>
      <c r="BC43" s="3">
        <f t="shared" si="51"/>
        <v>1</v>
      </c>
      <c r="BE43" s="3">
        <f t="shared" si="52"/>
        <v>1</v>
      </c>
      <c r="BF43" s="3">
        <f t="shared" si="52"/>
        <v>1</v>
      </c>
      <c r="BG43" s="3">
        <f t="shared" si="52"/>
        <v>1</v>
      </c>
      <c r="BH43" s="3">
        <f t="shared" si="52"/>
        <v>1</v>
      </c>
      <c r="BI43" s="3">
        <f t="shared" si="52"/>
        <v>1</v>
      </c>
      <c r="BK43" s="3">
        <f t="shared" si="28"/>
        <v>1</v>
      </c>
      <c r="BL43" s="3">
        <f t="shared" si="37"/>
        <v>1</v>
      </c>
      <c r="BM43" s="3">
        <f t="shared" si="37"/>
        <v>1</v>
      </c>
      <c r="BN43" s="3">
        <f t="shared" si="37"/>
        <v>1</v>
      </c>
      <c r="BO43" s="3">
        <f t="shared" si="37"/>
        <v>1</v>
      </c>
      <c r="BQ43" s="3">
        <f t="shared" si="29"/>
        <v>1</v>
      </c>
      <c r="BR43" s="3">
        <f t="shared" si="38"/>
        <v>1</v>
      </c>
      <c r="BS43" s="3">
        <f t="shared" si="38"/>
        <v>1</v>
      </c>
      <c r="BT43" s="3">
        <f t="shared" si="38"/>
        <v>1</v>
      </c>
      <c r="BU43" s="3">
        <f t="shared" si="38"/>
        <v>1</v>
      </c>
      <c r="BW43" s="3">
        <f t="shared" si="30"/>
        <v>1</v>
      </c>
      <c r="BX43" s="3">
        <f t="shared" si="39"/>
        <v>1</v>
      </c>
      <c r="BY43" s="3">
        <f t="shared" si="39"/>
        <v>1</v>
      </c>
      <c r="BZ43" s="3">
        <f t="shared" si="39"/>
        <v>1</v>
      </c>
      <c r="CA43" s="3">
        <f t="shared" si="39"/>
        <v>1</v>
      </c>
      <c r="CC43" s="3">
        <f t="shared" si="31"/>
        <v>1</v>
      </c>
      <c r="CD43" s="3">
        <f t="shared" si="40"/>
        <v>1</v>
      </c>
      <c r="CE43" s="3">
        <f t="shared" si="40"/>
        <v>1</v>
      </c>
      <c r="CF43" s="3">
        <f t="shared" si="40"/>
        <v>1</v>
      </c>
      <c r="CG43" s="3">
        <f t="shared" si="40"/>
        <v>1</v>
      </c>
      <c r="CI43" s="3">
        <f t="shared" si="32"/>
        <v>1</v>
      </c>
      <c r="CJ43" s="3">
        <f t="shared" si="41"/>
        <v>1</v>
      </c>
      <c r="CK43" s="3">
        <f t="shared" si="41"/>
        <v>1</v>
      </c>
      <c r="CL43" s="3">
        <f t="shared" si="41"/>
        <v>1</v>
      </c>
      <c r="CM43" s="3">
        <f t="shared" si="41"/>
        <v>1</v>
      </c>
      <c r="CO43" s="3">
        <f t="shared" si="33"/>
        <v>1</v>
      </c>
      <c r="CP43" s="3">
        <f t="shared" si="42"/>
        <v>1</v>
      </c>
      <c r="CQ43" s="3">
        <f t="shared" si="42"/>
        <v>1</v>
      </c>
      <c r="CR43" s="3">
        <f t="shared" si="42"/>
        <v>1</v>
      </c>
      <c r="CS43" s="3">
        <f t="shared" si="42"/>
        <v>1</v>
      </c>
    </row>
    <row r="44" spans="1:97">
      <c r="A44" s="264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O44" s="3">
        <f t="shared" si="48"/>
        <v>1</v>
      </c>
      <c r="P44" s="3">
        <f t="shared" si="48"/>
        <v>0</v>
      </c>
      <c r="Q44" s="3">
        <f t="shared" si="48"/>
        <v>0</v>
      </c>
      <c r="R44" s="3">
        <f t="shared" si="48"/>
        <v>0</v>
      </c>
      <c r="S44" s="3">
        <f t="shared" si="48"/>
        <v>0</v>
      </c>
      <c r="U44" s="3">
        <f t="shared" si="21"/>
        <v>1</v>
      </c>
      <c r="V44" s="3">
        <f t="shared" si="34"/>
        <v>1</v>
      </c>
      <c r="W44" s="3">
        <f t="shared" si="34"/>
        <v>0</v>
      </c>
      <c r="X44" s="3">
        <f t="shared" si="34"/>
        <v>0</v>
      </c>
      <c r="Y44" s="3">
        <f t="shared" si="34"/>
        <v>1</v>
      </c>
      <c r="AA44" s="3">
        <f t="shared" si="22"/>
        <v>0</v>
      </c>
      <c r="AB44" s="3">
        <f t="shared" si="35"/>
        <v>0</v>
      </c>
      <c r="AC44" s="3">
        <f t="shared" si="35"/>
        <v>0</v>
      </c>
      <c r="AD44" s="3">
        <f t="shared" si="35"/>
        <v>1</v>
      </c>
      <c r="AE44" s="3">
        <f t="shared" si="35"/>
        <v>0</v>
      </c>
      <c r="AG44" s="3">
        <f t="shared" si="23"/>
        <v>1</v>
      </c>
      <c r="AH44" s="3">
        <f t="shared" si="36"/>
        <v>0</v>
      </c>
      <c r="AI44" s="3">
        <f t="shared" si="36"/>
        <v>0</v>
      </c>
      <c r="AJ44" s="3">
        <f t="shared" si="36"/>
        <v>0</v>
      </c>
      <c r="AK44" s="3">
        <f t="shared" si="36"/>
        <v>1</v>
      </c>
      <c r="AM44" s="3">
        <f t="shared" si="49"/>
        <v>1</v>
      </c>
      <c r="AN44" s="3">
        <f t="shared" si="49"/>
        <v>1</v>
      </c>
      <c r="AO44" s="3">
        <f t="shared" si="49"/>
        <v>0</v>
      </c>
      <c r="AP44" s="3">
        <f t="shared" si="49"/>
        <v>1</v>
      </c>
      <c r="AQ44" s="3">
        <f t="shared" si="49"/>
        <v>1</v>
      </c>
      <c r="AS44" s="3">
        <f t="shared" si="50"/>
        <v>1</v>
      </c>
      <c r="AT44" s="3">
        <f t="shared" si="50"/>
        <v>1</v>
      </c>
      <c r="AU44" s="3">
        <f t="shared" si="50"/>
        <v>0</v>
      </c>
      <c r="AV44" s="3">
        <f t="shared" si="50"/>
        <v>1</v>
      </c>
      <c r="AW44" s="3">
        <f t="shared" si="50"/>
        <v>1</v>
      </c>
      <c r="AY44" s="3">
        <f t="shared" si="51"/>
        <v>1</v>
      </c>
      <c r="AZ44" s="3">
        <f t="shared" si="51"/>
        <v>1</v>
      </c>
      <c r="BA44" s="3">
        <f t="shared" si="51"/>
        <v>0</v>
      </c>
      <c r="BB44" s="3">
        <f t="shared" si="51"/>
        <v>1</v>
      </c>
      <c r="BC44" s="3">
        <f t="shared" si="51"/>
        <v>1</v>
      </c>
      <c r="BE44" s="3">
        <f t="shared" si="52"/>
        <v>1</v>
      </c>
      <c r="BF44" s="3">
        <f t="shared" si="52"/>
        <v>1</v>
      </c>
      <c r="BG44" s="3">
        <f t="shared" si="52"/>
        <v>0</v>
      </c>
      <c r="BH44" s="3">
        <f t="shared" si="52"/>
        <v>1</v>
      </c>
      <c r="BI44" s="3">
        <f t="shared" si="52"/>
        <v>1</v>
      </c>
      <c r="BK44" s="3">
        <f t="shared" si="28"/>
        <v>1</v>
      </c>
      <c r="BL44" s="3">
        <f t="shared" si="37"/>
        <v>1</v>
      </c>
      <c r="BM44" s="3">
        <f t="shared" si="37"/>
        <v>0</v>
      </c>
      <c r="BN44" s="3">
        <f t="shared" si="37"/>
        <v>1</v>
      </c>
      <c r="BO44" s="3">
        <f t="shared" si="37"/>
        <v>1</v>
      </c>
      <c r="BQ44" s="3">
        <f t="shared" si="29"/>
        <v>1</v>
      </c>
      <c r="BR44" s="3">
        <f t="shared" si="38"/>
        <v>1</v>
      </c>
      <c r="BS44" s="3">
        <f t="shared" si="38"/>
        <v>0</v>
      </c>
      <c r="BT44" s="3">
        <f t="shared" si="38"/>
        <v>1</v>
      </c>
      <c r="BU44" s="3">
        <f t="shared" si="38"/>
        <v>1</v>
      </c>
      <c r="BW44" s="3">
        <f t="shared" si="30"/>
        <v>1</v>
      </c>
      <c r="BX44" s="3">
        <f t="shared" si="39"/>
        <v>1</v>
      </c>
      <c r="BY44" s="3">
        <f t="shared" si="39"/>
        <v>0</v>
      </c>
      <c r="BZ44" s="3">
        <f t="shared" si="39"/>
        <v>1</v>
      </c>
      <c r="CA44" s="3">
        <f t="shared" si="39"/>
        <v>1</v>
      </c>
      <c r="CC44" s="3">
        <f t="shared" si="31"/>
        <v>1</v>
      </c>
      <c r="CD44" s="3">
        <f t="shared" si="40"/>
        <v>1</v>
      </c>
      <c r="CE44" s="3">
        <f t="shared" si="40"/>
        <v>0</v>
      </c>
      <c r="CF44" s="3">
        <f t="shared" si="40"/>
        <v>1</v>
      </c>
      <c r="CG44" s="3">
        <f t="shared" si="40"/>
        <v>1</v>
      </c>
      <c r="CI44" s="3">
        <f t="shared" si="32"/>
        <v>1</v>
      </c>
      <c r="CJ44" s="3">
        <f t="shared" si="41"/>
        <v>1</v>
      </c>
      <c r="CK44" s="3">
        <f t="shared" si="41"/>
        <v>0</v>
      </c>
      <c r="CL44" s="3">
        <f t="shared" si="41"/>
        <v>1</v>
      </c>
      <c r="CM44" s="3">
        <f t="shared" si="41"/>
        <v>1</v>
      </c>
      <c r="CO44" s="3">
        <f t="shared" si="33"/>
        <v>1</v>
      </c>
      <c r="CP44" s="3">
        <f t="shared" si="42"/>
        <v>1</v>
      </c>
      <c r="CQ44" s="3">
        <f t="shared" si="42"/>
        <v>0</v>
      </c>
      <c r="CR44" s="3">
        <f t="shared" si="42"/>
        <v>1</v>
      </c>
      <c r="CS44" s="3">
        <f t="shared" si="42"/>
        <v>1</v>
      </c>
    </row>
    <row r="45" spans="1:97">
      <c r="A45" s="264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O45" s="3">
        <f t="shared" si="48"/>
        <v>1</v>
      </c>
      <c r="P45" s="3">
        <f t="shared" si="48"/>
        <v>0</v>
      </c>
      <c r="Q45" s="3">
        <f t="shared" si="48"/>
        <v>0</v>
      </c>
      <c r="R45" s="3">
        <f t="shared" si="48"/>
        <v>0</v>
      </c>
      <c r="S45" s="3">
        <f t="shared" si="48"/>
        <v>0</v>
      </c>
      <c r="U45" s="3">
        <f t="shared" si="21"/>
        <v>0</v>
      </c>
      <c r="V45" s="3">
        <f t="shared" si="34"/>
        <v>0</v>
      </c>
      <c r="W45" s="3">
        <f t="shared" si="34"/>
        <v>0</v>
      </c>
      <c r="X45" s="3">
        <f t="shared" si="34"/>
        <v>0</v>
      </c>
      <c r="Y45" s="3">
        <f t="shared" si="34"/>
        <v>1</v>
      </c>
      <c r="AA45" s="3">
        <f t="shared" si="22"/>
        <v>0</v>
      </c>
      <c r="AB45" s="3">
        <f t="shared" si="35"/>
        <v>0</v>
      </c>
      <c r="AC45" s="3">
        <f t="shared" si="35"/>
        <v>0</v>
      </c>
      <c r="AD45" s="3">
        <f t="shared" si="35"/>
        <v>1</v>
      </c>
      <c r="AE45" s="3">
        <f t="shared" si="35"/>
        <v>0</v>
      </c>
      <c r="AG45" s="3">
        <f t="shared" si="23"/>
        <v>1</v>
      </c>
      <c r="AH45" s="3">
        <f t="shared" si="36"/>
        <v>1</v>
      </c>
      <c r="AI45" s="3">
        <f t="shared" si="36"/>
        <v>0</v>
      </c>
      <c r="AJ45" s="3">
        <f t="shared" si="36"/>
        <v>1</v>
      </c>
      <c r="AK45" s="3">
        <f t="shared" si="36"/>
        <v>1</v>
      </c>
      <c r="AM45" s="3">
        <f t="shared" si="49"/>
        <v>1</v>
      </c>
      <c r="AN45" s="3">
        <f t="shared" si="49"/>
        <v>1</v>
      </c>
      <c r="AO45" s="3">
        <f t="shared" si="49"/>
        <v>0</v>
      </c>
      <c r="AP45" s="3">
        <f t="shared" si="49"/>
        <v>1</v>
      </c>
      <c r="AQ45" s="3">
        <f t="shared" si="49"/>
        <v>1</v>
      </c>
      <c r="AS45" s="3">
        <f t="shared" si="50"/>
        <v>1</v>
      </c>
      <c r="AT45" s="3">
        <f t="shared" si="50"/>
        <v>1</v>
      </c>
      <c r="AU45" s="3">
        <f t="shared" si="50"/>
        <v>0</v>
      </c>
      <c r="AV45" s="3">
        <f t="shared" si="50"/>
        <v>1</v>
      </c>
      <c r="AW45" s="3">
        <f t="shared" si="50"/>
        <v>1</v>
      </c>
      <c r="AY45" s="3">
        <f t="shared" si="51"/>
        <v>1</v>
      </c>
      <c r="AZ45" s="3">
        <f t="shared" si="51"/>
        <v>1</v>
      </c>
      <c r="BA45" s="3">
        <f t="shared" si="51"/>
        <v>0</v>
      </c>
      <c r="BB45" s="3">
        <f t="shared" si="51"/>
        <v>1</v>
      </c>
      <c r="BC45" s="3">
        <f t="shared" si="51"/>
        <v>1</v>
      </c>
      <c r="BE45" s="3">
        <f t="shared" si="52"/>
        <v>1</v>
      </c>
      <c r="BF45" s="3">
        <f t="shared" si="52"/>
        <v>1</v>
      </c>
      <c r="BG45" s="3">
        <f t="shared" si="52"/>
        <v>0</v>
      </c>
      <c r="BH45" s="3">
        <f t="shared" si="52"/>
        <v>1</v>
      </c>
      <c r="BI45" s="3">
        <f t="shared" si="52"/>
        <v>1</v>
      </c>
      <c r="BK45" s="3">
        <f t="shared" si="28"/>
        <v>1</v>
      </c>
      <c r="BL45" s="3">
        <f t="shared" si="37"/>
        <v>1</v>
      </c>
      <c r="BM45" s="3">
        <f t="shared" si="37"/>
        <v>0</v>
      </c>
      <c r="BN45" s="3">
        <f t="shared" si="37"/>
        <v>1</v>
      </c>
      <c r="BO45" s="3">
        <f t="shared" si="37"/>
        <v>1</v>
      </c>
      <c r="BQ45" s="3">
        <f t="shared" si="29"/>
        <v>1</v>
      </c>
      <c r="BR45" s="3">
        <f t="shared" si="38"/>
        <v>1</v>
      </c>
      <c r="BS45" s="3">
        <f t="shared" si="38"/>
        <v>0</v>
      </c>
      <c r="BT45" s="3">
        <f t="shared" si="38"/>
        <v>1</v>
      </c>
      <c r="BU45" s="3">
        <f t="shared" si="38"/>
        <v>1</v>
      </c>
      <c r="BW45" s="3">
        <f t="shared" si="30"/>
        <v>1</v>
      </c>
      <c r="BX45" s="3">
        <f t="shared" si="39"/>
        <v>1</v>
      </c>
      <c r="BY45" s="3">
        <f t="shared" si="39"/>
        <v>0</v>
      </c>
      <c r="BZ45" s="3">
        <f t="shared" si="39"/>
        <v>1</v>
      </c>
      <c r="CA45" s="3">
        <f t="shared" si="39"/>
        <v>1</v>
      </c>
      <c r="CC45" s="3">
        <f t="shared" si="31"/>
        <v>1</v>
      </c>
      <c r="CD45" s="3">
        <f t="shared" si="40"/>
        <v>1</v>
      </c>
      <c r="CE45" s="3">
        <f t="shared" si="40"/>
        <v>0</v>
      </c>
      <c r="CF45" s="3">
        <f t="shared" si="40"/>
        <v>1</v>
      </c>
      <c r="CG45" s="3">
        <f t="shared" si="40"/>
        <v>1</v>
      </c>
      <c r="CI45" s="3">
        <f t="shared" si="32"/>
        <v>1</v>
      </c>
      <c r="CJ45" s="3">
        <f t="shared" si="41"/>
        <v>1</v>
      </c>
      <c r="CK45" s="3">
        <f t="shared" si="41"/>
        <v>0</v>
      </c>
      <c r="CL45" s="3">
        <f t="shared" si="41"/>
        <v>1</v>
      </c>
      <c r="CM45" s="3">
        <f t="shared" si="41"/>
        <v>1</v>
      </c>
      <c r="CO45" s="3">
        <f t="shared" si="33"/>
        <v>1</v>
      </c>
      <c r="CP45" s="3">
        <f t="shared" si="42"/>
        <v>1</v>
      </c>
      <c r="CQ45" s="3">
        <f t="shared" si="42"/>
        <v>0</v>
      </c>
      <c r="CR45" s="3">
        <f t="shared" si="42"/>
        <v>1</v>
      </c>
      <c r="CS45" s="3">
        <f t="shared" si="42"/>
        <v>1</v>
      </c>
    </row>
    <row r="46" spans="1:97">
      <c r="A46" s="264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O46" s="3">
        <f t="shared" si="48"/>
        <v>1</v>
      </c>
      <c r="P46" s="3">
        <f t="shared" si="48"/>
        <v>0</v>
      </c>
      <c r="Q46" s="3">
        <f t="shared" si="48"/>
        <v>0</v>
      </c>
      <c r="R46" s="3">
        <f t="shared" si="48"/>
        <v>0</v>
      </c>
      <c r="S46" s="3">
        <f t="shared" si="48"/>
        <v>0</v>
      </c>
      <c r="U46" s="3">
        <f t="shared" si="21"/>
        <v>0</v>
      </c>
      <c r="V46" s="3">
        <f t="shared" si="34"/>
        <v>0</v>
      </c>
      <c r="W46" s="3">
        <f t="shared" si="34"/>
        <v>0</v>
      </c>
      <c r="X46" s="3">
        <f t="shared" si="34"/>
        <v>0</v>
      </c>
      <c r="Y46" s="3">
        <f t="shared" si="34"/>
        <v>1</v>
      </c>
      <c r="AA46" s="3">
        <f t="shared" si="22"/>
        <v>0</v>
      </c>
      <c r="AB46" s="3">
        <f t="shared" si="35"/>
        <v>0</v>
      </c>
      <c r="AC46" s="3">
        <f t="shared" si="35"/>
        <v>0</v>
      </c>
      <c r="AD46" s="3">
        <f t="shared" si="35"/>
        <v>1</v>
      </c>
      <c r="AE46" s="3">
        <f t="shared" si="35"/>
        <v>0</v>
      </c>
      <c r="AG46" s="3">
        <f t="shared" si="23"/>
        <v>1</v>
      </c>
      <c r="AH46" s="3">
        <f t="shared" si="36"/>
        <v>1</v>
      </c>
      <c r="AI46" s="3">
        <f t="shared" si="36"/>
        <v>0</v>
      </c>
      <c r="AJ46" s="3">
        <f t="shared" si="36"/>
        <v>1</v>
      </c>
      <c r="AK46" s="3">
        <f t="shared" si="36"/>
        <v>0</v>
      </c>
      <c r="AM46" s="3">
        <f t="shared" si="49"/>
        <v>1</v>
      </c>
      <c r="AN46" s="3">
        <f t="shared" si="49"/>
        <v>1</v>
      </c>
      <c r="AO46" s="3">
        <f t="shared" si="49"/>
        <v>0</v>
      </c>
      <c r="AP46" s="3">
        <f t="shared" si="49"/>
        <v>1</v>
      </c>
      <c r="AQ46" s="3">
        <f t="shared" si="49"/>
        <v>1</v>
      </c>
      <c r="AS46" s="3">
        <f t="shared" si="50"/>
        <v>1</v>
      </c>
      <c r="AT46" s="3">
        <f t="shared" si="50"/>
        <v>1</v>
      </c>
      <c r="AU46" s="3">
        <f t="shared" si="50"/>
        <v>0</v>
      </c>
      <c r="AV46" s="3">
        <f t="shared" si="50"/>
        <v>1</v>
      </c>
      <c r="AW46" s="3">
        <f t="shared" si="50"/>
        <v>1</v>
      </c>
      <c r="AY46" s="3">
        <f t="shared" si="51"/>
        <v>1</v>
      </c>
      <c r="AZ46" s="3">
        <f t="shared" si="51"/>
        <v>1</v>
      </c>
      <c r="BA46" s="3">
        <f t="shared" si="51"/>
        <v>0</v>
      </c>
      <c r="BB46" s="3">
        <f t="shared" si="51"/>
        <v>1</v>
      </c>
      <c r="BC46" s="3">
        <f t="shared" si="51"/>
        <v>1</v>
      </c>
      <c r="BE46" s="3">
        <f t="shared" si="52"/>
        <v>1</v>
      </c>
      <c r="BF46" s="3">
        <f t="shared" si="52"/>
        <v>1</v>
      </c>
      <c r="BG46" s="3">
        <f t="shared" si="52"/>
        <v>0</v>
      </c>
      <c r="BH46" s="3">
        <f t="shared" si="52"/>
        <v>1</v>
      </c>
      <c r="BI46" s="3">
        <f t="shared" si="52"/>
        <v>1</v>
      </c>
      <c r="BK46" s="3">
        <f t="shared" si="28"/>
        <v>1</v>
      </c>
      <c r="BL46" s="3">
        <f t="shared" si="37"/>
        <v>1</v>
      </c>
      <c r="BM46" s="3">
        <f t="shared" si="37"/>
        <v>0</v>
      </c>
      <c r="BN46" s="3">
        <f t="shared" si="37"/>
        <v>1</v>
      </c>
      <c r="BO46" s="3">
        <f t="shared" si="37"/>
        <v>1</v>
      </c>
      <c r="BQ46" s="3">
        <f t="shared" si="29"/>
        <v>1</v>
      </c>
      <c r="BR46" s="3">
        <f t="shared" si="38"/>
        <v>1</v>
      </c>
      <c r="BS46" s="3">
        <f t="shared" si="38"/>
        <v>0</v>
      </c>
      <c r="BT46" s="3">
        <f t="shared" si="38"/>
        <v>1</v>
      </c>
      <c r="BU46" s="3">
        <f t="shared" si="38"/>
        <v>1</v>
      </c>
      <c r="BW46" s="3">
        <f t="shared" si="30"/>
        <v>1</v>
      </c>
      <c r="BX46" s="3">
        <f t="shared" si="39"/>
        <v>1</v>
      </c>
      <c r="BY46" s="3">
        <f t="shared" si="39"/>
        <v>0</v>
      </c>
      <c r="BZ46" s="3">
        <f t="shared" si="39"/>
        <v>1</v>
      </c>
      <c r="CA46" s="3">
        <f t="shared" si="39"/>
        <v>1</v>
      </c>
      <c r="CC46" s="3">
        <f t="shared" si="31"/>
        <v>1</v>
      </c>
      <c r="CD46" s="3">
        <f t="shared" si="40"/>
        <v>1</v>
      </c>
      <c r="CE46" s="3">
        <f t="shared" si="40"/>
        <v>0</v>
      </c>
      <c r="CF46" s="3">
        <f t="shared" si="40"/>
        <v>1</v>
      </c>
      <c r="CG46" s="3">
        <f t="shared" si="40"/>
        <v>1</v>
      </c>
      <c r="CI46" s="3">
        <f t="shared" si="32"/>
        <v>1</v>
      </c>
      <c r="CJ46" s="3">
        <f t="shared" si="41"/>
        <v>1</v>
      </c>
      <c r="CK46" s="3">
        <f t="shared" si="41"/>
        <v>0</v>
      </c>
      <c r="CL46" s="3">
        <f t="shared" si="41"/>
        <v>1</v>
      </c>
      <c r="CM46" s="3">
        <f t="shared" si="41"/>
        <v>1</v>
      </c>
      <c r="CO46" s="3">
        <f t="shared" si="33"/>
        <v>1</v>
      </c>
      <c r="CP46" s="3">
        <f t="shared" si="42"/>
        <v>1</v>
      </c>
      <c r="CQ46" s="3">
        <f t="shared" si="42"/>
        <v>0</v>
      </c>
      <c r="CR46" s="3">
        <f t="shared" si="42"/>
        <v>1</v>
      </c>
      <c r="CS46" s="3">
        <f t="shared" si="42"/>
        <v>1</v>
      </c>
    </row>
    <row r="47" spans="1:97">
      <c r="A47" s="264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O47" s="3">
        <f t="shared" si="48"/>
        <v>1</v>
      </c>
      <c r="P47" s="3">
        <f t="shared" si="48"/>
        <v>0</v>
      </c>
      <c r="Q47" s="3">
        <f t="shared" si="48"/>
        <v>1</v>
      </c>
      <c r="R47" s="3">
        <f t="shared" si="48"/>
        <v>1</v>
      </c>
      <c r="S47" s="3">
        <f t="shared" si="48"/>
        <v>0</v>
      </c>
      <c r="U47" s="3">
        <f t="shared" si="21"/>
        <v>0</v>
      </c>
      <c r="V47" s="3">
        <f t="shared" si="34"/>
        <v>0</v>
      </c>
      <c r="W47" s="3">
        <f t="shared" si="34"/>
        <v>0</v>
      </c>
      <c r="X47" s="3">
        <f t="shared" si="34"/>
        <v>0</v>
      </c>
      <c r="Y47" s="3">
        <f t="shared" si="34"/>
        <v>0</v>
      </c>
      <c r="AA47" s="3">
        <f t="shared" si="22"/>
        <v>1</v>
      </c>
      <c r="AB47" s="3">
        <f t="shared" si="35"/>
        <v>1</v>
      </c>
      <c r="AC47" s="3">
        <f t="shared" si="35"/>
        <v>0</v>
      </c>
      <c r="AD47" s="3">
        <f t="shared" si="35"/>
        <v>1</v>
      </c>
      <c r="AE47" s="3">
        <f t="shared" si="35"/>
        <v>1</v>
      </c>
      <c r="AG47" s="3">
        <f t="shared" si="23"/>
        <v>1</v>
      </c>
      <c r="AH47" s="3">
        <f t="shared" si="36"/>
        <v>0</v>
      </c>
      <c r="AI47" s="3">
        <f t="shared" si="36"/>
        <v>0</v>
      </c>
      <c r="AJ47" s="3">
        <f t="shared" si="36"/>
        <v>0</v>
      </c>
      <c r="AK47" s="3">
        <f t="shared" si="36"/>
        <v>0</v>
      </c>
      <c r="AM47" s="3">
        <f t="shared" si="49"/>
        <v>1</v>
      </c>
      <c r="AN47" s="3">
        <f t="shared" si="49"/>
        <v>1</v>
      </c>
      <c r="AO47" s="3">
        <f t="shared" si="49"/>
        <v>1</v>
      </c>
      <c r="AP47" s="3">
        <f t="shared" si="49"/>
        <v>1</v>
      </c>
      <c r="AQ47" s="3">
        <f t="shared" si="49"/>
        <v>1</v>
      </c>
      <c r="AS47" s="3">
        <f t="shared" si="50"/>
        <v>1</v>
      </c>
      <c r="AT47" s="3">
        <f t="shared" si="50"/>
        <v>1</v>
      </c>
      <c r="AU47" s="3">
        <f t="shared" si="50"/>
        <v>1</v>
      </c>
      <c r="AV47" s="3">
        <f t="shared" si="50"/>
        <v>1</v>
      </c>
      <c r="AW47" s="3">
        <f t="shared" si="50"/>
        <v>1</v>
      </c>
      <c r="AY47" s="3">
        <f t="shared" si="51"/>
        <v>1</v>
      </c>
      <c r="AZ47" s="3">
        <f t="shared" si="51"/>
        <v>1</v>
      </c>
      <c r="BA47" s="3">
        <f t="shared" si="51"/>
        <v>1</v>
      </c>
      <c r="BB47" s="3">
        <f t="shared" si="51"/>
        <v>1</v>
      </c>
      <c r="BC47" s="3">
        <f t="shared" si="51"/>
        <v>1</v>
      </c>
      <c r="BE47" s="3">
        <f t="shared" si="52"/>
        <v>1</v>
      </c>
      <c r="BF47" s="3">
        <f t="shared" si="52"/>
        <v>1</v>
      </c>
      <c r="BG47" s="3">
        <f t="shared" si="52"/>
        <v>1</v>
      </c>
      <c r="BH47" s="3">
        <f t="shared" si="52"/>
        <v>1</v>
      </c>
      <c r="BI47" s="3">
        <f t="shared" si="52"/>
        <v>1</v>
      </c>
      <c r="BK47" s="3">
        <f t="shared" si="28"/>
        <v>1</v>
      </c>
      <c r="BL47" s="3">
        <f t="shared" si="37"/>
        <v>1</v>
      </c>
      <c r="BM47" s="3">
        <f t="shared" si="37"/>
        <v>1</v>
      </c>
      <c r="BN47" s="3">
        <f t="shared" si="37"/>
        <v>1</v>
      </c>
      <c r="BO47" s="3">
        <f t="shared" si="37"/>
        <v>1</v>
      </c>
      <c r="BQ47" s="3">
        <f t="shared" si="29"/>
        <v>1</v>
      </c>
      <c r="BR47" s="3">
        <f t="shared" si="38"/>
        <v>1</v>
      </c>
      <c r="BS47" s="3">
        <f t="shared" si="38"/>
        <v>1</v>
      </c>
      <c r="BT47" s="3">
        <f t="shared" si="38"/>
        <v>1</v>
      </c>
      <c r="BU47" s="3">
        <f t="shared" si="38"/>
        <v>1</v>
      </c>
      <c r="BW47" s="3">
        <f t="shared" si="30"/>
        <v>1</v>
      </c>
      <c r="BX47" s="3">
        <f t="shared" si="39"/>
        <v>1</v>
      </c>
      <c r="BY47" s="3">
        <f t="shared" si="39"/>
        <v>1</v>
      </c>
      <c r="BZ47" s="3">
        <f t="shared" si="39"/>
        <v>1</v>
      </c>
      <c r="CA47" s="3">
        <f t="shared" si="39"/>
        <v>1</v>
      </c>
      <c r="CC47" s="3">
        <f t="shared" si="31"/>
        <v>1</v>
      </c>
      <c r="CD47" s="3">
        <f t="shared" si="40"/>
        <v>1</v>
      </c>
      <c r="CE47" s="3">
        <f t="shared" si="40"/>
        <v>1</v>
      </c>
      <c r="CF47" s="3">
        <f t="shared" si="40"/>
        <v>1</v>
      </c>
      <c r="CG47" s="3">
        <f t="shared" si="40"/>
        <v>1</v>
      </c>
      <c r="CI47" s="3">
        <f t="shared" si="32"/>
        <v>1</v>
      </c>
      <c r="CJ47" s="3">
        <f t="shared" si="41"/>
        <v>1</v>
      </c>
      <c r="CK47" s="3">
        <f t="shared" si="41"/>
        <v>1</v>
      </c>
      <c r="CL47" s="3">
        <f t="shared" si="41"/>
        <v>1</v>
      </c>
      <c r="CM47" s="3">
        <f t="shared" si="41"/>
        <v>1</v>
      </c>
      <c r="CO47" s="3">
        <f t="shared" si="33"/>
        <v>1</v>
      </c>
      <c r="CP47" s="3">
        <f t="shared" si="42"/>
        <v>1</v>
      </c>
      <c r="CQ47" s="3">
        <f t="shared" si="42"/>
        <v>1</v>
      </c>
      <c r="CR47" s="3">
        <f t="shared" si="42"/>
        <v>1</v>
      </c>
      <c r="CS47" s="3">
        <f t="shared" si="42"/>
        <v>1</v>
      </c>
    </row>
    <row r="48" spans="1:97">
      <c r="A48" s="264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1</v>
      </c>
      <c r="O48" s="3">
        <f t="shared" si="48"/>
        <v>1</v>
      </c>
      <c r="P48" s="3">
        <f t="shared" si="48"/>
        <v>0</v>
      </c>
      <c r="Q48" s="3">
        <f t="shared" si="48"/>
        <v>1</v>
      </c>
      <c r="R48" s="3">
        <f t="shared" si="48"/>
        <v>1</v>
      </c>
      <c r="S48" s="3">
        <f t="shared" si="48"/>
        <v>0</v>
      </c>
      <c r="U48" s="3">
        <f t="shared" si="21"/>
        <v>0</v>
      </c>
      <c r="V48" s="3">
        <f t="shared" si="34"/>
        <v>1</v>
      </c>
      <c r="W48" s="3">
        <f t="shared" si="34"/>
        <v>0</v>
      </c>
      <c r="X48" s="3">
        <f t="shared" si="34"/>
        <v>0</v>
      </c>
      <c r="Y48" s="3">
        <f t="shared" si="34"/>
        <v>0</v>
      </c>
      <c r="AA48" s="3">
        <f t="shared" si="22"/>
        <v>0</v>
      </c>
      <c r="AB48" s="3">
        <f t="shared" si="35"/>
        <v>1</v>
      </c>
      <c r="AC48" s="3">
        <f t="shared" si="35"/>
        <v>0</v>
      </c>
      <c r="AD48" s="3">
        <f t="shared" si="35"/>
        <v>1</v>
      </c>
      <c r="AE48" s="3">
        <f t="shared" si="35"/>
        <v>1</v>
      </c>
      <c r="AG48" s="3">
        <f t="shared" si="23"/>
        <v>1</v>
      </c>
      <c r="AH48" s="3">
        <f t="shared" si="36"/>
        <v>0</v>
      </c>
      <c r="AI48" s="3">
        <f t="shared" si="36"/>
        <v>0</v>
      </c>
      <c r="AJ48" s="3">
        <f t="shared" si="36"/>
        <v>0</v>
      </c>
      <c r="AK48" s="3">
        <f t="shared" si="36"/>
        <v>0</v>
      </c>
      <c r="AM48" s="3">
        <f t="shared" si="49"/>
        <v>1</v>
      </c>
      <c r="AN48" s="3">
        <f t="shared" si="49"/>
        <v>1</v>
      </c>
      <c r="AO48" s="3">
        <f t="shared" si="49"/>
        <v>1</v>
      </c>
      <c r="AP48" s="3">
        <f t="shared" si="49"/>
        <v>1</v>
      </c>
      <c r="AQ48" s="3">
        <f t="shared" si="49"/>
        <v>1</v>
      </c>
      <c r="AS48" s="3">
        <f t="shared" si="50"/>
        <v>1</v>
      </c>
      <c r="AT48" s="3">
        <f t="shared" si="50"/>
        <v>1</v>
      </c>
      <c r="AU48" s="3">
        <f t="shared" si="50"/>
        <v>1</v>
      </c>
      <c r="AV48" s="3">
        <f t="shared" si="50"/>
        <v>1</v>
      </c>
      <c r="AW48" s="3">
        <f t="shared" si="50"/>
        <v>1</v>
      </c>
      <c r="AY48" s="3">
        <f t="shared" si="51"/>
        <v>1</v>
      </c>
      <c r="AZ48" s="3">
        <f t="shared" si="51"/>
        <v>1</v>
      </c>
      <c r="BA48" s="3">
        <f t="shared" si="51"/>
        <v>1</v>
      </c>
      <c r="BB48" s="3">
        <f t="shared" si="51"/>
        <v>1</v>
      </c>
      <c r="BC48" s="3">
        <f t="shared" si="51"/>
        <v>1</v>
      </c>
      <c r="BE48" s="3">
        <f t="shared" si="52"/>
        <v>1</v>
      </c>
      <c r="BF48" s="3">
        <f t="shared" si="52"/>
        <v>1</v>
      </c>
      <c r="BG48" s="3">
        <f t="shared" si="52"/>
        <v>1</v>
      </c>
      <c r="BH48" s="3">
        <f t="shared" si="52"/>
        <v>1</v>
      </c>
      <c r="BI48" s="3">
        <f t="shared" si="52"/>
        <v>1</v>
      </c>
      <c r="BK48" s="3">
        <f t="shared" si="28"/>
        <v>1</v>
      </c>
      <c r="BL48" s="3">
        <f t="shared" si="37"/>
        <v>1</v>
      </c>
      <c r="BM48" s="3">
        <f t="shared" si="37"/>
        <v>1</v>
      </c>
      <c r="BN48" s="3">
        <f t="shared" si="37"/>
        <v>1</v>
      </c>
      <c r="BO48" s="3">
        <f t="shared" si="37"/>
        <v>1</v>
      </c>
      <c r="BQ48" s="3">
        <f t="shared" si="29"/>
        <v>1</v>
      </c>
      <c r="BR48" s="3">
        <f t="shared" si="38"/>
        <v>1</v>
      </c>
      <c r="BS48" s="3">
        <f t="shared" si="38"/>
        <v>1</v>
      </c>
      <c r="BT48" s="3">
        <f t="shared" si="38"/>
        <v>1</v>
      </c>
      <c r="BU48" s="3">
        <f t="shared" si="38"/>
        <v>1</v>
      </c>
      <c r="BW48" s="3">
        <f t="shared" si="30"/>
        <v>1</v>
      </c>
      <c r="BX48" s="3">
        <f t="shared" si="39"/>
        <v>1</v>
      </c>
      <c r="BY48" s="3">
        <f t="shared" si="39"/>
        <v>1</v>
      </c>
      <c r="BZ48" s="3">
        <f t="shared" si="39"/>
        <v>1</v>
      </c>
      <c r="CA48" s="3">
        <f t="shared" si="39"/>
        <v>1</v>
      </c>
      <c r="CC48" s="3">
        <f t="shared" si="31"/>
        <v>1</v>
      </c>
      <c r="CD48" s="3">
        <f t="shared" si="40"/>
        <v>1</v>
      </c>
      <c r="CE48" s="3">
        <f t="shared" si="40"/>
        <v>1</v>
      </c>
      <c r="CF48" s="3">
        <f t="shared" si="40"/>
        <v>1</v>
      </c>
      <c r="CG48" s="3">
        <f t="shared" si="40"/>
        <v>1</v>
      </c>
      <c r="CI48" s="3">
        <f t="shared" si="32"/>
        <v>1</v>
      </c>
      <c r="CJ48" s="3">
        <f t="shared" si="41"/>
        <v>1</v>
      </c>
      <c r="CK48" s="3">
        <f t="shared" si="41"/>
        <v>1</v>
      </c>
      <c r="CL48" s="3">
        <f t="shared" si="41"/>
        <v>1</v>
      </c>
      <c r="CM48" s="3">
        <f t="shared" si="41"/>
        <v>1</v>
      </c>
      <c r="CO48" s="3">
        <f t="shared" si="33"/>
        <v>1</v>
      </c>
      <c r="CP48" s="3">
        <f t="shared" si="42"/>
        <v>1</v>
      </c>
      <c r="CQ48" s="3">
        <f t="shared" si="42"/>
        <v>1</v>
      </c>
      <c r="CR48" s="3">
        <f t="shared" si="42"/>
        <v>1</v>
      </c>
      <c r="CS48" s="3">
        <f t="shared" si="42"/>
        <v>1</v>
      </c>
    </row>
    <row r="49" spans="1:97">
      <c r="A49" s="264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3">
        <f t="shared" si="15"/>
        <v>1</v>
      </c>
      <c r="J49" s="3">
        <f t="shared" si="16"/>
        <v>0</v>
      </c>
      <c r="K49" s="3">
        <f t="shared" si="17"/>
        <v>0</v>
      </c>
      <c r="L49" s="3">
        <f t="shared" si="18"/>
        <v>1</v>
      </c>
      <c r="M49" s="3">
        <f t="shared" si="19"/>
        <v>1</v>
      </c>
      <c r="O49" s="3">
        <f t="shared" si="48"/>
        <v>1</v>
      </c>
      <c r="P49" s="3">
        <f t="shared" si="48"/>
        <v>0</v>
      </c>
      <c r="Q49" s="3">
        <f t="shared" si="48"/>
        <v>0</v>
      </c>
      <c r="R49" s="3">
        <f t="shared" si="48"/>
        <v>1</v>
      </c>
      <c r="S49" s="3">
        <f t="shared" si="48"/>
        <v>0</v>
      </c>
      <c r="U49" s="3">
        <f t="shared" si="21"/>
        <v>0</v>
      </c>
      <c r="V49" s="3">
        <f t="shared" si="34"/>
        <v>0</v>
      </c>
      <c r="W49" s="3">
        <f t="shared" si="34"/>
        <v>0</v>
      </c>
      <c r="X49" s="3">
        <f t="shared" si="34"/>
        <v>0</v>
      </c>
      <c r="Y49" s="3">
        <f t="shared" si="34"/>
        <v>0</v>
      </c>
      <c r="AA49" s="3">
        <f t="shared" si="22"/>
        <v>0</v>
      </c>
      <c r="AB49" s="3">
        <f t="shared" si="35"/>
        <v>0</v>
      </c>
      <c r="AC49" s="3">
        <f t="shared" si="35"/>
        <v>0</v>
      </c>
      <c r="AD49" s="3">
        <f t="shared" si="35"/>
        <v>1</v>
      </c>
      <c r="AE49" s="3">
        <f t="shared" si="35"/>
        <v>0</v>
      </c>
      <c r="AG49" s="3">
        <f t="shared" si="23"/>
        <v>1</v>
      </c>
      <c r="AH49" s="3">
        <f t="shared" si="36"/>
        <v>0</v>
      </c>
      <c r="AI49" s="3">
        <f t="shared" si="36"/>
        <v>0</v>
      </c>
      <c r="AJ49" s="3">
        <f t="shared" si="36"/>
        <v>0</v>
      </c>
      <c r="AK49" s="3">
        <f t="shared" si="36"/>
        <v>1</v>
      </c>
      <c r="AM49" s="3">
        <f t="shared" si="49"/>
        <v>1</v>
      </c>
      <c r="AN49" s="3">
        <f t="shared" si="49"/>
        <v>0</v>
      </c>
      <c r="AO49" s="3">
        <f t="shared" si="49"/>
        <v>0</v>
      </c>
      <c r="AP49" s="3">
        <f t="shared" si="49"/>
        <v>1</v>
      </c>
      <c r="AQ49" s="3">
        <f t="shared" si="49"/>
        <v>1</v>
      </c>
      <c r="AS49" s="3">
        <f t="shared" si="50"/>
        <v>1</v>
      </c>
      <c r="AT49" s="3">
        <f t="shared" si="50"/>
        <v>0</v>
      </c>
      <c r="AU49" s="3">
        <f t="shared" si="50"/>
        <v>0</v>
      </c>
      <c r="AV49" s="3">
        <f t="shared" si="50"/>
        <v>1</v>
      </c>
      <c r="AW49" s="3">
        <f t="shared" si="50"/>
        <v>1</v>
      </c>
      <c r="AY49" s="3">
        <f t="shared" si="51"/>
        <v>1</v>
      </c>
      <c r="AZ49" s="3">
        <f t="shared" si="51"/>
        <v>0</v>
      </c>
      <c r="BA49" s="3">
        <f t="shared" si="51"/>
        <v>0</v>
      </c>
      <c r="BB49" s="3">
        <f t="shared" si="51"/>
        <v>1</v>
      </c>
      <c r="BC49" s="3">
        <f t="shared" si="51"/>
        <v>1</v>
      </c>
      <c r="BE49" s="3">
        <f t="shared" si="52"/>
        <v>1</v>
      </c>
      <c r="BF49" s="3">
        <f t="shared" si="52"/>
        <v>0</v>
      </c>
      <c r="BG49" s="3">
        <f t="shared" si="52"/>
        <v>0</v>
      </c>
      <c r="BH49" s="3">
        <f t="shared" si="52"/>
        <v>1</v>
      </c>
      <c r="BI49" s="3">
        <f t="shared" si="52"/>
        <v>1</v>
      </c>
      <c r="BK49" s="3">
        <f t="shared" si="28"/>
        <v>1</v>
      </c>
      <c r="BL49" s="3">
        <f t="shared" si="37"/>
        <v>0</v>
      </c>
      <c r="BM49" s="3">
        <f t="shared" si="37"/>
        <v>0</v>
      </c>
      <c r="BN49" s="3">
        <f t="shared" si="37"/>
        <v>1</v>
      </c>
      <c r="BO49" s="3">
        <f t="shared" si="37"/>
        <v>1</v>
      </c>
      <c r="BQ49" s="3">
        <f t="shared" si="29"/>
        <v>1</v>
      </c>
      <c r="BR49" s="3">
        <f t="shared" si="38"/>
        <v>0</v>
      </c>
      <c r="BS49" s="3">
        <f t="shared" si="38"/>
        <v>0</v>
      </c>
      <c r="BT49" s="3">
        <f t="shared" si="38"/>
        <v>1</v>
      </c>
      <c r="BU49" s="3">
        <f t="shared" si="38"/>
        <v>1</v>
      </c>
      <c r="BW49" s="3">
        <f t="shared" si="30"/>
        <v>1</v>
      </c>
      <c r="BX49" s="3">
        <f t="shared" si="39"/>
        <v>0</v>
      </c>
      <c r="BY49" s="3">
        <f t="shared" si="39"/>
        <v>0</v>
      </c>
      <c r="BZ49" s="3">
        <f t="shared" si="39"/>
        <v>1</v>
      </c>
      <c r="CA49" s="3">
        <f t="shared" si="39"/>
        <v>1</v>
      </c>
      <c r="CC49" s="3">
        <f t="shared" si="31"/>
        <v>1</v>
      </c>
      <c r="CD49" s="3">
        <f t="shared" si="40"/>
        <v>0</v>
      </c>
      <c r="CE49" s="3">
        <f t="shared" si="40"/>
        <v>0</v>
      </c>
      <c r="CF49" s="3">
        <f t="shared" si="40"/>
        <v>1</v>
      </c>
      <c r="CG49" s="3">
        <f t="shared" si="40"/>
        <v>1</v>
      </c>
      <c r="CI49" s="3">
        <f t="shared" si="32"/>
        <v>1</v>
      </c>
      <c r="CJ49" s="3">
        <f t="shared" si="41"/>
        <v>0</v>
      </c>
      <c r="CK49" s="3">
        <f t="shared" si="41"/>
        <v>0</v>
      </c>
      <c r="CL49" s="3">
        <f t="shared" si="41"/>
        <v>1</v>
      </c>
      <c r="CM49" s="3">
        <f t="shared" si="41"/>
        <v>1</v>
      </c>
      <c r="CO49" s="3">
        <f t="shared" si="33"/>
        <v>1</v>
      </c>
      <c r="CP49" s="3">
        <f t="shared" si="42"/>
        <v>0</v>
      </c>
      <c r="CQ49" s="3">
        <f t="shared" si="42"/>
        <v>0</v>
      </c>
      <c r="CR49" s="3">
        <f t="shared" si="42"/>
        <v>1</v>
      </c>
      <c r="CS49" s="3">
        <f t="shared" si="42"/>
        <v>1</v>
      </c>
    </row>
    <row r="50" spans="1:97">
      <c r="A50" s="264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3">
        <f t="shared" si="15"/>
        <v>1</v>
      </c>
      <c r="J50" s="3">
        <f t="shared" si="16"/>
        <v>0</v>
      </c>
      <c r="K50" s="3">
        <f t="shared" si="17"/>
        <v>0</v>
      </c>
      <c r="L50" s="3">
        <f t="shared" si="18"/>
        <v>0</v>
      </c>
      <c r="M50" s="3">
        <f t="shared" si="19"/>
        <v>1</v>
      </c>
      <c r="O50" s="3">
        <f t="shared" si="48"/>
        <v>1</v>
      </c>
      <c r="P50" s="3">
        <f t="shared" si="48"/>
        <v>0</v>
      </c>
      <c r="Q50" s="3">
        <f t="shared" si="48"/>
        <v>0</v>
      </c>
      <c r="R50" s="3">
        <f t="shared" si="48"/>
        <v>1</v>
      </c>
      <c r="S50" s="3">
        <f t="shared" si="48"/>
        <v>0</v>
      </c>
      <c r="U50" s="3">
        <f t="shared" si="21"/>
        <v>1</v>
      </c>
      <c r="V50" s="3">
        <f t="shared" si="34"/>
        <v>0</v>
      </c>
      <c r="W50" s="3">
        <f t="shared" si="34"/>
        <v>0</v>
      </c>
      <c r="X50" s="3">
        <f t="shared" si="34"/>
        <v>0</v>
      </c>
      <c r="Y50" s="3">
        <f t="shared" si="34"/>
        <v>1</v>
      </c>
      <c r="AA50" s="3">
        <f t="shared" si="22"/>
        <v>0</v>
      </c>
      <c r="AB50" s="3">
        <f t="shared" si="35"/>
        <v>0</v>
      </c>
      <c r="AC50" s="3">
        <f t="shared" si="35"/>
        <v>0</v>
      </c>
      <c r="AD50" s="3">
        <f t="shared" si="35"/>
        <v>1</v>
      </c>
      <c r="AE50" s="3">
        <f t="shared" si="35"/>
        <v>0</v>
      </c>
      <c r="AG50" s="3">
        <f t="shared" si="23"/>
        <v>1</v>
      </c>
      <c r="AH50" s="3">
        <f t="shared" si="36"/>
        <v>0</v>
      </c>
      <c r="AI50" s="3">
        <f t="shared" si="36"/>
        <v>0</v>
      </c>
      <c r="AJ50" s="3">
        <f t="shared" si="36"/>
        <v>0</v>
      </c>
      <c r="AK50" s="3">
        <f t="shared" si="36"/>
        <v>1</v>
      </c>
      <c r="AM50" s="3">
        <f t="shared" si="49"/>
        <v>1</v>
      </c>
      <c r="AN50" s="3">
        <f t="shared" si="49"/>
        <v>0</v>
      </c>
      <c r="AO50" s="3">
        <f t="shared" si="49"/>
        <v>0</v>
      </c>
      <c r="AP50" s="3">
        <f t="shared" si="49"/>
        <v>1</v>
      </c>
      <c r="AQ50" s="3">
        <f t="shared" si="49"/>
        <v>1</v>
      </c>
      <c r="AS50" s="3">
        <f t="shared" si="50"/>
        <v>1</v>
      </c>
      <c r="AT50" s="3">
        <f t="shared" si="50"/>
        <v>0</v>
      </c>
      <c r="AU50" s="3">
        <f t="shared" si="50"/>
        <v>0</v>
      </c>
      <c r="AV50" s="3">
        <f t="shared" si="50"/>
        <v>1</v>
      </c>
      <c r="AW50" s="3">
        <f t="shared" si="50"/>
        <v>1</v>
      </c>
      <c r="AY50" s="3">
        <f t="shared" si="51"/>
        <v>1</v>
      </c>
      <c r="AZ50" s="3">
        <f t="shared" si="51"/>
        <v>0</v>
      </c>
      <c r="BA50" s="3">
        <f t="shared" si="51"/>
        <v>0</v>
      </c>
      <c r="BB50" s="3">
        <f t="shared" si="51"/>
        <v>1</v>
      </c>
      <c r="BC50" s="3">
        <f t="shared" si="51"/>
        <v>1</v>
      </c>
      <c r="BE50" s="3">
        <f t="shared" si="52"/>
        <v>1</v>
      </c>
      <c r="BF50" s="3">
        <f t="shared" si="52"/>
        <v>0</v>
      </c>
      <c r="BG50" s="3">
        <f t="shared" si="52"/>
        <v>0</v>
      </c>
      <c r="BH50" s="3">
        <f t="shared" si="52"/>
        <v>1</v>
      </c>
      <c r="BI50" s="3">
        <f t="shared" si="52"/>
        <v>1</v>
      </c>
      <c r="BK50" s="3">
        <f t="shared" si="28"/>
        <v>1</v>
      </c>
      <c r="BL50" s="3">
        <f t="shared" si="37"/>
        <v>0</v>
      </c>
      <c r="BM50" s="3">
        <f t="shared" si="37"/>
        <v>0</v>
      </c>
      <c r="BN50" s="3">
        <f t="shared" si="37"/>
        <v>1</v>
      </c>
      <c r="BO50" s="3">
        <f t="shared" si="37"/>
        <v>1</v>
      </c>
      <c r="BQ50" s="3">
        <f t="shared" si="29"/>
        <v>1</v>
      </c>
      <c r="BR50" s="3">
        <f t="shared" si="38"/>
        <v>0</v>
      </c>
      <c r="BS50" s="3">
        <f t="shared" si="38"/>
        <v>0</v>
      </c>
      <c r="BT50" s="3">
        <f t="shared" si="38"/>
        <v>1</v>
      </c>
      <c r="BU50" s="3">
        <f t="shared" si="38"/>
        <v>1</v>
      </c>
      <c r="BW50" s="3">
        <f t="shared" si="30"/>
        <v>1</v>
      </c>
      <c r="BX50" s="3">
        <f t="shared" si="39"/>
        <v>0</v>
      </c>
      <c r="BY50" s="3">
        <f t="shared" si="39"/>
        <v>0</v>
      </c>
      <c r="BZ50" s="3">
        <f t="shared" si="39"/>
        <v>1</v>
      </c>
      <c r="CA50" s="3">
        <f t="shared" si="39"/>
        <v>1</v>
      </c>
      <c r="CC50" s="3">
        <f t="shared" si="31"/>
        <v>1</v>
      </c>
      <c r="CD50" s="3">
        <f t="shared" si="40"/>
        <v>0</v>
      </c>
      <c r="CE50" s="3">
        <f t="shared" si="40"/>
        <v>0</v>
      </c>
      <c r="CF50" s="3">
        <f t="shared" si="40"/>
        <v>1</v>
      </c>
      <c r="CG50" s="3">
        <f t="shared" si="40"/>
        <v>1</v>
      </c>
      <c r="CI50" s="3">
        <f t="shared" si="32"/>
        <v>1</v>
      </c>
      <c r="CJ50" s="3">
        <f t="shared" si="41"/>
        <v>0</v>
      </c>
      <c r="CK50" s="3">
        <f t="shared" si="41"/>
        <v>0</v>
      </c>
      <c r="CL50" s="3">
        <f t="shared" si="41"/>
        <v>1</v>
      </c>
      <c r="CM50" s="3">
        <f t="shared" si="41"/>
        <v>1</v>
      </c>
      <c r="CO50" s="3">
        <f t="shared" si="33"/>
        <v>1</v>
      </c>
      <c r="CP50" s="3">
        <f t="shared" si="42"/>
        <v>0</v>
      </c>
      <c r="CQ50" s="3">
        <f t="shared" si="42"/>
        <v>0</v>
      </c>
      <c r="CR50" s="3">
        <f t="shared" si="42"/>
        <v>1</v>
      </c>
      <c r="CS50" s="3">
        <f t="shared" si="42"/>
        <v>1</v>
      </c>
    </row>
    <row r="51" spans="1:97">
      <c r="A51" s="264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3">
        <f t="shared" si="15"/>
        <v>1</v>
      </c>
      <c r="J51" s="3">
        <f t="shared" si="16"/>
        <v>0</v>
      </c>
      <c r="K51" s="3">
        <f t="shared" si="17"/>
        <v>0</v>
      </c>
      <c r="L51" s="3">
        <f t="shared" si="18"/>
        <v>0</v>
      </c>
      <c r="M51" s="3">
        <f t="shared" si="19"/>
        <v>1</v>
      </c>
      <c r="O51" s="3">
        <f t="shared" si="48"/>
        <v>1</v>
      </c>
      <c r="P51" s="3">
        <f t="shared" si="48"/>
        <v>0</v>
      </c>
      <c r="Q51" s="3">
        <f t="shared" si="48"/>
        <v>0</v>
      </c>
      <c r="R51" s="3">
        <f t="shared" si="48"/>
        <v>1</v>
      </c>
      <c r="S51" s="3">
        <f t="shared" si="48"/>
        <v>1</v>
      </c>
      <c r="U51" s="3">
        <f t="shared" si="21"/>
        <v>1</v>
      </c>
      <c r="V51" s="3">
        <f t="shared" si="34"/>
        <v>0</v>
      </c>
      <c r="W51" s="3">
        <f t="shared" si="34"/>
        <v>0</v>
      </c>
      <c r="X51" s="3">
        <f t="shared" si="34"/>
        <v>0</v>
      </c>
      <c r="Y51" s="3">
        <f t="shared" si="34"/>
        <v>1</v>
      </c>
      <c r="AA51" s="3">
        <f t="shared" si="22"/>
        <v>0</v>
      </c>
      <c r="AB51" s="3">
        <f t="shared" si="35"/>
        <v>0</v>
      </c>
      <c r="AC51" s="3">
        <f t="shared" si="35"/>
        <v>0</v>
      </c>
      <c r="AD51" s="3">
        <f t="shared" si="35"/>
        <v>1</v>
      </c>
      <c r="AE51" s="3">
        <f t="shared" si="35"/>
        <v>0</v>
      </c>
      <c r="AG51" s="3">
        <f t="shared" si="23"/>
        <v>0</v>
      </c>
      <c r="AH51" s="3">
        <f t="shared" si="36"/>
        <v>0</v>
      </c>
      <c r="AI51" s="3">
        <f t="shared" si="36"/>
        <v>0</v>
      </c>
      <c r="AJ51" s="3">
        <f t="shared" si="36"/>
        <v>1</v>
      </c>
      <c r="AK51" s="3">
        <f t="shared" si="36"/>
        <v>1</v>
      </c>
      <c r="AM51" s="3">
        <f t="shared" si="49"/>
        <v>1</v>
      </c>
      <c r="AN51" s="3">
        <f t="shared" si="49"/>
        <v>0</v>
      </c>
      <c r="AO51" s="3">
        <f t="shared" si="49"/>
        <v>0</v>
      </c>
      <c r="AP51" s="3">
        <f t="shared" si="49"/>
        <v>1</v>
      </c>
      <c r="AQ51" s="3">
        <f t="shared" si="49"/>
        <v>1</v>
      </c>
      <c r="AS51" s="3">
        <f t="shared" si="50"/>
        <v>1</v>
      </c>
      <c r="AT51" s="3">
        <f t="shared" si="50"/>
        <v>0</v>
      </c>
      <c r="AU51" s="3">
        <f t="shared" si="50"/>
        <v>0</v>
      </c>
      <c r="AV51" s="3">
        <f t="shared" si="50"/>
        <v>1</v>
      </c>
      <c r="AW51" s="3">
        <f t="shared" si="50"/>
        <v>1</v>
      </c>
      <c r="AY51" s="3">
        <f t="shared" si="51"/>
        <v>1</v>
      </c>
      <c r="AZ51" s="3">
        <f t="shared" si="51"/>
        <v>0</v>
      </c>
      <c r="BA51" s="3">
        <f t="shared" si="51"/>
        <v>0</v>
      </c>
      <c r="BB51" s="3">
        <f t="shared" si="51"/>
        <v>1</v>
      </c>
      <c r="BC51" s="3">
        <f t="shared" si="51"/>
        <v>1</v>
      </c>
      <c r="BE51" s="3">
        <f t="shared" si="52"/>
        <v>1</v>
      </c>
      <c r="BF51" s="3">
        <f t="shared" si="52"/>
        <v>0</v>
      </c>
      <c r="BG51" s="3">
        <f t="shared" si="52"/>
        <v>0</v>
      </c>
      <c r="BH51" s="3">
        <f t="shared" si="52"/>
        <v>1</v>
      </c>
      <c r="BI51" s="3">
        <f t="shared" si="52"/>
        <v>1</v>
      </c>
      <c r="BK51" s="3">
        <f t="shared" si="28"/>
        <v>1</v>
      </c>
      <c r="BL51" s="3">
        <f t="shared" si="37"/>
        <v>0</v>
      </c>
      <c r="BM51" s="3">
        <f t="shared" si="37"/>
        <v>0</v>
      </c>
      <c r="BN51" s="3">
        <f t="shared" si="37"/>
        <v>1</v>
      </c>
      <c r="BO51" s="3">
        <f t="shared" si="37"/>
        <v>1</v>
      </c>
      <c r="BQ51" s="3">
        <f t="shared" si="29"/>
        <v>1</v>
      </c>
      <c r="BR51" s="3">
        <f t="shared" si="38"/>
        <v>0</v>
      </c>
      <c r="BS51" s="3">
        <f t="shared" si="38"/>
        <v>0</v>
      </c>
      <c r="BT51" s="3">
        <f t="shared" si="38"/>
        <v>1</v>
      </c>
      <c r="BU51" s="3">
        <f t="shared" si="38"/>
        <v>1</v>
      </c>
      <c r="BW51" s="3">
        <f t="shared" si="30"/>
        <v>1</v>
      </c>
      <c r="BX51" s="3">
        <f t="shared" si="39"/>
        <v>0</v>
      </c>
      <c r="BY51" s="3">
        <f t="shared" si="39"/>
        <v>0</v>
      </c>
      <c r="BZ51" s="3">
        <f t="shared" si="39"/>
        <v>1</v>
      </c>
      <c r="CA51" s="3">
        <f t="shared" si="39"/>
        <v>1</v>
      </c>
      <c r="CC51" s="3">
        <f t="shared" si="31"/>
        <v>1</v>
      </c>
      <c r="CD51" s="3">
        <f t="shared" si="40"/>
        <v>0</v>
      </c>
      <c r="CE51" s="3">
        <f t="shared" si="40"/>
        <v>0</v>
      </c>
      <c r="CF51" s="3">
        <f t="shared" si="40"/>
        <v>1</v>
      </c>
      <c r="CG51" s="3">
        <f t="shared" si="40"/>
        <v>1</v>
      </c>
      <c r="CI51" s="3">
        <f t="shared" si="32"/>
        <v>1</v>
      </c>
      <c r="CJ51" s="3">
        <f t="shared" si="41"/>
        <v>0</v>
      </c>
      <c r="CK51" s="3">
        <f t="shared" si="41"/>
        <v>0</v>
      </c>
      <c r="CL51" s="3">
        <f t="shared" si="41"/>
        <v>1</v>
      </c>
      <c r="CM51" s="3">
        <f t="shared" si="41"/>
        <v>1</v>
      </c>
      <c r="CO51" s="3">
        <f t="shared" si="33"/>
        <v>1</v>
      </c>
      <c r="CP51" s="3">
        <f t="shared" si="42"/>
        <v>0</v>
      </c>
      <c r="CQ51" s="3">
        <f t="shared" si="42"/>
        <v>0</v>
      </c>
      <c r="CR51" s="3">
        <f t="shared" si="42"/>
        <v>1</v>
      </c>
      <c r="CS51" s="3">
        <f t="shared" si="42"/>
        <v>1</v>
      </c>
    </row>
    <row r="52" spans="1:97">
      <c r="A52" s="264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3">
        <f t="shared" si="15"/>
        <v>1</v>
      </c>
      <c r="J52" s="3">
        <f t="shared" si="16"/>
        <v>0</v>
      </c>
      <c r="K52" s="3">
        <f t="shared" si="17"/>
        <v>1</v>
      </c>
      <c r="L52" s="3">
        <f t="shared" si="18"/>
        <v>0</v>
      </c>
      <c r="M52" s="3">
        <f t="shared" si="19"/>
        <v>0</v>
      </c>
      <c r="O52" s="3">
        <f t="shared" si="48"/>
        <v>1</v>
      </c>
      <c r="P52" s="3">
        <f t="shared" si="48"/>
        <v>1</v>
      </c>
      <c r="Q52" s="3">
        <f t="shared" si="48"/>
        <v>1</v>
      </c>
      <c r="R52" s="3">
        <f t="shared" si="48"/>
        <v>1</v>
      </c>
      <c r="S52" s="3">
        <f t="shared" si="48"/>
        <v>1</v>
      </c>
      <c r="U52" s="3">
        <f t="shared" si="21"/>
        <v>1</v>
      </c>
      <c r="V52" s="3">
        <f t="shared" si="34"/>
        <v>1</v>
      </c>
      <c r="W52" s="3">
        <f t="shared" si="34"/>
        <v>0</v>
      </c>
      <c r="X52" s="3">
        <f t="shared" si="34"/>
        <v>1</v>
      </c>
      <c r="Y52" s="3">
        <f t="shared" si="34"/>
        <v>1</v>
      </c>
      <c r="AA52" s="3">
        <f t="shared" si="22"/>
        <v>0</v>
      </c>
      <c r="AB52" s="3">
        <f t="shared" si="35"/>
        <v>1</v>
      </c>
      <c r="AC52" s="3">
        <f t="shared" si="35"/>
        <v>0</v>
      </c>
      <c r="AD52" s="3">
        <f t="shared" si="35"/>
        <v>1</v>
      </c>
      <c r="AE52" s="3">
        <f t="shared" si="35"/>
        <v>0</v>
      </c>
      <c r="AG52" s="3">
        <f t="shared" si="23"/>
        <v>0</v>
      </c>
      <c r="AH52" s="3">
        <f t="shared" si="36"/>
        <v>1</v>
      </c>
      <c r="AI52" s="3">
        <f t="shared" si="36"/>
        <v>0</v>
      </c>
      <c r="AJ52" s="3">
        <f t="shared" si="36"/>
        <v>1</v>
      </c>
      <c r="AK52" s="3">
        <f t="shared" si="36"/>
        <v>1</v>
      </c>
      <c r="AM52" s="3">
        <f t="shared" si="49"/>
        <v>1</v>
      </c>
      <c r="AN52" s="3">
        <f t="shared" si="49"/>
        <v>1</v>
      </c>
      <c r="AO52" s="3">
        <f t="shared" si="49"/>
        <v>1</v>
      </c>
      <c r="AP52" s="3">
        <f t="shared" si="49"/>
        <v>1</v>
      </c>
      <c r="AQ52" s="3">
        <f t="shared" si="49"/>
        <v>1</v>
      </c>
      <c r="AS52" s="3">
        <f t="shared" si="50"/>
        <v>1</v>
      </c>
      <c r="AT52" s="3">
        <f t="shared" si="50"/>
        <v>1</v>
      </c>
      <c r="AU52" s="3">
        <f t="shared" si="50"/>
        <v>1</v>
      </c>
      <c r="AV52" s="3">
        <f t="shared" si="50"/>
        <v>1</v>
      </c>
      <c r="AW52" s="3">
        <f t="shared" si="50"/>
        <v>1</v>
      </c>
      <c r="AY52" s="3">
        <f t="shared" si="51"/>
        <v>1</v>
      </c>
      <c r="AZ52" s="3">
        <f t="shared" si="51"/>
        <v>1</v>
      </c>
      <c r="BA52" s="3">
        <f t="shared" si="51"/>
        <v>1</v>
      </c>
      <c r="BB52" s="3">
        <f t="shared" si="51"/>
        <v>1</v>
      </c>
      <c r="BC52" s="3">
        <f t="shared" si="51"/>
        <v>1</v>
      </c>
      <c r="BE52" s="3">
        <f t="shared" si="52"/>
        <v>1</v>
      </c>
      <c r="BF52" s="3">
        <f t="shared" si="52"/>
        <v>1</v>
      </c>
      <c r="BG52" s="3">
        <f t="shared" si="52"/>
        <v>1</v>
      </c>
      <c r="BH52" s="3">
        <f t="shared" si="52"/>
        <v>1</v>
      </c>
      <c r="BI52" s="3">
        <f t="shared" si="52"/>
        <v>1</v>
      </c>
      <c r="BK52" s="3">
        <f t="shared" si="28"/>
        <v>1</v>
      </c>
      <c r="BL52" s="3">
        <f t="shared" si="37"/>
        <v>1</v>
      </c>
      <c r="BM52" s="3">
        <f t="shared" si="37"/>
        <v>1</v>
      </c>
      <c r="BN52" s="3">
        <f t="shared" si="37"/>
        <v>1</v>
      </c>
      <c r="BO52" s="3">
        <f t="shared" si="37"/>
        <v>1</v>
      </c>
      <c r="BQ52" s="3">
        <f t="shared" si="29"/>
        <v>1</v>
      </c>
      <c r="BR52" s="3">
        <f t="shared" si="38"/>
        <v>1</v>
      </c>
      <c r="BS52" s="3">
        <f t="shared" si="38"/>
        <v>1</v>
      </c>
      <c r="BT52" s="3">
        <f t="shared" si="38"/>
        <v>1</v>
      </c>
      <c r="BU52" s="3">
        <f t="shared" si="38"/>
        <v>1</v>
      </c>
      <c r="BW52" s="3">
        <f t="shared" si="30"/>
        <v>1</v>
      </c>
      <c r="BX52" s="3">
        <f t="shared" si="39"/>
        <v>1</v>
      </c>
      <c r="BY52" s="3">
        <f t="shared" si="39"/>
        <v>1</v>
      </c>
      <c r="BZ52" s="3">
        <f t="shared" si="39"/>
        <v>1</v>
      </c>
      <c r="CA52" s="3">
        <f t="shared" si="39"/>
        <v>1</v>
      </c>
      <c r="CC52" s="3">
        <f t="shared" si="31"/>
        <v>1</v>
      </c>
      <c r="CD52" s="3">
        <f t="shared" si="40"/>
        <v>1</v>
      </c>
      <c r="CE52" s="3">
        <f t="shared" si="40"/>
        <v>1</v>
      </c>
      <c r="CF52" s="3">
        <f t="shared" si="40"/>
        <v>1</v>
      </c>
      <c r="CG52" s="3">
        <f t="shared" si="40"/>
        <v>1</v>
      </c>
      <c r="CI52" s="3">
        <f t="shared" si="32"/>
        <v>1</v>
      </c>
      <c r="CJ52" s="3">
        <f t="shared" si="41"/>
        <v>1</v>
      </c>
      <c r="CK52" s="3">
        <f t="shared" si="41"/>
        <v>1</v>
      </c>
      <c r="CL52" s="3">
        <f t="shared" si="41"/>
        <v>1</v>
      </c>
      <c r="CM52" s="3">
        <f t="shared" si="41"/>
        <v>1</v>
      </c>
      <c r="CO52" s="3">
        <f t="shared" si="33"/>
        <v>1</v>
      </c>
      <c r="CP52" s="3">
        <f t="shared" si="42"/>
        <v>1</v>
      </c>
      <c r="CQ52" s="3">
        <f t="shared" si="42"/>
        <v>1</v>
      </c>
      <c r="CR52" s="3">
        <f t="shared" si="42"/>
        <v>1</v>
      </c>
      <c r="CS52" s="3">
        <f t="shared" si="42"/>
        <v>1</v>
      </c>
    </row>
    <row r="53" spans="1:97">
      <c r="A53" s="264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3">
        <f t="shared" si="15"/>
        <v>1</v>
      </c>
      <c r="J53" s="3">
        <f t="shared" si="16"/>
        <v>0</v>
      </c>
      <c r="K53" s="3">
        <f t="shared" si="17"/>
        <v>1</v>
      </c>
      <c r="L53" s="3">
        <f t="shared" si="18"/>
        <v>0</v>
      </c>
      <c r="M53" s="3">
        <f t="shared" si="19"/>
        <v>0</v>
      </c>
      <c r="O53" s="3">
        <f t="shared" ref="O53:S68" si="53">IF(B53=0,"",IF(OR(B53=$O$1,B53=$P$1,B54=$O$1,B54=$P$1,B55=$O$1,B55=$P$1),0,1))</f>
        <v>1</v>
      </c>
      <c r="P53" s="3">
        <f t="shared" si="53"/>
        <v>0</v>
      </c>
      <c r="Q53" s="3">
        <f t="shared" si="53"/>
        <v>0</v>
      </c>
      <c r="R53" s="3">
        <f t="shared" si="53"/>
        <v>1</v>
      </c>
      <c r="S53" s="3">
        <f t="shared" si="53"/>
        <v>1</v>
      </c>
      <c r="U53" s="3">
        <f t="shared" si="21"/>
        <v>0</v>
      </c>
      <c r="V53" s="3">
        <f t="shared" si="34"/>
        <v>1</v>
      </c>
      <c r="W53" s="3">
        <f t="shared" si="34"/>
        <v>0</v>
      </c>
      <c r="X53" s="3">
        <f t="shared" si="34"/>
        <v>0</v>
      </c>
      <c r="Y53" s="3">
        <f t="shared" si="34"/>
        <v>1</v>
      </c>
      <c r="AA53" s="3">
        <f t="shared" si="22"/>
        <v>1</v>
      </c>
      <c r="AB53" s="3">
        <f t="shared" si="35"/>
        <v>1</v>
      </c>
      <c r="AC53" s="3">
        <f t="shared" si="35"/>
        <v>0</v>
      </c>
      <c r="AD53" s="3">
        <f t="shared" si="35"/>
        <v>1</v>
      </c>
      <c r="AE53" s="3">
        <f t="shared" si="35"/>
        <v>1</v>
      </c>
      <c r="AG53" s="3">
        <f t="shared" si="23"/>
        <v>0</v>
      </c>
      <c r="AH53" s="3">
        <f t="shared" si="36"/>
        <v>1</v>
      </c>
      <c r="AI53" s="3">
        <f t="shared" si="36"/>
        <v>1</v>
      </c>
      <c r="AJ53" s="3">
        <f t="shared" si="36"/>
        <v>1</v>
      </c>
      <c r="AK53" s="3">
        <f t="shared" si="36"/>
        <v>0</v>
      </c>
      <c r="AM53" s="3">
        <f t="shared" ref="AM53:AQ68" si="54">IF(B53=0,"",IF(OR(B53=$AG$1,B53=$AN$1,B54=$AG$1,B54=$AN$1,B55=$AG$1,B55=$AN$1),0,1))</f>
        <v>1</v>
      </c>
      <c r="AN53" s="3">
        <f t="shared" si="54"/>
        <v>1</v>
      </c>
      <c r="AO53" s="3">
        <f t="shared" si="54"/>
        <v>1</v>
      </c>
      <c r="AP53" s="3">
        <f t="shared" si="54"/>
        <v>1</v>
      </c>
      <c r="AQ53" s="3">
        <f t="shared" si="54"/>
        <v>1</v>
      </c>
      <c r="AS53" s="3">
        <f t="shared" ref="AS53:AW68" si="55">IF(B53=0,"",IF(OR(B53=$AG$1,B53=$AT$1,B54=$AG$1,B54=$AT$1,B55=$AG$1,B55=$AT$1),0,1))</f>
        <v>1</v>
      </c>
      <c r="AT53" s="3">
        <f t="shared" si="55"/>
        <v>1</v>
      </c>
      <c r="AU53" s="3">
        <f t="shared" si="55"/>
        <v>1</v>
      </c>
      <c r="AV53" s="3">
        <f t="shared" si="55"/>
        <v>1</v>
      </c>
      <c r="AW53" s="3">
        <f t="shared" si="55"/>
        <v>1</v>
      </c>
      <c r="AY53" s="3">
        <f t="shared" ref="AY53:BC68" si="56">IF(B53=0,"",IF(OR(B53=$AG$1,B53=$AZ$1,B54=$AG$1,B54=$AZ$1,B55=$AG$1,B55=$AZ$1),0,1))</f>
        <v>1</v>
      </c>
      <c r="AZ53" s="3">
        <f t="shared" si="56"/>
        <v>1</v>
      </c>
      <c r="BA53" s="3">
        <f t="shared" si="56"/>
        <v>1</v>
      </c>
      <c r="BB53" s="3">
        <f t="shared" si="56"/>
        <v>1</v>
      </c>
      <c r="BC53" s="3">
        <f t="shared" si="56"/>
        <v>1</v>
      </c>
      <c r="BE53" s="3">
        <f t="shared" ref="BE53:BI68" si="57">IF(B53=0,"",IF(OR(B53=$AG$1,B53=$BF$1,B54=$AG$1,B54=$BF$1,B55=$AG$1,B55=$BF$1),0,1))</f>
        <v>1</v>
      </c>
      <c r="BF53" s="3">
        <f t="shared" si="57"/>
        <v>1</v>
      </c>
      <c r="BG53" s="3">
        <f t="shared" si="57"/>
        <v>1</v>
      </c>
      <c r="BH53" s="3">
        <f t="shared" si="57"/>
        <v>1</v>
      </c>
      <c r="BI53" s="3">
        <f t="shared" si="57"/>
        <v>1</v>
      </c>
      <c r="BK53" s="3">
        <f t="shared" si="28"/>
        <v>1</v>
      </c>
      <c r="BL53" s="3">
        <f t="shared" si="37"/>
        <v>1</v>
      </c>
      <c r="BM53" s="3">
        <f t="shared" si="37"/>
        <v>1</v>
      </c>
      <c r="BN53" s="3">
        <f t="shared" si="37"/>
        <v>1</v>
      </c>
      <c r="BO53" s="3">
        <f t="shared" si="37"/>
        <v>1</v>
      </c>
      <c r="BQ53" s="3">
        <f t="shared" si="29"/>
        <v>1</v>
      </c>
      <c r="BR53" s="3">
        <f t="shared" si="38"/>
        <v>1</v>
      </c>
      <c r="BS53" s="3">
        <f t="shared" si="38"/>
        <v>1</v>
      </c>
      <c r="BT53" s="3">
        <f t="shared" si="38"/>
        <v>1</v>
      </c>
      <c r="BU53" s="3">
        <f t="shared" si="38"/>
        <v>1</v>
      </c>
      <c r="BW53" s="3">
        <f t="shared" si="30"/>
        <v>1</v>
      </c>
      <c r="BX53" s="3">
        <f t="shared" si="39"/>
        <v>1</v>
      </c>
      <c r="BY53" s="3">
        <f t="shared" si="39"/>
        <v>1</v>
      </c>
      <c r="BZ53" s="3">
        <f t="shared" si="39"/>
        <v>1</v>
      </c>
      <c r="CA53" s="3">
        <f t="shared" si="39"/>
        <v>1</v>
      </c>
      <c r="CC53" s="3">
        <f t="shared" si="31"/>
        <v>1</v>
      </c>
      <c r="CD53" s="3">
        <f t="shared" si="40"/>
        <v>1</v>
      </c>
      <c r="CE53" s="3">
        <f t="shared" si="40"/>
        <v>1</v>
      </c>
      <c r="CF53" s="3">
        <f t="shared" si="40"/>
        <v>1</v>
      </c>
      <c r="CG53" s="3">
        <f t="shared" si="40"/>
        <v>1</v>
      </c>
      <c r="CI53" s="3">
        <f t="shared" si="32"/>
        <v>1</v>
      </c>
      <c r="CJ53" s="3">
        <f t="shared" si="41"/>
        <v>1</v>
      </c>
      <c r="CK53" s="3">
        <f t="shared" si="41"/>
        <v>1</v>
      </c>
      <c r="CL53" s="3">
        <f t="shared" si="41"/>
        <v>1</v>
      </c>
      <c r="CM53" s="3">
        <f t="shared" si="41"/>
        <v>1</v>
      </c>
      <c r="CO53" s="3">
        <f t="shared" si="33"/>
        <v>1</v>
      </c>
      <c r="CP53" s="3">
        <f t="shared" si="42"/>
        <v>1</v>
      </c>
      <c r="CQ53" s="3">
        <f t="shared" si="42"/>
        <v>1</v>
      </c>
      <c r="CR53" s="3">
        <f t="shared" si="42"/>
        <v>1</v>
      </c>
      <c r="CS53" s="3">
        <f t="shared" si="42"/>
        <v>1</v>
      </c>
    </row>
    <row r="54" spans="1:97">
      <c r="A54" s="264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0</v>
      </c>
      <c r="M54" s="3">
        <f t="shared" si="19"/>
        <v>0</v>
      </c>
      <c r="O54" s="3">
        <f t="shared" si="53"/>
        <v>1</v>
      </c>
      <c r="P54" s="3">
        <f t="shared" si="53"/>
        <v>0</v>
      </c>
      <c r="Q54" s="3">
        <f t="shared" si="53"/>
        <v>0</v>
      </c>
      <c r="R54" s="3">
        <f t="shared" si="53"/>
        <v>1</v>
      </c>
      <c r="S54" s="3">
        <f t="shared" si="53"/>
        <v>1</v>
      </c>
      <c r="U54" s="3">
        <f t="shared" si="21"/>
        <v>0</v>
      </c>
      <c r="V54" s="3">
        <f t="shared" si="34"/>
        <v>1</v>
      </c>
      <c r="W54" s="3">
        <f t="shared" si="34"/>
        <v>1</v>
      </c>
      <c r="X54" s="3">
        <f t="shared" si="34"/>
        <v>0</v>
      </c>
      <c r="Y54" s="3">
        <f t="shared" si="34"/>
        <v>1</v>
      </c>
      <c r="AA54" s="3">
        <f t="shared" si="22"/>
        <v>1</v>
      </c>
      <c r="AB54" s="3">
        <f t="shared" si="35"/>
        <v>0</v>
      </c>
      <c r="AC54" s="3">
        <f t="shared" si="35"/>
        <v>0</v>
      </c>
      <c r="AD54" s="3">
        <f t="shared" si="35"/>
        <v>0</v>
      </c>
      <c r="AE54" s="3">
        <f t="shared" si="35"/>
        <v>1</v>
      </c>
      <c r="AG54" s="3">
        <f t="shared" si="23"/>
        <v>0</v>
      </c>
      <c r="AH54" s="3">
        <f t="shared" si="36"/>
        <v>1</v>
      </c>
      <c r="AI54" s="3">
        <f t="shared" si="36"/>
        <v>0</v>
      </c>
      <c r="AJ54" s="3">
        <f t="shared" si="36"/>
        <v>1</v>
      </c>
      <c r="AK54" s="3">
        <f t="shared" si="36"/>
        <v>0</v>
      </c>
      <c r="AM54" s="3">
        <f t="shared" si="54"/>
        <v>1</v>
      </c>
      <c r="AN54" s="3">
        <f t="shared" si="54"/>
        <v>1</v>
      </c>
      <c r="AO54" s="3">
        <f t="shared" si="54"/>
        <v>1</v>
      </c>
      <c r="AP54" s="3">
        <f t="shared" si="54"/>
        <v>1</v>
      </c>
      <c r="AQ54" s="3">
        <f t="shared" si="54"/>
        <v>1</v>
      </c>
      <c r="AS54" s="3">
        <f t="shared" si="55"/>
        <v>1</v>
      </c>
      <c r="AT54" s="3">
        <f t="shared" si="55"/>
        <v>1</v>
      </c>
      <c r="AU54" s="3">
        <f t="shared" si="55"/>
        <v>1</v>
      </c>
      <c r="AV54" s="3">
        <f t="shared" si="55"/>
        <v>1</v>
      </c>
      <c r="AW54" s="3">
        <f t="shared" si="55"/>
        <v>1</v>
      </c>
      <c r="AY54" s="3">
        <f t="shared" si="56"/>
        <v>1</v>
      </c>
      <c r="AZ54" s="3">
        <f t="shared" si="56"/>
        <v>1</v>
      </c>
      <c r="BA54" s="3">
        <f t="shared" si="56"/>
        <v>1</v>
      </c>
      <c r="BB54" s="3">
        <f t="shared" si="56"/>
        <v>1</v>
      </c>
      <c r="BC54" s="3">
        <f t="shared" si="56"/>
        <v>1</v>
      </c>
      <c r="BE54" s="3">
        <f t="shared" si="57"/>
        <v>1</v>
      </c>
      <c r="BF54" s="3">
        <f t="shared" si="57"/>
        <v>1</v>
      </c>
      <c r="BG54" s="3">
        <f t="shared" si="57"/>
        <v>1</v>
      </c>
      <c r="BH54" s="3">
        <f t="shared" si="57"/>
        <v>1</v>
      </c>
      <c r="BI54" s="3">
        <f t="shared" si="57"/>
        <v>1</v>
      </c>
      <c r="BK54" s="3">
        <f t="shared" si="28"/>
        <v>1</v>
      </c>
      <c r="BL54" s="3">
        <f t="shared" si="37"/>
        <v>1</v>
      </c>
      <c r="BM54" s="3">
        <f t="shared" si="37"/>
        <v>1</v>
      </c>
      <c r="BN54" s="3">
        <f t="shared" si="37"/>
        <v>1</v>
      </c>
      <c r="BO54" s="3">
        <f t="shared" si="37"/>
        <v>1</v>
      </c>
      <c r="BQ54" s="3">
        <f t="shared" si="29"/>
        <v>1</v>
      </c>
      <c r="BR54" s="3">
        <f t="shared" si="38"/>
        <v>1</v>
      </c>
      <c r="BS54" s="3">
        <f t="shared" si="38"/>
        <v>1</v>
      </c>
      <c r="BT54" s="3">
        <f t="shared" si="38"/>
        <v>1</v>
      </c>
      <c r="BU54" s="3">
        <f t="shared" si="38"/>
        <v>1</v>
      </c>
      <c r="BW54" s="3">
        <f t="shared" si="30"/>
        <v>1</v>
      </c>
      <c r="BX54" s="3">
        <f t="shared" si="39"/>
        <v>1</v>
      </c>
      <c r="BY54" s="3">
        <f t="shared" si="39"/>
        <v>1</v>
      </c>
      <c r="BZ54" s="3">
        <f t="shared" si="39"/>
        <v>1</v>
      </c>
      <c r="CA54" s="3">
        <f t="shared" si="39"/>
        <v>1</v>
      </c>
      <c r="CC54" s="3">
        <f t="shared" si="31"/>
        <v>1</v>
      </c>
      <c r="CD54" s="3">
        <f t="shared" si="40"/>
        <v>1</v>
      </c>
      <c r="CE54" s="3">
        <f t="shared" si="40"/>
        <v>1</v>
      </c>
      <c r="CF54" s="3">
        <f t="shared" si="40"/>
        <v>1</v>
      </c>
      <c r="CG54" s="3">
        <f t="shared" si="40"/>
        <v>1</v>
      </c>
      <c r="CI54" s="3">
        <f t="shared" si="32"/>
        <v>1</v>
      </c>
      <c r="CJ54" s="3">
        <f t="shared" si="41"/>
        <v>1</v>
      </c>
      <c r="CK54" s="3">
        <f t="shared" si="41"/>
        <v>1</v>
      </c>
      <c r="CL54" s="3">
        <f t="shared" si="41"/>
        <v>1</v>
      </c>
      <c r="CM54" s="3">
        <f t="shared" si="41"/>
        <v>1</v>
      </c>
      <c r="CO54" s="3">
        <f t="shared" si="33"/>
        <v>1</v>
      </c>
      <c r="CP54" s="3">
        <f t="shared" si="42"/>
        <v>1</v>
      </c>
      <c r="CQ54" s="3">
        <f t="shared" si="42"/>
        <v>1</v>
      </c>
      <c r="CR54" s="3">
        <f t="shared" si="42"/>
        <v>1</v>
      </c>
      <c r="CS54" s="3">
        <f t="shared" si="42"/>
        <v>1</v>
      </c>
    </row>
    <row r="55" spans="1:97">
      <c r="A55" s="264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O55" s="3">
        <f t="shared" si="53"/>
        <v>1</v>
      </c>
      <c r="P55" s="3">
        <f t="shared" si="53"/>
        <v>0</v>
      </c>
      <c r="Q55" s="3">
        <f t="shared" si="53"/>
        <v>0</v>
      </c>
      <c r="R55" s="3">
        <f t="shared" si="53"/>
        <v>1</v>
      </c>
      <c r="S55" s="3">
        <f t="shared" si="53"/>
        <v>1</v>
      </c>
      <c r="U55" s="3">
        <f t="shared" si="21"/>
        <v>0</v>
      </c>
      <c r="V55" s="3">
        <f t="shared" si="34"/>
        <v>1</v>
      </c>
      <c r="W55" s="3">
        <f t="shared" si="34"/>
        <v>0</v>
      </c>
      <c r="X55" s="3">
        <f t="shared" si="34"/>
        <v>0</v>
      </c>
      <c r="Y55" s="3">
        <f t="shared" si="34"/>
        <v>0</v>
      </c>
      <c r="AA55" s="3">
        <f t="shared" si="22"/>
        <v>0</v>
      </c>
      <c r="AB55" s="3">
        <f t="shared" si="35"/>
        <v>0</v>
      </c>
      <c r="AC55" s="3">
        <f t="shared" si="35"/>
        <v>1</v>
      </c>
      <c r="AD55" s="3">
        <f t="shared" si="35"/>
        <v>0</v>
      </c>
      <c r="AE55" s="3">
        <f t="shared" si="35"/>
        <v>1</v>
      </c>
      <c r="AG55" s="3">
        <f t="shared" si="23"/>
        <v>1</v>
      </c>
      <c r="AH55" s="3">
        <f t="shared" si="36"/>
        <v>1</v>
      </c>
      <c r="AI55" s="3">
        <f t="shared" si="36"/>
        <v>0</v>
      </c>
      <c r="AJ55" s="3">
        <f t="shared" si="36"/>
        <v>0</v>
      </c>
      <c r="AK55" s="3">
        <f t="shared" si="36"/>
        <v>0</v>
      </c>
      <c r="AM55" s="3">
        <f t="shared" si="54"/>
        <v>1</v>
      </c>
      <c r="AN55" s="3">
        <f t="shared" si="54"/>
        <v>1</v>
      </c>
      <c r="AO55" s="3">
        <f t="shared" si="54"/>
        <v>1</v>
      </c>
      <c r="AP55" s="3">
        <f t="shared" si="54"/>
        <v>1</v>
      </c>
      <c r="AQ55" s="3">
        <f t="shared" si="54"/>
        <v>1</v>
      </c>
      <c r="AS55" s="3">
        <f t="shared" si="55"/>
        <v>1</v>
      </c>
      <c r="AT55" s="3">
        <f t="shared" si="55"/>
        <v>1</v>
      </c>
      <c r="AU55" s="3">
        <f t="shared" si="55"/>
        <v>1</v>
      </c>
      <c r="AV55" s="3">
        <f t="shared" si="55"/>
        <v>1</v>
      </c>
      <c r="AW55" s="3">
        <f t="shared" si="55"/>
        <v>1</v>
      </c>
      <c r="AY55" s="3">
        <f t="shared" si="56"/>
        <v>1</v>
      </c>
      <c r="AZ55" s="3">
        <f t="shared" si="56"/>
        <v>1</v>
      </c>
      <c r="BA55" s="3">
        <f t="shared" si="56"/>
        <v>1</v>
      </c>
      <c r="BB55" s="3">
        <f t="shared" si="56"/>
        <v>1</v>
      </c>
      <c r="BC55" s="3">
        <f t="shared" si="56"/>
        <v>1</v>
      </c>
      <c r="BE55" s="3">
        <f t="shared" si="57"/>
        <v>1</v>
      </c>
      <c r="BF55" s="3">
        <f t="shared" si="57"/>
        <v>1</v>
      </c>
      <c r="BG55" s="3">
        <f t="shared" si="57"/>
        <v>1</v>
      </c>
      <c r="BH55" s="3">
        <f t="shared" si="57"/>
        <v>1</v>
      </c>
      <c r="BI55" s="3">
        <f t="shared" si="57"/>
        <v>1</v>
      </c>
      <c r="BK55" s="3">
        <f t="shared" si="28"/>
        <v>1</v>
      </c>
      <c r="BL55" s="3">
        <f t="shared" si="37"/>
        <v>1</v>
      </c>
      <c r="BM55" s="3">
        <f t="shared" si="37"/>
        <v>1</v>
      </c>
      <c r="BN55" s="3">
        <f t="shared" si="37"/>
        <v>1</v>
      </c>
      <c r="BO55" s="3">
        <f t="shared" si="37"/>
        <v>1</v>
      </c>
      <c r="BQ55" s="3">
        <f t="shared" si="29"/>
        <v>1</v>
      </c>
      <c r="BR55" s="3">
        <f t="shared" si="38"/>
        <v>1</v>
      </c>
      <c r="BS55" s="3">
        <f t="shared" si="38"/>
        <v>1</v>
      </c>
      <c r="BT55" s="3">
        <f t="shared" si="38"/>
        <v>1</v>
      </c>
      <c r="BU55" s="3">
        <f t="shared" si="38"/>
        <v>1</v>
      </c>
      <c r="BW55" s="3">
        <f t="shared" si="30"/>
        <v>1</v>
      </c>
      <c r="BX55" s="3">
        <f t="shared" si="39"/>
        <v>1</v>
      </c>
      <c r="BY55" s="3">
        <f t="shared" si="39"/>
        <v>1</v>
      </c>
      <c r="BZ55" s="3">
        <f t="shared" si="39"/>
        <v>1</v>
      </c>
      <c r="CA55" s="3">
        <f t="shared" si="39"/>
        <v>1</v>
      </c>
      <c r="CC55" s="3">
        <f t="shared" si="31"/>
        <v>1</v>
      </c>
      <c r="CD55" s="3">
        <f t="shared" si="40"/>
        <v>1</v>
      </c>
      <c r="CE55" s="3">
        <f t="shared" si="40"/>
        <v>1</v>
      </c>
      <c r="CF55" s="3">
        <f t="shared" si="40"/>
        <v>1</v>
      </c>
      <c r="CG55" s="3">
        <f t="shared" si="40"/>
        <v>1</v>
      </c>
      <c r="CI55" s="3">
        <f t="shared" si="32"/>
        <v>1</v>
      </c>
      <c r="CJ55" s="3">
        <f t="shared" si="41"/>
        <v>1</v>
      </c>
      <c r="CK55" s="3">
        <f t="shared" si="41"/>
        <v>1</v>
      </c>
      <c r="CL55" s="3">
        <f t="shared" si="41"/>
        <v>1</v>
      </c>
      <c r="CM55" s="3">
        <f t="shared" si="41"/>
        <v>1</v>
      </c>
      <c r="CO55" s="3">
        <f t="shared" si="33"/>
        <v>1</v>
      </c>
      <c r="CP55" s="3">
        <f t="shared" si="42"/>
        <v>1</v>
      </c>
      <c r="CQ55" s="3">
        <f t="shared" si="42"/>
        <v>1</v>
      </c>
      <c r="CR55" s="3">
        <f t="shared" si="42"/>
        <v>1</v>
      </c>
      <c r="CS55" s="3">
        <f t="shared" si="42"/>
        <v>1</v>
      </c>
    </row>
    <row r="56" spans="1:97">
      <c r="A56" s="264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1</v>
      </c>
      <c r="M56" s="3">
        <f t="shared" si="19"/>
        <v>1</v>
      </c>
      <c r="O56" s="3">
        <f t="shared" si="53"/>
        <v>1</v>
      </c>
      <c r="P56" s="3">
        <f t="shared" si="53"/>
        <v>1</v>
      </c>
      <c r="Q56" s="3">
        <f t="shared" si="53"/>
        <v>0</v>
      </c>
      <c r="R56" s="3">
        <f t="shared" si="53"/>
        <v>1</v>
      </c>
      <c r="S56" s="3">
        <f t="shared" si="53"/>
        <v>1</v>
      </c>
      <c r="U56" s="3">
        <f t="shared" si="21"/>
        <v>0</v>
      </c>
      <c r="V56" s="3">
        <f t="shared" si="34"/>
        <v>1</v>
      </c>
      <c r="W56" s="3">
        <f t="shared" si="34"/>
        <v>0</v>
      </c>
      <c r="X56" s="3">
        <f t="shared" si="34"/>
        <v>1</v>
      </c>
      <c r="Y56" s="3">
        <f t="shared" si="34"/>
        <v>0</v>
      </c>
      <c r="AA56" s="3">
        <f t="shared" si="22"/>
        <v>0</v>
      </c>
      <c r="AB56" s="3">
        <f t="shared" si="35"/>
        <v>0</v>
      </c>
      <c r="AC56" s="3">
        <f t="shared" si="35"/>
        <v>1</v>
      </c>
      <c r="AD56" s="3">
        <f t="shared" si="35"/>
        <v>0</v>
      </c>
      <c r="AE56" s="3">
        <f t="shared" si="35"/>
        <v>0</v>
      </c>
      <c r="AG56" s="3">
        <f t="shared" si="23"/>
        <v>1</v>
      </c>
      <c r="AH56" s="3">
        <f t="shared" si="36"/>
        <v>1</v>
      </c>
      <c r="AI56" s="3">
        <f t="shared" si="36"/>
        <v>0</v>
      </c>
      <c r="AJ56" s="3">
        <f t="shared" si="36"/>
        <v>0</v>
      </c>
      <c r="AK56" s="3">
        <f t="shared" si="36"/>
        <v>0</v>
      </c>
      <c r="AM56" s="3">
        <f t="shared" si="54"/>
        <v>1</v>
      </c>
      <c r="AN56" s="3">
        <f t="shared" si="54"/>
        <v>1</v>
      </c>
      <c r="AO56" s="3">
        <f t="shared" si="54"/>
        <v>1</v>
      </c>
      <c r="AP56" s="3">
        <f t="shared" si="54"/>
        <v>1</v>
      </c>
      <c r="AQ56" s="3">
        <f t="shared" si="54"/>
        <v>1</v>
      </c>
      <c r="AS56" s="3">
        <f t="shared" si="55"/>
        <v>1</v>
      </c>
      <c r="AT56" s="3">
        <f t="shared" si="55"/>
        <v>1</v>
      </c>
      <c r="AU56" s="3">
        <f t="shared" si="55"/>
        <v>1</v>
      </c>
      <c r="AV56" s="3">
        <f t="shared" si="55"/>
        <v>1</v>
      </c>
      <c r="AW56" s="3">
        <f t="shared" si="55"/>
        <v>1</v>
      </c>
      <c r="AY56" s="3">
        <f t="shared" si="56"/>
        <v>1</v>
      </c>
      <c r="AZ56" s="3">
        <f t="shared" si="56"/>
        <v>1</v>
      </c>
      <c r="BA56" s="3">
        <f t="shared" si="56"/>
        <v>1</v>
      </c>
      <c r="BB56" s="3">
        <f t="shared" si="56"/>
        <v>1</v>
      </c>
      <c r="BC56" s="3">
        <f t="shared" si="56"/>
        <v>1</v>
      </c>
      <c r="BE56" s="3">
        <f t="shared" si="57"/>
        <v>1</v>
      </c>
      <c r="BF56" s="3">
        <f t="shared" si="57"/>
        <v>1</v>
      </c>
      <c r="BG56" s="3">
        <f t="shared" si="57"/>
        <v>1</v>
      </c>
      <c r="BH56" s="3">
        <f t="shared" si="57"/>
        <v>1</v>
      </c>
      <c r="BI56" s="3">
        <f t="shared" si="57"/>
        <v>1</v>
      </c>
      <c r="BK56" s="3">
        <f t="shared" si="28"/>
        <v>1</v>
      </c>
      <c r="BL56" s="3">
        <f t="shared" si="37"/>
        <v>1</v>
      </c>
      <c r="BM56" s="3">
        <f t="shared" si="37"/>
        <v>1</v>
      </c>
      <c r="BN56" s="3">
        <f t="shared" si="37"/>
        <v>1</v>
      </c>
      <c r="BO56" s="3">
        <f t="shared" si="37"/>
        <v>1</v>
      </c>
      <c r="BQ56" s="3">
        <f t="shared" si="29"/>
        <v>1</v>
      </c>
      <c r="BR56" s="3">
        <f t="shared" si="38"/>
        <v>1</v>
      </c>
      <c r="BS56" s="3">
        <f t="shared" si="38"/>
        <v>1</v>
      </c>
      <c r="BT56" s="3">
        <f t="shared" si="38"/>
        <v>1</v>
      </c>
      <c r="BU56" s="3">
        <f t="shared" si="38"/>
        <v>1</v>
      </c>
      <c r="BW56" s="3">
        <f t="shared" si="30"/>
        <v>1</v>
      </c>
      <c r="BX56" s="3">
        <f t="shared" si="39"/>
        <v>1</v>
      </c>
      <c r="BY56" s="3">
        <f t="shared" si="39"/>
        <v>1</v>
      </c>
      <c r="BZ56" s="3">
        <f t="shared" si="39"/>
        <v>1</v>
      </c>
      <c r="CA56" s="3">
        <f t="shared" si="39"/>
        <v>1</v>
      </c>
      <c r="CC56" s="3">
        <f t="shared" si="31"/>
        <v>1</v>
      </c>
      <c r="CD56" s="3">
        <f t="shared" si="40"/>
        <v>1</v>
      </c>
      <c r="CE56" s="3">
        <f t="shared" si="40"/>
        <v>1</v>
      </c>
      <c r="CF56" s="3">
        <f t="shared" si="40"/>
        <v>1</v>
      </c>
      <c r="CG56" s="3">
        <f t="shared" si="40"/>
        <v>1</v>
      </c>
      <c r="CI56" s="3">
        <f t="shared" si="32"/>
        <v>1</v>
      </c>
      <c r="CJ56" s="3">
        <f t="shared" si="41"/>
        <v>1</v>
      </c>
      <c r="CK56" s="3">
        <f t="shared" si="41"/>
        <v>1</v>
      </c>
      <c r="CL56" s="3">
        <f t="shared" si="41"/>
        <v>1</v>
      </c>
      <c r="CM56" s="3">
        <f t="shared" si="41"/>
        <v>1</v>
      </c>
      <c r="CO56" s="3">
        <f t="shared" si="33"/>
        <v>1</v>
      </c>
      <c r="CP56" s="3">
        <f t="shared" si="42"/>
        <v>1</v>
      </c>
      <c r="CQ56" s="3">
        <f t="shared" si="42"/>
        <v>1</v>
      </c>
      <c r="CR56" s="3">
        <f t="shared" si="42"/>
        <v>1</v>
      </c>
      <c r="CS56" s="3">
        <f t="shared" si="42"/>
        <v>1</v>
      </c>
    </row>
    <row r="57" spans="1:97">
      <c r="A57" s="264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3">
        <f t="shared" si="15"/>
        <v>1</v>
      </c>
      <c r="J57" s="3">
        <f t="shared" si="16"/>
        <v>0</v>
      </c>
      <c r="K57" s="3">
        <f t="shared" si="17"/>
        <v>1</v>
      </c>
      <c r="L57" s="3">
        <f t="shared" si="18"/>
        <v>1</v>
      </c>
      <c r="M57" s="3">
        <f t="shared" si="19"/>
        <v>1</v>
      </c>
      <c r="O57" s="3">
        <f t="shared" si="53"/>
        <v>1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1</v>
      </c>
      <c r="U57" s="3">
        <f t="shared" si="21"/>
        <v>0</v>
      </c>
      <c r="V57" s="3">
        <f t="shared" si="34"/>
        <v>0</v>
      </c>
      <c r="W57" s="3">
        <f t="shared" si="34"/>
        <v>0</v>
      </c>
      <c r="X57" s="3">
        <f t="shared" si="34"/>
        <v>1</v>
      </c>
      <c r="Y57" s="3">
        <f t="shared" si="34"/>
        <v>0</v>
      </c>
      <c r="AA57" s="3">
        <f t="shared" si="22"/>
        <v>0</v>
      </c>
      <c r="AB57" s="3">
        <f t="shared" si="35"/>
        <v>0</v>
      </c>
      <c r="AC57" s="3">
        <f t="shared" si="35"/>
        <v>1</v>
      </c>
      <c r="AD57" s="3">
        <f t="shared" si="35"/>
        <v>1</v>
      </c>
      <c r="AE57" s="3">
        <f t="shared" si="35"/>
        <v>0</v>
      </c>
      <c r="AG57" s="3">
        <f t="shared" si="23"/>
        <v>1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1</v>
      </c>
      <c r="AM57" s="3">
        <f t="shared" si="54"/>
        <v>1</v>
      </c>
      <c r="AN57" s="3">
        <f t="shared" si="54"/>
        <v>0</v>
      </c>
      <c r="AO57" s="3">
        <f t="shared" si="54"/>
        <v>1</v>
      </c>
      <c r="AP57" s="3">
        <f t="shared" si="54"/>
        <v>1</v>
      </c>
      <c r="AQ57" s="3">
        <f t="shared" si="54"/>
        <v>1</v>
      </c>
      <c r="AS57" s="3">
        <f t="shared" si="55"/>
        <v>1</v>
      </c>
      <c r="AT57" s="3">
        <f t="shared" si="55"/>
        <v>0</v>
      </c>
      <c r="AU57" s="3">
        <f t="shared" si="55"/>
        <v>1</v>
      </c>
      <c r="AV57" s="3">
        <f t="shared" si="55"/>
        <v>1</v>
      </c>
      <c r="AW57" s="3">
        <f t="shared" si="55"/>
        <v>1</v>
      </c>
      <c r="AY57" s="3">
        <f t="shared" si="56"/>
        <v>1</v>
      </c>
      <c r="AZ57" s="3">
        <f t="shared" si="56"/>
        <v>0</v>
      </c>
      <c r="BA57" s="3">
        <f t="shared" si="56"/>
        <v>1</v>
      </c>
      <c r="BB57" s="3">
        <f t="shared" si="56"/>
        <v>1</v>
      </c>
      <c r="BC57" s="3">
        <f t="shared" si="56"/>
        <v>1</v>
      </c>
      <c r="BE57" s="3">
        <f t="shared" si="57"/>
        <v>1</v>
      </c>
      <c r="BF57" s="3">
        <f t="shared" si="57"/>
        <v>0</v>
      </c>
      <c r="BG57" s="3">
        <f t="shared" si="57"/>
        <v>1</v>
      </c>
      <c r="BH57" s="3">
        <f t="shared" si="57"/>
        <v>1</v>
      </c>
      <c r="BI57" s="3">
        <f t="shared" si="57"/>
        <v>1</v>
      </c>
      <c r="BK57" s="3">
        <f t="shared" si="28"/>
        <v>1</v>
      </c>
      <c r="BL57" s="3">
        <f t="shared" si="37"/>
        <v>0</v>
      </c>
      <c r="BM57" s="3">
        <f t="shared" si="37"/>
        <v>1</v>
      </c>
      <c r="BN57" s="3">
        <f t="shared" si="37"/>
        <v>1</v>
      </c>
      <c r="BO57" s="3">
        <f t="shared" si="37"/>
        <v>1</v>
      </c>
      <c r="BQ57" s="3">
        <f t="shared" si="29"/>
        <v>1</v>
      </c>
      <c r="BR57" s="3">
        <f t="shared" si="38"/>
        <v>0</v>
      </c>
      <c r="BS57" s="3">
        <f t="shared" si="38"/>
        <v>1</v>
      </c>
      <c r="BT57" s="3">
        <f t="shared" si="38"/>
        <v>1</v>
      </c>
      <c r="BU57" s="3">
        <f t="shared" si="38"/>
        <v>1</v>
      </c>
      <c r="BW57" s="3">
        <f t="shared" si="30"/>
        <v>1</v>
      </c>
      <c r="BX57" s="3">
        <f t="shared" si="39"/>
        <v>0</v>
      </c>
      <c r="BY57" s="3">
        <f t="shared" si="39"/>
        <v>1</v>
      </c>
      <c r="BZ57" s="3">
        <f t="shared" si="39"/>
        <v>1</v>
      </c>
      <c r="CA57" s="3">
        <f t="shared" si="39"/>
        <v>1</v>
      </c>
      <c r="CC57" s="3">
        <f t="shared" si="31"/>
        <v>1</v>
      </c>
      <c r="CD57" s="3">
        <f t="shared" si="40"/>
        <v>0</v>
      </c>
      <c r="CE57" s="3">
        <f t="shared" si="40"/>
        <v>1</v>
      </c>
      <c r="CF57" s="3">
        <f t="shared" si="40"/>
        <v>1</v>
      </c>
      <c r="CG57" s="3">
        <f t="shared" si="40"/>
        <v>1</v>
      </c>
      <c r="CI57" s="3">
        <f t="shared" si="32"/>
        <v>1</v>
      </c>
      <c r="CJ57" s="3">
        <f t="shared" si="41"/>
        <v>0</v>
      </c>
      <c r="CK57" s="3">
        <f t="shared" si="41"/>
        <v>1</v>
      </c>
      <c r="CL57" s="3">
        <f t="shared" si="41"/>
        <v>1</v>
      </c>
      <c r="CM57" s="3">
        <f t="shared" si="41"/>
        <v>1</v>
      </c>
      <c r="CO57" s="3">
        <f t="shared" si="33"/>
        <v>1</v>
      </c>
      <c r="CP57" s="3">
        <f t="shared" si="42"/>
        <v>0</v>
      </c>
      <c r="CQ57" s="3">
        <f t="shared" si="42"/>
        <v>1</v>
      </c>
      <c r="CR57" s="3">
        <f t="shared" si="42"/>
        <v>1</v>
      </c>
      <c r="CS57" s="3">
        <f t="shared" si="42"/>
        <v>1</v>
      </c>
    </row>
    <row r="58" spans="1:97">
      <c r="A58" s="264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L58" s="3">
        <f t="shared" si="18"/>
        <v>0</v>
      </c>
      <c r="M58" s="3">
        <f t="shared" si="19"/>
        <v>1</v>
      </c>
      <c r="O58" s="3">
        <f t="shared" si="53"/>
        <v>1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1</v>
      </c>
      <c r="U58" s="3">
        <f t="shared" si="21"/>
        <v>0</v>
      </c>
      <c r="V58" s="3">
        <f t="shared" si="34"/>
        <v>0</v>
      </c>
      <c r="W58" s="3">
        <f t="shared" si="34"/>
        <v>0</v>
      </c>
      <c r="X58" s="3">
        <f t="shared" si="34"/>
        <v>1</v>
      </c>
      <c r="Y58" s="3">
        <f t="shared" si="34"/>
        <v>0</v>
      </c>
      <c r="AA58" s="3">
        <f t="shared" si="22"/>
        <v>0</v>
      </c>
      <c r="AB58" s="3">
        <f t="shared" si="35"/>
        <v>0</v>
      </c>
      <c r="AC58" s="3">
        <f t="shared" si="35"/>
        <v>1</v>
      </c>
      <c r="AD58" s="3">
        <f t="shared" si="35"/>
        <v>1</v>
      </c>
      <c r="AE58" s="3">
        <f t="shared" si="35"/>
        <v>0</v>
      </c>
      <c r="AG58" s="3">
        <f t="shared" si="23"/>
        <v>1</v>
      </c>
      <c r="AH58" s="3">
        <f t="shared" si="36"/>
        <v>0</v>
      </c>
      <c r="AI58" s="3">
        <f t="shared" si="36"/>
        <v>0</v>
      </c>
      <c r="AJ58" s="3">
        <f t="shared" si="36"/>
        <v>0</v>
      </c>
      <c r="AK58" s="3">
        <f t="shared" si="36"/>
        <v>1</v>
      </c>
      <c r="AM58" s="3">
        <f t="shared" si="54"/>
        <v>1</v>
      </c>
      <c r="AN58" s="3">
        <f t="shared" si="54"/>
        <v>0</v>
      </c>
      <c r="AO58" s="3">
        <f t="shared" si="54"/>
        <v>1</v>
      </c>
      <c r="AP58" s="3">
        <f t="shared" si="54"/>
        <v>1</v>
      </c>
      <c r="AQ58" s="3">
        <f t="shared" si="54"/>
        <v>1</v>
      </c>
      <c r="AS58" s="3">
        <f t="shared" si="55"/>
        <v>1</v>
      </c>
      <c r="AT58" s="3">
        <f t="shared" si="55"/>
        <v>0</v>
      </c>
      <c r="AU58" s="3">
        <f t="shared" si="55"/>
        <v>1</v>
      </c>
      <c r="AV58" s="3">
        <f t="shared" si="55"/>
        <v>1</v>
      </c>
      <c r="AW58" s="3">
        <f t="shared" si="55"/>
        <v>1</v>
      </c>
      <c r="AY58" s="3">
        <f t="shared" si="56"/>
        <v>1</v>
      </c>
      <c r="AZ58" s="3">
        <f t="shared" si="56"/>
        <v>0</v>
      </c>
      <c r="BA58" s="3">
        <f t="shared" si="56"/>
        <v>1</v>
      </c>
      <c r="BB58" s="3">
        <f t="shared" si="56"/>
        <v>1</v>
      </c>
      <c r="BC58" s="3">
        <f t="shared" si="56"/>
        <v>1</v>
      </c>
      <c r="BE58" s="3">
        <f t="shared" si="57"/>
        <v>1</v>
      </c>
      <c r="BF58" s="3">
        <f t="shared" si="57"/>
        <v>0</v>
      </c>
      <c r="BG58" s="3">
        <f t="shared" si="57"/>
        <v>1</v>
      </c>
      <c r="BH58" s="3">
        <f t="shared" si="57"/>
        <v>1</v>
      </c>
      <c r="BI58" s="3">
        <f t="shared" si="57"/>
        <v>1</v>
      </c>
      <c r="BK58" s="3">
        <f t="shared" si="28"/>
        <v>1</v>
      </c>
      <c r="BL58" s="3">
        <f t="shared" si="37"/>
        <v>0</v>
      </c>
      <c r="BM58" s="3">
        <f t="shared" si="37"/>
        <v>1</v>
      </c>
      <c r="BN58" s="3">
        <f t="shared" si="37"/>
        <v>1</v>
      </c>
      <c r="BO58" s="3">
        <f t="shared" si="37"/>
        <v>1</v>
      </c>
      <c r="BQ58" s="3">
        <f t="shared" si="29"/>
        <v>1</v>
      </c>
      <c r="BR58" s="3">
        <f t="shared" si="38"/>
        <v>0</v>
      </c>
      <c r="BS58" s="3">
        <f t="shared" si="38"/>
        <v>1</v>
      </c>
      <c r="BT58" s="3">
        <f t="shared" si="38"/>
        <v>1</v>
      </c>
      <c r="BU58" s="3">
        <f t="shared" si="38"/>
        <v>1</v>
      </c>
      <c r="BW58" s="3">
        <f t="shared" si="30"/>
        <v>1</v>
      </c>
      <c r="BX58" s="3">
        <f t="shared" si="39"/>
        <v>0</v>
      </c>
      <c r="BY58" s="3">
        <f t="shared" si="39"/>
        <v>1</v>
      </c>
      <c r="BZ58" s="3">
        <f t="shared" si="39"/>
        <v>1</v>
      </c>
      <c r="CA58" s="3">
        <f t="shared" si="39"/>
        <v>1</v>
      </c>
      <c r="CC58" s="3">
        <f t="shared" si="31"/>
        <v>1</v>
      </c>
      <c r="CD58" s="3">
        <f t="shared" si="40"/>
        <v>0</v>
      </c>
      <c r="CE58" s="3">
        <f t="shared" si="40"/>
        <v>1</v>
      </c>
      <c r="CF58" s="3">
        <f t="shared" si="40"/>
        <v>1</v>
      </c>
      <c r="CG58" s="3">
        <f t="shared" si="40"/>
        <v>1</v>
      </c>
      <c r="CI58" s="3">
        <f t="shared" si="32"/>
        <v>1</v>
      </c>
      <c r="CJ58" s="3">
        <f t="shared" si="41"/>
        <v>0</v>
      </c>
      <c r="CK58" s="3">
        <f t="shared" si="41"/>
        <v>1</v>
      </c>
      <c r="CL58" s="3">
        <f t="shared" si="41"/>
        <v>1</v>
      </c>
      <c r="CM58" s="3">
        <f t="shared" si="41"/>
        <v>1</v>
      </c>
      <c r="CO58" s="3">
        <f t="shared" si="33"/>
        <v>1</v>
      </c>
      <c r="CP58" s="3">
        <f t="shared" si="42"/>
        <v>0</v>
      </c>
      <c r="CQ58" s="3">
        <f t="shared" si="42"/>
        <v>1</v>
      </c>
      <c r="CR58" s="3">
        <f t="shared" si="42"/>
        <v>1</v>
      </c>
      <c r="CS58" s="3">
        <f t="shared" si="42"/>
        <v>1</v>
      </c>
    </row>
    <row r="59" spans="1:97">
      <c r="A59" s="264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3">
        <f t="shared" si="15"/>
        <v>1</v>
      </c>
      <c r="J59" s="3">
        <f t="shared" si="16"/>
        <v>0</v>
      </c>
      <c r="K59" s="3">
        <f t="shared" si="17"/>
        <v>1</v>
      </c>
      <c r="L59" s="3">
        <f t="shared" si="18"/>
        <v>0</v>
      </c>
      <c r="M59" s="3">
        <f t="shared" si="19"/>
        <v>1</v>
      </c>
      <c r="O59" s="3">
        <f t="shared" si="53"/>
        <v>1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1</v>
      </c>
      <c r="U59" s="3">
        <f t="shared" si="21"/>
        <v>0</v>
      </c>
      <c r="V59" s="3">
        <f t="shared" si="34"/>
        <v>0</v>
      </c>
      <c r="W59" s="3">
        <f t="shared" si="34"/>
        <v>0</v>
      </c>
      <c r="X59" s="3">
        <f t="shared" si="34"/>
        <v>1</v>
      </c>
      <c r="Y59" s="3">
        <f t="shared" si="34"/>
        <v>0</v>
      </c>
      <c r="AA59" s="3">
        <f t="shared" si="22"/>
        <v>0</v>
      </c>
      <c r="AB59" s="3">
        <f t="shared" si="35"/>
        <v>0</v>
      </c>
      <c r="AC59" s="3">
        <f t="shared" si="35"/>
        <v>1</v>
      </c>
      <c r="AD59" s="3">
        <f t="shared" si="35"/>
        <v>0</v>
      </c>
      <c r="AE59" s="3">
        <f t="shared" si="35"/>
        <v>0</v>
      </c>
      <c r="AG59" s="3">
        <f t="shared" si="23"/>
        <v>1</v>
      </c>
      <c r="AH59" s="3">
        <f t="shared" si="36"/>
        <v>0</v>
      </c>
      <c r="AI59" s="3">
        <f t="shared" si="36"/>
        <v>0</v>
      </c>
      <c r="AJ59" s="3">
        <f>IF(E59=0,"",IF(OR(E59=$AG$1,E59=$AH$1,E60=$AG$1,E60=$AH$1,E61=$AG$1,E61=$AH$1),0,1))</f>
        <v>1</v>
      </c>
      <c r="AK59" s="3">
        <f t="shared" si="36"/>
        <v>0</v>
      </c>
      <c r="AM59" s="3">
        <f t="shared" si="54"/>
        <v>1</v>
      </c>
      <c r="AN59" s="3">
        <f t="shared" si="54"/>
        <v>0</v>
      </c>
      <c r="AO59" s="3">
        <f t="shared" si="54"/>
        <v>1</v>
      </c>
      <c r="AP59" s="3">
        <f t="shared" si="54"/>
        <v>1</v>
      </c>
      <c r="AQ59" s="3">
        <f t="shared" si="54"/>
        <v>1</v>
      </c>
      <c r="AS59" s="3">
        <f t="shared" si="55"/>
        <v>1</v>
      </c>
      <c r="AT59" s="3">
        <f t="shared" si="55"/>
        <v>0</v>
      </c>
      <c r="AU59" s="3">
        <f t="shared" si="55"/>
        <v>1</v>
      </c>
      <c r="AV59" s="3">
        <f t="shared" si="55"/>
        <v>1</v>
      </c>
      <c r="AW59" s="3">
        <f t="shared" si="55"/>
        <v>1</v>
      </c>
      <c r="AY59" s="3">
        <f t="shared" si="56"/>
        <v>1</v>
      </c>
      <c r="AZ59" s="3">
        <f t="shared" si="56"/>
        <v>0</v>
      </c>
      <c r="BA59" s="3">
        <f t="shared" si="56"/>
        <v>1</v>
      </c>
      <c r="BB59" s="3">
        <f t="shared" si="56"/>
        <v>1</v>
      </c>
      <c r="BC59" s="3">
        <f t="shared" si="56"/>
        <v>1</v>
      </c>
      <c r="BE59" s="3">
        <f t="shared" si="57"/>
        <v>1</v>
      </c>
      <c r="BF59" s="3">
        <f t="shared" si="57"/>
        <v>0</v>
      </c>
      <c r="BG59" s="3">
        <f t="shared" si="57"/>
        <v>1</v>
      </c>
      <c r="BH59" s="3">
        <f t="shared" si="57"/>
        <v>1</v>
      </c>
      <c r="BI59" s="3">
        <f t="shared" si="57"/>
        <v>1</v>
      </c>
      <c r="BK59" s="3">
        <f t="shared" si="28"/>
        <v>1</v>
      </c>
      <c r="BL59" s="3">
        <f t="shared" si="37"/>
        <v>0</v>
      </c>
      <c r="BM59" s="3">
        <f t="shared" si="37"/>
        <v>1</v>
      </c>
      <c r="BN59" s="3">
        <f t="shared" si="37"/>
        <v>1</v>
      </c>
      <c r="BO59" s="3">
        <f t="shared" si="37"/>
        <v>1</v>
      </c>
      <c r="BQ59" s="3">
        <f t="shared" si="29"/>
        <v>1</v>
      </c>
      <c r="BR59" s="3">
        <f t="shared" si="38"/>
        <v>0</v>
      </c>
      <c r="BS59" s="3">
        <f t="shared" si="38"/>
        <v>1</v>
      </c>
      <c r="BT59" s="3">
        <f t="shared" si="38"/>
        <v>1</v>
      </c>
      <c r="BU59" s="3">
        <f t="shared" si="38"/>
        <v>1</v>
      </c>
      <c r="BW59" s="3">
        <f t="shared" si="30"/>
        <v>1</v>
      </c>
      <c r="BX59" s="3">
        <f t="shared" si="39"/>
        <v>0</v>
      </c>
      <c r="BY59" s="3">
        <f t="shared" si="39"/>
        <v>1</v>
      </c>
      <c r="BZ59" s="3">
        <f t="shared" si="39"/>
        <v>1</v>
      </c>
      <c r="CA59" s="3">
        <f t="shared" si="39"/>
        <v>1</v>
      </c>
      <c r="CC59" s="3">
        <f t="shared" si="31"/>
        <v>1</v>
      </c>
      <c r="CD59" s="3">
        <f t="shared" si="40"/>
        <v>0</v>
      </c>
      <c r="CE59" s="3">
        <f t="shared" si="40"/>
        <v>1</v>
      </c>
      <c r="CF59" s="3">
        <f t="shared" si="40"/>
        <v>1</v>
      </c>
      <c r="CG59" s="3">
        <f t="shared" si="40"/>
        <v>1</v>
      </c>
      <c r="CI59" s="3">
        <f t="shared" si="32"/>
        <v>1</v>
      </c>
      <c r="CJ59" s="3">
        <f t="shared" si="41"/>
        <v>0</v>
      </c>
      <c r="CK59" s="3">
        <f t="shared" si="41"/>
        <v>1</v>
      </c>
      <c r="CL59" s="3">
        <f t="shared" si="41"/>
        <v>1</v>
      </c>
      <c r="CM59" s="3">
        <f t="shared" si="41"/>
        <v>1</v>
      </c>
      <c r="CO59" s="3">
        <f t="shared" si="33"/>
        <v>1</v>
      </c>
      <c r="CP59" s="3">
        <f t="shared" si="42"/>
        <v>0</v>
      </c>
      <c r="CQ59" s="3">
        <f t="shared" si="42"/>
        <v>1</v>
      </c>
      <c r="CR59" s="3">
        <f t="shared" si="42"/>
        <v>1</v>
      </c>
      <c r="CS59" s="3">
        <f t="shared" si="42"/>
        <v>1</v>
      </c>
    </row>
    <row r="60" spans="1:97">
      <c r="A60" s="264">
        <f>'BNRegular Symbol'!K59</f>
        <v>56</v>
      </c>
      <c r="B60" s="263" t="str">
        <f>B4</f>
        <v>M4</v>
      </c>
      <c r="C60" s="1" t="str">
        <f>'BNRegular Symbol'!M59</f>
        <v>M5</v>
      </c>
      <c r="D60" s="1" t="str">
        <f>'BNRegular Symbol'!N59</f>
        <v>M3</v>
      </c>
      <c r="E60" s="263" t="str">
        <f>E4</f>
        <v>M1</v>
      </c>
      <c r="F60" s="1" t="str">
        <f>'BNRegular Symbol'!P59</f>
        <v>M3</v>
      </c>
      <c r="I60" s="3"/>
      <c r="J60" s="3">
        <f t="shared" ref="J60:M71" si="58">IF(C60=0,"",IF(OR(C60=$I$1,C60=$J$1,C61=$I$1,C61=$J$1,C62=$I$1,C62=$J$1),0,1))</f>
        <v>1</v>
      </c>
      <c r="K60" s="3">
        <f>IF(D60=0,"",IF(OR(D60=$I$1,D60=$J$1,D61=$I$1,D61=$J$1,D62=$I$1,D62=$J$1),0,1))</f>
        <v>1</v>
      </c>
      <c r="L60" s="3"/>
      <c r="M60" s="3">
        <f t="shared" si="58"/>
        <v>0</v>
      </c>
      <c r="O60" s="3"/>
      <c r="P60" s="3">
        <f t="shared" si="53"/>
        <v>0</v>
      </c>
      <c r="Q60" s="3">
        <f t="shared" si="53"/>
        <v>0</v>
      </c>
      <c r="R60" s="3"/>
      <c r="S60" s="3">
        <f t="shared" si="53"/>
        <v>1</v>
      </c>
      <c r="U60" s="3"/>
      <c r="V60" s="3">
        <f t="shared" si="34"/>
        <v>1</v>
      </c>
      <c r="W60" s="3">
        <f t="shared" si="34"/>
        <v>0</v>
      </c>
      <c r="X60" s="3"/>
      <c r="Y60" s="3">
        <f t="shared" si="34"/>
        <v>0</v>
      </c>
      <c r="AA60" s="3"/>
      <c r="AB60" s="3">
        <f t="shared" si="35"/>
        <v>1</v>
      </c>
      <c r="AC60" s="3">
        <f t="shared" si="35"/>
        <v>1</v>
      </c>
      <c r="AD60" s="3"/>
      <c r="AE60" s="3">
        <f t="shared" si="35"/>
        <v>1</v>
      </c>
      <c r="AG60" s="3"/>
      <c r="AH60" s="3">
        <f t="shared" si="36"/>
        <v>0</v>
      </c>
      <c r="AI60" s="3">
        <f t="shared" si="36"/>
        <v>0</v>
      </c>
      <c r="AJ60" s="3"/>
      <c r="AK60" s="3">
        <f t="shared" si="36"/>
        <v>0</v>
      </c>
      <c r="AM60" s="3"/>
      <c r="AN60" s="3">
        <f t="shared" si="54"/>
        <v>1</v>
      </c>
      <c r="AO60" s="3">
        <f t="shared" si="54"/>
        <v>1</v>
      </c>
      <c r="AP60" s="3"/>
      <c r="AQ60" s="3">
        <f t="shared" si="54"/>
        <v>1</v>
      </c>
      <c r="AS60" s="3"/>
      <c r="AT60" s="3">
        <f t="shared" si="55"/>
        <v>1</v>
      </c>
      <c r="AU60" s="3">
        <f t="shared" si="55"/>
        <v>1</v>
      </c>
      <c r="AV60" s="3"/>
      <c r="AW60" s="3">
        <f t="shared" si="55"/>
        <v>1</v>
      </c>
      <c r="AY60" s="3"/>
      <c r="AZ60" s="3">
        <f t="shared" si="56"/>
        <v>1</v>
      </c>
      <c r="BA60" s="3">
        <f t="shared" si="56"/>
        <v>1</v>
      </c>
      <c r="BB60" s="3"/>
      <c r="BC60" s="3">
        <f t="shared" si="56"/>
        <v>1</v>
      </c>
      <c r="BE60" s="3"/>
      <c r="BF60" s="3">
        <f t="shared" si="57"/>
        <v>1</v>
      </c>
      <c r="BG60" s="3">
        <f t="shared" si="57"/>
        <v>1</v>
      </c>
      <c r="BH60" s="3"/>
      <c r="BI60" s="3">
        <f t="shared" si="57"/>
        <v>1</v>
      </c>
      <c r="BK60" s="3"/>
      <c r="BL60" s="3">
        <f t="shared" si="37"/>
        <v>1</v>
      </c>
      <c r="BM60" s="3">
        <f t="shared" si="37"/>
        <v>1</v>
      </c>
      <c r="BN60" s="3"/>
      <c r="BO60" s="3">
        <f t="shared" si="37"/>
        <v>1</v>
      </c>
      <c r="BQ60" s="3"/>
      <c r="BR60" s="3">
        <f t="shared" si="38"/>
        <v>1</v>
      </c>
      <c r="BS60" s="3">
        <f t="shared" si="38"/>
        <v>1</v>
      </c>
      <c r="BT60" s="3"/>
      <c r="BU60" s="3">
        <f t="shared" si="38"/>
        <v>1</v>
      </c>
      <c r="BW60" s="3"/>
      <c r="BX60" s="3">
        <f t="shared" si="39"/>
        <v>1</v>
      </c>
      <c r="BY60" s="3">
        <f t="shared" si="39"/>
        <v>1</v>
      </c>
      <c r="BZ60" s="3"/>
      <c r="CA60" s="3">
        <f t="shared" si="39"/>
        <v>1</v>
      </c>
      <c r="CC60" s="3"/>
      <c r="CD60" s="3">
        <f t="shared" si="40"/>
        <v>1</v>
      </c>
      <c r="CE60" s="3">
        <f t="shared" si="40"/>
        <v>1</v>
      </c>
      <c r="CF60" s="3"/>
      <c r="CG60" s="3">
        <f t="shared" si="40"/>
        <v>1</v>
      </c>
      <c r="CI60" s="3"/>
      <c r="CJ60" s="3">
        <f t="shared" si="41"/>
        <v>1</v>
      </c>
      <c r="CK60" s="3">
        <f t="shared" si="41"/>
        <v>1</v>
      </c>
      <c r="CL60" s="3"/>
      <c r="CM60" s="3">
        <f t="shared" si="41"/>
        <v>1</v>
      </c>
      <c r="CO60" s="3"/>
      <c r="CP60" s="3">
        <f t="shared" si="42"/>
        <v>1</v>
      </c>
      <c r="CQ60" s="3">
        <f t="shared" si="42"/>
        <v>1</v>
      </c>
      <c r="CR60" s="3"/>
      <c r="CS60" s="3">
        <f t="shared" si="42"/>
        <v>1</v>
      </c>
    </row>
    <row r="61" spans="1:97">
      <c r="A61" s="264">
        <f>'BNRegular Symbol'!K60</f>
        <v>57</v>
      </c>
      <c r="B61" s="263" t="str">
        <f>B5</f>
        <v>M4</v>
      </c>
      <c r="C61" s="1" t="str">
        <f>'BNRegular Symbol'!M60</f>
        <v>M5</v>
      </c>
      <c r="D61" s="263" t="str">
        <f>D4</f>
        <v>M2</v>
      </c>
      <c r="E61" s="263" t="str">
        <f>E5</f>
        <v>M4</v>
      </c>
      <c r="F61" s="1" t="str">
        <f>'BNRegular Symbol'!P60</f>
        <v>M5</v>
      </c>
      <c r="I61" s="3"/>
      <c r="J61" s="3">
        <f>IF(C61=0,"",IF(OR(C61=$I$1,C61=$J$1,C62=$I$1,C62=$J$1,C63=$I$1,C63=$J$1),0,1))</f>
        <v>1</v>
      </c>
      <c r="K61" s="3"/>
      <c r="L61" s="3"/>
      <c r="M61" s="3">
        <f t="shared" si="58"/>
        <v>0</v>
      </c>
      <c r="O61" s="3"/>
      <c r="P61" s="3">
        <f t="shared" si="53"/>
        <v>0</v>
      </c>
      <c r="Q61" s="3"/>
      <c r="R61" s="3"/>
      <c r="S61" s="3">
        <f t="shared" si="53"/>
        <v>0</v>
      </c>
      <c r="U61" s="3"/>
      <c r="V61" s="3">
        <f t="shared" si="34"/>
        <v>1</v>
      </c>
      <c r="W61" s="3"/>
      <c r="X61" s="3"/>
      <c r="Y61" s="3">
        <f t="shared" si="34"/>
        <v>1</v>
      </c>
      <c r="AA61" s="3"/>
      <c r="AB61" s="3">
        <f t="shared" si="35"/>
        <v>1</v>
      </c>
      <c r="AC61" s="3"/>
      <c r="AD61" s="3"/>
      <c r="AE61" s="3">
        <f t="shared" si="35"/>
        <v>1</v>
      </c>
      <c r="AG61" s="3"/>
      <c r="AH61" s="3">
        <f t="shared" si="36"/>
        <v>0</v>
      </c>
      <c r="AI61" s="3"/>
      <c r="AJ61" s="3"/>
      <c r="AK61" s="3">
        <f t="shared" si="36"/>
        <v>0</v>
      </c>
      <c r="AM61" s="3"/>
      <c r="AN61" s="3">
        <f t="shared" si="54"/>
        <v>1</v>
      </c>
      <c r="AO61" s="3"/>
      <c r="AP61" s="3"/>
      <c r="AQ61" s="3">
        <f t="shared" si="54"/>
        <v>1</v>
      </c>
      <c r="AS61" s="3"/>
      <c r="AT61" s="3">
        <f t="shared" si="55"/>
        <v>1</v>
      </c>
      <c r="AU61" s="3"/>
      <c r="AV61" s="3"/>
      <c r="AW61" s="3">
        <f t="shared" si="55"/>
        <v>1</v>
      </c>
      <c r="AY61" s="3"/>
      <c r="AZ61" s="3">
        <f t="shared" si="56"/>
        <v>1</v>
      </c>
      <c r="BA61" s="3"/>
      <c r="BB61" s="3"/>
      <c r="BC61" s="3">
        <f t="shared" si="56"/>
        <v>1</v>
      </c>
      <c r="BE61" s="3"/>
      <c r="BF61" s="3">
        <f t="shared" si="57"/>
        <v>1</v>
      </c>
      <c r="BG61" s="3"/>
      <c r="BH61" s="3"/>
      <c r="BI61" s="3">
        <f t="shared" si="57"/>
        <v>1</v>
      </c>
      <c r="BK61" s="3"/>
      <c r="BL61" s="3">
        <f t="shared" si="37"/>
        <v>1</v>
      </c>
      <c r="BM61" s="3"/>
      <c r="BN61" s="3"/>
      <c r="BO61" s="3">
        <f t="shared" si="37"/>
        <v>1</v>
      </c>
      <c r="BQ61" s="3"/>
      <c r="BR61" s="3">
        <f t="shared" si="38"/>
        <v>1</v>
      </c>
      <c r="BS61" s="3"/>
      <c r="BT61" s="3"/>
      <c r="BU61" s="3">
        <f t="shared" si="38"/>
        <v>1</v>
      </c>
      <c r="BW61" s="3"/>
      <c r="BX61" s="3">
        <f t="shared" si="39"/>
        <v>1</v>
      </c>
      <c r="BY61" s="3"/>
      <c r="BZ61" s="3"/>
      <c r="CA61" s="3">
        <f t="shared" si="39"/>
        <v>1</v>
      </c>
      <c r="CC61" s="3"/>
      <c r="CD61" s="3">
        <f t="shared" si="40"/>
        <v>1</v>
      </c>
      <c r="CE61" s="3"/>
      <c r="CF61" s="3"/>
      <c r="CG61" s="3">
        <f t="shared" si="40"/>
        <v>1</v>
      </c>
      <c r="CI61" s="3"/>
      <c r="CJ61" s="3">
        <f t="shared" si="41"/>
        <v>1</v>
      </c>
      <c r="CK61" s="3"/>
      <c r="CL61" s="3"/>
      <c r="CM61" s="3">
        <f t="shared" si="41"/>
        <v>1</v>
      </c>
      <c r="CO61" s="3"/>
      <c r="CP61" s="3">
        <f t="shared" si="42"/>
        <v>1</v>
      </c>
      <c r="CQ61" s="3"/>
      <c r="CR61" s="3"/>
      <c r="CS61" s="3">
        <f t="shared" si="42"/>
        <v>1</v>
      </c>
    </row>
    <row r="62" spans="1:97">
      <c r="A62" s="264">
        <f>'BNRegular Symbol'!K61</f>
        <v>58</v>
      </c>
      <c r="C62" s="263" t="str">
        <f>C4</f>
        <v>M2</v>
      </c>
      <c r="D62" s="263" t="str">
        <f>D5</f>
        <v>M5</v>
      </c>
      <c r="F62" s="1" t="str">
        <f>'BNRegular Symbol'!P61</f>
        <v>M1</v>
      </c>
      <c r="I62" s="3" t="str">
        <f t="shared" ref="I62:I71" si="59">IF(B62=0,"",IF(OR(B62=$I$1,B62=$J$1,B63=$I$1,B63=$J$1,B64=$I$1,B64=$J$1),0,1))</f>
        <v/>
      </c>
      <c r="J62" s="3"/>
      <c r="K62" s="3"/>
      <c r="L62" s="3" t="str">
        <f t="shared" ref="L62:L71" si="60">IF(E62=0,"",IF(OR(E62=$I$1,E62=$J$1,E63=$I$1,E63=$J$1,E64=$I$1,E64=$J$1),0,1))</f>
        <v/>
      </c>
      <c r="M62" s="3">
        <f t="shared" si="58"/>
        <v>0</v>
      </c>
      <c r="O62" s="3" t="str">
        <f t="shared" si="53"/>
        <v/>
      </c>
      <c r="P62" s="3"/>
      <c r="Q62" s="3"/>
      <c r="R62" s="3" t="str">
        <f t="shared" si="53"/>
        <v/>
      </c>
      <c r="S62" s="3">
        <f t="shared" si="53"/>
        <v>0</v>
      </c>
      <c r="U62" s="3" t="str">
        <f t="shared" si="21"/>
        <v/>
      </c>
      <c r="V62" s="3"/>
      <c r="W62" s="3"/>
      <c r="X62" s="3" t="str">
        <f t="shared" si="34"/>
        <v/>
      </c>
      <c r="Y62" s="3">
        <f t="shared" si="34"/>
        <v>1</v>
      </c>
      <c r="AA62" s="3" t="str">
        <f t="shared" si="22"/>
        <v/>
      </c>
      <c r="AB62" s="3"/>
      <c r="AC62" s="3"/>
      <c r="AD62" s="3" t="str">
        <f t="shared" si="35"/>
        <v/>
      </c>
      <c r="AE62" s="3">
        <f t="shared" si="35"/>
        <v>1</v>
      </c>
      <c r="AG62" s="3" t="str">
        <f t="shared" si="23"/>
        <v/>
      </c>
      <c r="AH62" s="3"/>
      <c r="AI62" s="3"/>
      <c r="AJ62" s="3" t="str">
        <f t="shared" si="36"/>
        <v/>
      </c>
      <c r="AK62" s="3">
        <f t="shared" si="36"/>
        <v>0</v>
      </c>
      <c r="AM62" s="3" t="str">
        <f t="shared" si="54"/>
        <v/>
      </c>
      <c r="AN62" s="3"/>
      <c r="AO62" s="3"/>
      <c r="AP62" s="3"/>
      <c r="AQ62" s="3">
        <f t="shared" si="54"/>
        <v>1</v>
      </c>
      <c r="AS62" s="3" t="str">
        <f t="shared" si="55"/>
        <v/>
      </c>
      <c r="AT62" s="3"/>
      <c r="AU62" s="3"/>
      <c r="AV62" s="3" t="str">
        <f t="shared" si="55"/>
        <v/>
      </c>
      <c r="AW62" s="3">
        <f t="shared" si="55"/>
        <v>1</v>
      </c>
      <c r="AY62" s="3" t="str">
        <f t="shared" si="56"/>
        <v/>
      </c>
      <c r="AZ62" s="3"/>
      <c r="BA62" s="3"/>
      <c r="BB62" s="3" t="str">
        <f t="shared" si="56"/>
        <v/>
      </c>
      <c r="BC62" s="3">
        <f t="shared" si="56"/>
        <v>1</v>
      </c>
      <c r="BE62" s="3" t="str">
        <f t="shared" si="57"/>
        <v/>
      </c>
      <c r="BF62" s="3"/>
      <c r="BG62" s="3"/>
      <c r="BH62" s="3" t="str">
        <f t="shared" si="57"/>
        <v/>
      </c>
      <c r="BI62" s="3">
        <f t="shared" si="57"/>
        <v>1</v>
      </c>
      <c r="BK62" s="3" t="str">
        <f t="shared" si="28"/>
        <v/>
      </c>
      <c r="BL62" s="3"/>
      <c r="BM62" s="3"/>
      <c r="BN62" s="3" t="str">
        <f t="shared" si="37"/>
        <v/>
      </c>
      <c r="BO62" s="3">
        <f t="shared" si="37"/>
        <v>1</v>
      </c>
      <c r="BQ62" s="3" t="str">
        <f t="shared" si="29"/>
        <v/>
      </c>
      <c r="BR62" s="3"/>
      <c r="BS62" s="3"/>
      <c r="BT62" s="3" t="str">
        <f t="shared" si="38"/>
        <v/>
      </c>
      <c r="BU62" s="3">
        <f t="shared" si="38"/>
        <v>1</v>
      </c>
      <c r="BW62" s="3" t="str">
        <f t="shared" si="30"/>
        <v/>
      </c>
      <c r="BX62" s="3"/>
      <c r="BY62" s="3"/>
      <c r="BZ62" s="3" t="str">
        <f t="shared" si="39"/>
        <v/>
      </c>
      <c r="CA62" s="3">
        <f t="shared" si="39"/>
        <v>1</v>
      </c>
      <c r="CC62" s="3" t="str">
        <f t="shared" si="31"/>
        <v/>
      </c>
      <c r="CD62" s="3"/>
      <c r="CE62" s="3"/>
      <c r="CF62" s="3" t="str">
        <f t="shared" si="40"/>
        <v/>
      </c>
      <c r="CG62" s="3">
        <f t="shared" si="40"/>
        <v>1</v>
      </c>
      <c r="CI62" s="3" t="str">
        <f t="shared" si="32"/>
        <v/>
      </c>
      <c r="CJ62" s="3"/>
      <c r="CK62" s="3"/>
      <c r="CL62" s="3" t="str">
        <f t="shared" si="41"/>
        <v/>
      </c>
      <c r="CM62" s="3">
        <f t="shared" si="41"/>
        <v>1</v>
      </c>
      <c r="CO62" s="3" t="str">
        <f t="shared" si="33"/>
        <v/>
      </c>
      <c r="CP62" s="3"/>
      <c r="CQ62" s="3"/>
      <c r="CR62" s="3" t="str">
        <f t="shared" si="42"/>
        <v/>
      </c>
      <c r="CS62" s="3">
        <f t="shared" si="42"/>
        <v>1</v>
      </c>
    </row>
    <row r="63" spans="1:97">
      <c r="A63" s="264">
        <f>'BNRegular Symbol'!K62</f>
        <v>59</v>
      </c>
      <c r="C63" s="263" t="str">
        <f>C5</f>
        <v>M2</v>
      </c>
      <c r="F63" s="1" t="str">
        <f>'BNRegular Symbol'!P62</f>
        <v>M2</v>
      </c>
      <c r="I63" s="3" t="str">
        <f t="shared" si="59"/>
        <v/>
      </c>
      <c r="J63" s="3"/>
      <c r="K63" s="3" t="str">
        <f t="shared" ref="K63:K68" si="61">IF(D63=0,"",IF(OR(D63=$I$1,D63=$J$1,D64=$I$1,D64=$J$1,D65=$I$1,D65=$J$1),0,1))</f>
        <v/>
      </c>
      <c r="L63" s="3" t="str">
        <f t="shared" si="60"/>
        <v/>
      </c>
      <c r="M63" s="3">
        <f t="shared" si="58"/>
        <v>1</v>
      </c>
      <c r="O63" s="3" t="str">
        <f t="shared" si="53"/>
        <v/>
      </c>
      <c r="P63" s="3"/>
      <c r="Q63" s="3" t="str">
        <f t="shared" si="53"/>
        <v/>
      </c>
      <c r="R63" s="3" t="str">
        <f t="shared" si="53"/>
        <v/>
      </c>
      <c r="S63" s="3">
        <f t="shared" si="53"/>
        <v>0</v>
      </c>
      <c r="U63" s="3" t="str">
        <f t="shared" si="21"/>
        <v/>
      </c>
      <c r="V63" s="3"/>
      <c r="W63" s="3" t="str">
        <f t="shared" si="34"/>
        <v/>
      </c>
      <c r="X63" s="3" t="str">
        <f t="shared" si="34"/>
        <v/>
      </c>
      <c r="Y63" s="3">
        <f t="shared" si="34"/>
        <v>0</v>
      </c>
      <c r="AA63" s="3" t="str">
        <f t="shared" si="22"/>
        <v/>
      </c>
      <c r="AB63" s="3"/>
      <c r="AC63" s="3" t="str">
        <f t="shared" si="35"/>
        <v/>
      </c>
      <c r="AD63" s="3" t="str">
        <f t="shared" si="35"/>
        <v/>
      </c>
      <c r="AE63" s="3">
        <f t="shared" si="35"/>
        <v>1</v>
      </c>
      <c r="AG63" s="3" t="str">
        <f t="shared" si="23"/>
        <v/>
      </c>
      <c r="AH63" s="3"/>
      <c r="AI63" s="3" t="str">
        <f t="shared" si="36"/>
        <v/>
      </c>
      <c r="AJ63" s="3" t="str">
        <f t="shared" si="36"/>
        <v/>
      </c>
      <c r="AK63" s="3">
        <f t="shared" si="36"/>
        <v>0</v>
      </c>
      <c r="AM63" s="3" t="str">
        <f t="shared" si="54"/>
        <v/>
      </c>
      <c r="AN63" s="3"/>
      <c r="AO63" s="3" t="str">
        <f t="shared" si="54"/>
        <v/>
      </c>
      <c r="AP63" s="3" t="str">
        <f t="shared" si="54"/>
        <v/>
      </c>
      <c r="AQ63" s="3">
        <f t="shared" si="54"/>
        <v>1</v>
      </c>
      <c r="AS63" s="3" t="str">
        <f t="shared" si="55"/>
        <v/>
      </c>
      <c r="AT63" s="3"/>
      <c r="AU63" s="3" t="str">
        <f t="shared" si="55"/>
        <v/>
      </c>
      <c r="AV63" s="3" t="str">
        <f t="shared" si="55"/>
        <v/>
      </c>
      <c r="AW63" s="3">
        <f t="shared" si="55"/>
        <v>1</v>
      </c>
      <c r="AY63" s="3" t="str">
        <f t="shared" si="56"/>
        <v/>
      </c>
      <c r="AZ63" s="3"/>
      <c r="BA63" s="3" t="str">
        <f t="shared" si="56"/>
        <v/>
      </c>
      <c r="BB63" s="3" t="str">
        <f t="shared" si="56"/>
        <v/>
      </c>
      <c r="BC63" s="3">
        <f t="shared" si="56"/>
        <v>1</v>
      </c>
      <c r="BE63" s="3" t="str">
        <f t="shared" si="57"/>
        <v/>
      </c>
      <c r="BF63" s="3"/>
      <c r="BG63" s="3" t="str">
        <f t="shared" si="57"/>
        <v/>
      </c>
      <c r="BH63" s="3" t="str">
        <f t="shared" si="57"/>
        <v/>
      </c>
      <c r="BI63" s="3">
        <f t="shared" si="57"/>
        <v>1</v>
      </c>
      <c r="BK63" s="3" t="str">
        <f t="shared" si="28"/>
        <v/>
      </c>
      <c r="BL63" s="3"/>
      <c r="BM63" s="3" t="str">
        <f t="shared" si="37"/>
        <v/>
      </c>
      <c r="BN63" s="3" t="str">
        <f t="shared" si="37"/>
        <v/>
      </c>
      <c r="BO63" s="3">
        <f t="shared" si="37"/>
        <v>1</v>
      </c>
      <c r="BQ63" s="3" t="str">
        <f t="shared" si="29"/>
        <v/>
      </c>
      <c r="BR63" s="3"/>
      <c r="BS63" s="3" t="str">
        <f t="shared" si="38"/>
        <v/>
      </c>
      <c r="BT63" s="3" t="str">
        <f t="shared" si="38"/>
        <v/>
      </c>
      <c r="BU63" s="3">
        <f t="shared" si="38"/>
        <v>1</v>
      </c>
      <c r="BW63" s="3" t="str">
        <f t="shared" si="30"/>
        <v/>
      </c>
      <c r="BX63" s="3"/>
      <c r="BY63" s="3" t="str">
        <f t="shared" si="39"/>
        <v/>
      </c>
      <c r="BZ63" s="3" t="str">
        <f t="shared" si="39"/>
        <v/>
      </c>
      <c r="CA63" s="3">
        <f t="shared" si="39"/>
        <v>1</v>
      </c>
      <c r="CC63" s="3" t="str">
        <f t="shared" si="31"/>
        <v/>
      </c>
      <c r="CD63" s="3"/>
      <c r="CE63" s="3" t="str">
        <f t="shared" si="40"/>
        <v/>
      </c>
      <c r="CF63" s="3" t="str">
        <f t="shared" si="40"/>
        <v/>
      </c>
      <c r="CG63" s="3">
        <f t="shared" si="40"/>
        <v>1</v>
      </c>
      <c r="CI63" s="3" t="str">
        <f t="shared" si="32"/>
        <v/>
      </c>
      <c r="CJ63" s="3"/>
      <c r="CK63" s="3" t="str">
        <f t="shared" si="41"/>
        <v/>
      </c>
      <c r="CL63" s="3" t="str">
        <f t="shared" si="41"/>
        <v/>
      </c>
      <c r="CM63" s="3">
        <f t="shared" si="41"/>
        <v>1</v>
      </c>
      <c r="CO63" s="3" t="str">
        <f t="shared" si="33"/>
        <v/>
      </c>
      <c r="CP63" s="3"/>
      <c r="CQ63" s="3" t="str">
        <f t="shared" si="42"/>
        <v/>
      </c>
      <c r="CR63" s="3" t="str">
        <f t="shared" si="42"/>
        <v/>
      </c>
      <c r="CS63" s="3">
        <f t="shared" si="42"/>
        <v>1</v>
      </c>
    </row>
    <row r="64" spans="1:97">
      <c r="A64" s="264">
        <f>'BNRegular Symbol'!K63</f>
        <v>60</v>
      </c>
      <c r="F64" s="1" t="str">
        <f>'BNRegular Symbol'!P63</f>
        <v>M5</v>
      </c>
      <c r="I64" s="3" t="str">
        <f t="shared" si="59"/>
        <v/>
      </c>
      <c r="J64" s="3" t="str">
        <f t="shared" si="58"/>
        <v/>
      </c>
      <c r="K64" s="3" t="str">
        <f t="shared" si="61"/>
        <v/>
      </c>
      <c r="L64" s="3" t="str">
        <f t="shared" si="60"/>
        <v/>
      </c>
      <c r="M64" s="3">
        <f t="shared" si="58"/>
        <v>1</v>
      </c>
      <c r="O64" s="3" t="str">
        <f t="shared" si="53"/>
        <v/>
      </c>
      <c r="P64" s="3" t="str">
        <f t="shared" si="53"/>
        <v/>
      </c>
      <c r="Q64" s="3" t="str">
        <f t="shared" si="53"/>
        <v/>
      </c>
      <c r="R64" s="3" t="str">
        <f t="shared" si="53"/>
        <v/>
      </c>
      <c r="S64" s="3">
        <f t="shared" si="53"/>
        <v>0</v>
      </c>
      <c r="U64" s="3" t="str">
        <f t="shared" si="21"/>
        <v/>
      </c>
      <c r="V64" s="3" t="str">
        <f t="shared" si="34"/>
        <v/>
      </c>
      <c r="W64" s="3" t="str">
        <f t="shared" si="34"/>
        <v/>
      </c>
      <c r="X64" s="3" t="str">
        <f t="shared" si="34"/>
        <v/>
      </c>
      <c r="Y64" s="3">
        <f t="shared" si="34"/>
        <v>0</v>
      </c>
      <c r="AA64" s="3" t="str">
        <f t="shared" si="22"/>
        <v/>
      </c>
      <c r="AB64" s="3" t="str">
        <f t="shared" si="35"/>
        <v/>
      </c>
      <c r="AC64" s="3" t="str">
        <f t="shared" si="35"/>
        <v/>
      </c>
      <c r="AD64" s="3" t="str">
        <f t="shared" si="35"/>
        <v/>
      </c>
      <c r="AE64" s="3">
        <f t="shared" si="35"/>
        <v>1</v>
      </c>
      <c r="AG64" s="3" t="str">
        <f t="shared" si="23"/>
        <v/>
      </c>
      <c r="AH64" s="3" t="str">
        <f t="shared" si="36"/>
        <v/>
      </c>
      <c r="AI64" s="3" t="str">
        <f t="shared" si="36"/>
        <v/>
      </c>
      <c r="AJ64" s="3" t="str">
        <f t="shared" si="36"/>
        <v/>
      </c>
      <c r="AK64" s="3">
        <f t="shared" si="36"/>
        <v>0</v>
      </c>
      <c r="AM64" s="3" t="str">
        <f t="shared" si="54"/>
        <v/>
      </c>
      <c r="AN64" s="3" t="str">
        <f t="shared" si="54"/>
        <v/>
      </c>
      <c r="AO64" s="3" t="str">
        <f t="shared" si="54"/>
        <v/>
      </c>
      <c r="AP64" s="3" t="str">
        <f t="shared" si="54"/>
        <v/>
      </c>
      <c r="AQ64" s="3">
        <f t="shared" si="54"/>
        <v>1</v>
      </c>
      <c r="AS64" s="3" t="str">
        <f t="shared" si="55"/>
        <v/>
      </c>
      <c r="AT64" s="3" t="str">
        <f t="shared" si="55"/>
        <v/>
      </c>
      <c r="AU64" s="3" t="str">
        <f t="shared" si="55"/>
        <v/>
      </c>
      <c r="AV64" s="3" t="str">
        <f t="shared" si="55"/>
        <v/>
      </c>
      <c r="AW64" s="3">
        <f t="shared" si="55"/>
        <v>1</v>
      </c>
      <c r="AY64" s="3" t="str">
        <f t="shared" si="56"/>
        <v/>
      </c>
      <c r="AZ64" s="3" t="str">
        <f t="shared" si="56"/>
        <v/>
      </c>
      <c r="BA64" s="3" t="str">
        <f t="shared" si="56"/>
        <v/>
      </c>
      <c r="BB64" s="3" t="str">
        <f t="shared" si="56"/>
        <v/>
      </c>
      <c r="BC64" s="3">
        <f t="shared" si="56"/>
        <v>1</v>
      </c>
      <c r="BE64" s="3" t="str">
        <f t="shared" si="57"/>
        <v/>
      </c>
      <c r="BF64" s="3" t="str">
        <f t="shared" si="57"/>
        <v/>
      </c>
      <c r="BG64" s="3" t="str">
        <f t="shared" si="57"/>
        <v/>
      </c>
      <c r="BH64" s="3" t="str">
        <f t="shared" si="57"/>
        <v/>
      </c>
      <c r="BI64" s="3">
        <f t="shared" si="57"/>
        <v>1</v>
      </c>
      <c r="BK64" s="3" t="str">
        <f t="shared" si="28"/>
        <v/>
      </c>
      <c r="BL64" s="3" t="str">
        <f t="shared" si="37"/>
        <v/>
      </c>
      <c r="BM64" s="3" t="str">
        <f t="shared" si="37"/>
        <v/>
      </c>
      <c r="BN64" s="3" t="str">
        <f t="shared" si="37"/>
        <v/>
      </c>
      <c r="BO64" s="3">
        <f t="shared" si="37"/>
        <v>1</v>
      </c>
      <c r="BQ64" s="3" t="str">
        <f t="shared" si="29"/>
        <v/>
      </c>
      <c r="BR64" s="3" t="str">
        <f t="shared" si="38"/>
        <v/>
      </c>
      <c r="BS64" s="3" t="str">
        <f t="shared" si="38"/>
        <v/>
      </c>
      <c r="BT64" s="3" t="str">
        <f t="shared" si="38"/>
        <v/>
      </c>
      <c r="BU64" s="3">
        <f t="shared" si="38"/>
        <v>1</v>
      </c>
      <c r="BW64" s="3" t="str">
        <f t="shared" si="30"/>
        <v/>
      </c>
      <c r="BX64" s="3" t="str">
        <f t="shared" si="39"/>
        <v/>
      </c>
      <c r="BY64" s="3" t="str">
        <f t="shared" si="39"/>
        <v/>
      </c>
      <c r="BZ64" s="3" t="str">
        <f t="shared" si="39"/>
        <v/>
      </c>
      <c r="CA64" s="3">
        <f t="shared" si="39"/>
        <v>1</v>
      </c>
      <c r="CC64" s="3" t="str">
        <f t="shared" si="31"/>
        <v/>
      </c>
      <c r="CD64" s="3" t="str">
        <f t="shared" si="40"/>
        <v/>
      </c>
      <c r="CE64" s="3" t="str">
        <f t="shared" si="40"/>
        <v/>
      </c>
      <c r="CF64" s="3" t="str">
        <f t="shared" si="40"/>
        <v/>
      </c>
      <c r="CG64" s="3">
        <f t="shared" si="40"/>
        <v>1</v>
      </c>
      <c r="CI64" s="3" t="str">
        <f t="shared" si="32"/>
        <v/>
      </c>
      <c r="CJ64" s="3" t="str">
        <f t="shared" si="41"/>
        <v/>
      </c>
      <c r="CK64" s="3" t="str">
        <f t="shared" si="41"/>
        <v/>
      </c>
      <c r="CL64" s="3" t="str">
        <f t="shared" si="41"/>
        <v/>
      </c>
      <c r="CM64" s="3">
        <f t="shared" si="41"/>
        <v>1</v>
      </c>
      <c r="CO64" s="3" t="str">
        <f t="shared" si="33"/>
        <v/>
      </c>
      <c r="CP64" s="3" t="str">
        <f t="shared" si="42"/>
        <v/>
      </c>
      <c r="CQ64" s="3" t="str">
        <f t="shared" si="42"/>
        <v/>
      </c>
      <c r="CR64" s="3" t="str">
        <f t="shared" si="42"/>
        <v/>
      </c>
      <c r="CS64" s="3">
        <f t="shared" si="42"/>
        <v>1</v>
      </c>
    </row>
    <row r="65" spans="1:97">
      <c r="A65" s="264">
        <f>'BNRegular Symbol'!K64</f>
        <v>61</v>
      </c>
      <c r="F65" s="1" t="str">
        <f>'BNRegular Symbol'!P64</f>
        <v>M3</v>
      </c>
      <c r="I65" s="3" t="str">
        <f t="shared" si="59"/>
        <v/>
      </c>
      <c r="J65" s="3" t="str">
        <f t="shared" si="58"/>
        <v/>
      </c>
      <c r="K65" s="3" t="str">
        <f t="shared" si="61"/>
        <v/>
      </c>
      <c r="L65" s="3" t="str">
        <f t="shared" si="60"/>
        <v/>
      </c>
      <c r="M65" s="3">
        <f t="shared" si="58"/>
        <v>1</v>
      </c>
      <c r="O65" s="3" t="str">
        <f t="shared" si="53"/>
        <v/>
      </c>
      <c r="P65" s="3" t="str">
        <f t="shared" si="53"/>
        <v/>
      </c>
      <c r="Q65" s="3" t="str">
        <f t="shared" si="53"/>
        <v/>
      </c>
      <c r="R65" s="3" t="str">
        <f t="shared" si="53"/>
        <v/>
      </c>
      <c r="S65" s="3">
        <f t="shared" si="53"/>
        <v>0</v>
      </c>
      <c r="U65" s="3" t="str">
        <f t="shared" si="21"/>
        <v/>
      </c>
      <c r="V65" s="3" t="str">
        <f t="shared" si="34"/>
        <v/>
      </c>
      <c r="W65" s="3" t="str">
        <f t="shared" si="34"/>
        <v/>
      </c>
      <c r="X65" s="3" t="str">
        <f t="shared" si="34"/>
        <v/>
      </c>
      <c r="Y65" s="3">
        <f t="shared" si="34"/>
        <v>0</v>
      </c>
      <c r="AA65" s="3" t="str">
        <f t="shared" si="22"/>
        <v/>
      </c>
      <c r="AB65" s="3" t="str">
        <f t="shared" si="35"/>
        <v/>
      </c>
      <c r="AC65" s="3" t="str">
        <f t="shared" si="35"/>
        <v/>
      </c>
      <c r="AD65" s="3" t="str">
        <f t="shared" si="35"/>
        <v/>
      </c>
      <c r="AE65" s="3">
        <f t="shared" si="35"/>
        <v>0</v>
      </c>
      <c r="AG65" s="3" t="str">
        <f t="shared" si="23"/>
        <v/>
      </c>
      <c r="AH65" s="3" t="str">
        <f t="shared" si="36"/>
        <v/>
      </c>
      <c r="AI65" s="3" t="str">
        <f t="shared" si="36"/>
        <v/>
      </c>
      <c r="AJ65" s="3" t="str">
        <f t="shared" si="36"/>
        <v/>
      </c>
      <c r="AK65" s="3">
        <f t="shared" si="36"/>
        <v>1</v>
      </c>
      <c r="AM65" s="3" t="str">
        <f t="shared" si="54"/>
        <v/>
      </c>
      <c r="AN65" s="3" t="str">
        <f t="shared" si="54"/>
        <v/>
      </c>
      <c r="AO65" s="3" t="str">
        <f t="shared" si="54"/>
        <v/>
      </c>
      <c r="AP65" s="3" t="str">
        <f t="shared" si="54"/>
        <v/>
      </c>
      <c r="AQ65" s="3">
        <f t="shared" si="54"/>
        <v>1</v>
      </c>
      <c r="AS65" s="3" t="str">
        <f t="shared" si="55"/>
        <v/>
      </c>
      <c r="AT65" s="3" t="str">
        <f t="shared" si="55"/>
        <v/>
      </c>
      <c r="AU65" s="3" t="str">
        <f t="shared" si="55"/>
        <v/>
      </c>
      <c r="AV65" s="3" t="str">
        <f t="shared" si="55"/>
        <v/>
      </c>
      <c r="AW65" s="3">
        <f t="shared" si="55"/>
        <v>1</v>
      </c>
      <c r="AY65" s="3" t="str">
        <f t="shared" si="56"/>
        <v/>
      </c>
      <c r="AZ65" s="3" t="str">
        <f t="shared" si="56"/>
        <v/>
      </c>
      <c r="BA65" s="3" t="str">
        <f t="shared" si="56"/>
        <v/>
      </c>
      <c r="BB65" s="3" t="str">
        <f t="shared" si="56"/>
        <v/>
      </c>
      <c r="BC65" s="3">
        <f t="shared" si="56"/>
        <v>1</v>
      </c>
      <c r="BE65" s="3" t="str">
        <f t="shared" si="57"/>
        <v/>
      </c>
      <c r="BF65" s="3" t="str">
        <f t="shared" si="57"/>
        <v/>
      </c>
      <c r="BG65" s="3" t="str">
        <f t="shared" si="57"/>
        <v/>
      </c>
      <c r="BH65" s="3" t="str">
        <f t="shared" si="57"/>
        <v/>
      </c>
      <c r="BI65" s="3">
        <f t="shared" si="57"/>
        <v>1</v>
      </c>
      <c r="BK65" s="3" t="str">
        <f t="shared" si="28"/>
        <v/>
      </c>
      <c r="BL65" s="3" t="str">
        <f t="shared" si="37"/>
        <v/>
      </c>
      <c r="BM65" s="3" t="str">
        <f t="shared" si="37"/>
        <v/>
      </c>
      <c r="BN65" s="3" t="str">
        <f t="shared" si="37"/>
        <v/>
      </c>
      <c r="BO65" s="3">
        <f t="shared" si="37"/>
        <v>1</v>
      </c>
      <c r="BQ65" s="3" t="str">
        <f t="shared" si="29"/>
        <v/>
      </c>
      <c r="BR65" s="3" t="str">
        <f t="shared" si="38"/>
        <v/>
      </c>
      <c r="BS65" s="3" t="str">
        <f t="shared" si="38"/>
        <v/>
      </c>
      <c r="BT65" s="3" t="str">
        <f t="shared" si="38"/>
        <v/>
      </c>
      <c r="BU65" s="3">
        <f t="shared" si="38"/>
        <v>1</v>
      </c>
      <c r="BW65" s="3" t="str">
        <f t="shared" si="30"/>
        <v/>
      </c>
      <c r="BX65" s="3" t="str">
        <f t="shared" si="39"/>
        <v/>
      </c>
      <c r="BY65" s="3" t="str">
        <f t="shared" si="39"/>
        <v/>
      </c>
      <c r="BZ65" s="3" t="str">
        <f t="shared" si="39"/>
        <v/>
      </c>
      <c r="CA65" s="3">
        <f t="shared" si="39"/>
        <v>1</v>
      </c>
      <c r="CC65" s="3" t="str">
        <f t="shared" si="31"/>
        <v/>
      </c>
      <c r="CD65" s="3" t="str">
        <f t="shared" si="40"/>
        <v/>
      </c>
      <c r="CE65" s="3" t="str">
        <f t="shared" si="40"/>
        <v/>
      </c>
      <c r="CF65" s="3" t="str">
        <f t="shared" si="40"/>
        <v/>
      </c>
      <c r="CG65" s="3">
        <f t="shared" si="40"/>
        <v>1</v>
      </c>
      <c r="CI65" s="3" t="str">
        <f t="shared" si="32"/>
        <v/>
      </c>
      <c r="CJ65" s="3" t="str">
        <f t="shared" si="41"/>
        <v/>
      </c>
      <c r="CK65" s="3" t="str">
        <f t="shared" si="41"/>
        <v/>
      </c>
      <c r="CL65" s="3" t="str">
        <f t="shared" si="41"/>
        <v/>
      </c>
      <c r="CM65" s="3">
        <f t="shared" si="41"/>
        <v>1</v>
      </c>
      <c r="CO65" s="3" t="str">
        <f t="shared" si="33"/>
        <v/>
      </c>
      <c r="CP65" s="3" t="str">
        <f t="shared" si="42"/>
        <v/>
      </c>
      <c r="CQ65" s="3" t="str">
        <f t="shared" si="42"/>
        <v/>
      </c>
      <c r="CR65" s="3" t="str">
        <f t="shared" si="42"/>
        <v/>
      </c>
      <c r="CS65" s="3">
        <f t="shared" si="42"/>
        <v>1</v>
      </c>
    </row>
    <row r="66" spans="1:97">
      <c r="A66" s="264">
        <f>'BNRegular Symbol'!K65</f>
        <v>62</v>
      </c>
      <c r="F66" s="1" t="str">
        <f>'BNRegular Symbol'!P65</f>
        <v>M2</v>
      </c>
      <c r="I66" s="3" t="str">
        <f t="shared" si="59"/>
        <v/>
      </c>
      <c r="J66" s="3" t="str">
        <f t="shared" si="58"/>
        <v/>
      </c>
      <c r="K66" s="3" t="str">
        <f t="shared" si="61"/>
        <v/>
      </c>
      <c r="L66" s="3" t="str">
        <f t="shared" si="60"/>
        <v/>
      </c>
      <c r="M66" s="3">
        <f t="shared" si="58"/>
        <v>1</v>
      </c>
      <c r="O66" s="3" t="str">
        <f t="shared" si="53"/>
        <v/>
      </c>
      <c r="P66" s="3" t="str">
        <f t="shared" si="53"/>
        <v/>
      </c>
      <c r="Q66" s="3" t="str">
        <f t="shared" si="53"/>
        <v/>
      </c>
      <c r="R66" s="3" t="str">
        <f t="shared" si="53"/>
        <v/>
      </c>
      <c r="S66" s="3">
        <f t="shared" si="53"/>
        <v>0</v>
      </c>
      <c r="U66" s="3" t="str">
        <f t="shared" si="21"/>
        <v/>
      </c>
      <c r="V66" s="3" t="str">
        <f t="shared" si="34"/>
        <v/>
      </c>
      <c r="W66" s="3" t="str">
        <f t="shared" si="34"/>
        <v/>
      </c>
      <c r="X66" s="3" t="str">
        <f t="shared" si="34"/>
        <v/>
      </c>
      <c r="Y66" s="3">
        <f t="shared" si="34"/>
        <v>0</v>
      </c>
      <c r="AA66" s="3" t="str">
        <f t="shared" si="22"/>
        <v/>
      </c>
      <c r="AB66" s="3" t="str">
        <f t="shared" si="35"/>
        <v/>
      </c>
      <c r="AC66" s="3" t="str">
        <f t="shared" si="35"/>
        <v/>
      </c>
      <c r="AD66" s="3" t="str">
        <f t="shared" si="35"/>
        <v/>
      </c>
      <c r="AE66" s="3">
        <f t="shared" si="35"/>
        <v>0</v>
      </c>
      <c r="AG66" s="3" t="str">
        <f t="shared" si="23"/>
        <v/>
      </c>
      <c r="AH66" s="3" t="str">
        <f t="shared" si="36"/>
        <v/>
      </c>
      <c r="AI66" s="3" t="str">
        <f t="shared" si="36"/>
        <v/>
      </c>
      <c r="AJ66" s="3" t="str">
        <f t="shared" si="36"/>
        <v/>
      </c>
      <c r="AK66" s="3">
        <f t="shared" si="36"/>
        <v>1</v>
      </c>
      <c r="AM66" s="3" t="str">
        <f t="shared" si="54"/>
        <v/>
      </c>
      <c r="AN66" s="3" t="str">
        <f t="shared" si="54"/>
        <v/>
      </c>
      <c r="AO66" s="3" t="str">
        <f t="shared" si="54"/>
        <v/>
      </c>
      <c r="AP66" s="3" t="str">
        <f t="shared" si="54"/>
        <v/>
      </c>
      <c r="AQ66" s="3">
        <f t="shared" si="54"/>
        <v>1</v>
      </c>
      <c r="AS66" s="3" t="str">
        <f t="shared" si="55"/>
        <v/>
      </c>
      <c r="AT66" s="3" t="str">
        <f t="shared" si="55"/>
        <v/>
      </c>
      <c r="AU66" s="3" t="str">
        <f t="shared" si="55"/>
        <v/>
      </c>
      <c r="AV66" s="3" t="str">
        <f t="shared" si="55"/>
        <v/>
      </c>
      <c r="AW66" s="3">
        <f t="shared" si="55"/>
        <v>1</v>
      </c>
      <c r="AY66" s="3" t="str">
        <f t="shared" si="56"/>
        <v/>
      </c>
      <c r="AZ66" s="3" t="str">
        <f t="shared" si="56"/>
        <v/>
      </c>
      <c r="BA66" s="3" t="str">
        <f t="shared" si="56"/>
        <v/>
      </c>
      <c r="BB66" s="3" t="str">
        <f t="shared" si="56"/>
        <v/>
      </c>
      <c r="BC66" s="3">
        <f t="shared" si="56"/>
        <v>1</v>
      </c>
      <c r="BE66" s="3" t="str">
        <f t="shared" si="57"/>
        <v/>
      </c>
      <c r="BF66" s="3" t="str">
        <f t="shared" si="57"/>
        <v/>
      </c>
      <c r="BG66" s="3" t="str">
        <f t="shared" si="57"/>
        <v/>
      </c>
      <c r="BH66" s="3" t="str">
        <f t="shared" si="57"/>
        <v/>
      </c>
      <c r="BI66" s="3">
        <f t="shared" si="57"/>
        <v>1</v>
      </c>
      <c r="BK66" s="3" t="str">
        <f t="shared" si="28"/>
        <v/>
      </c>
      <c r="BL66" s="3" t="str">
        <f t="shared" si="37"/>
        <v/>
      </c>
      <c r="BM66" s="3" t="str">
        <f t="shared" si="37"/>
        <v/>
      </c>
      <c r="BN66" s="3" t="str">
        <f t="shared" si="37"/>
        <v/>
      </c>
      <c r="BO66" s="3">
        <f t="shared" si="37"/>
        <v>1</v>
      </c>
      <c r="BQ66" s="3" t="str">
        <f t="shared" si="29"/>
        <v/>
      </c>
      <c r="BR66" s="3" t="str">
        <f t="shared" si="38"/>
        <v/>
      </c>
      <c r="BS66" s="3" t="str">
        <f t="shared" si="38"/>
        <v/>
      </c>
      <c r="BT66" s="3" t="str">
        <f t="shared" si="38"/>
        <v/>
      </c>
      <c r="BU66" s="3">
        <f t="shared" si="38"/>
        <v>1</v>
      </c>
      <c r="BW66" s="3" t="str">
        <f t="shared" si="30"/>
        <v/>
      </c>
      <c r="BX66" s="3" t="str">
        <f t="shared" si="39"/>
        <v/>
      </c>
      <c r="BY66" s="3" t="str">
        <f t="shared" si="39"/>
        <v/>
      </c>
      <c r="BZ66" s="3" t="str">
        <f t="shared" si="39"/>
        <v/>
      </c>
      <c r="CA66" s="3">
        <f t="shared" si="39"/>
        <v>1</v>
      </c>
      <c r="CC66" s="3" t="str">
        <f t="shared" si="31"/>
        <v/>
      </c>
      <c r="CD66" s="3" t="str">
        <f t="shared" si="40"/>
        <v/>
      </c>
      <c r="CE66" s="3" t="str">
        <f t="shared" si="40"/>
        <v/>
      </c>
      <c r="CF66" s="3" t="str">
        <f t="shared" si="40"/>
        <v/>
      </c>
      <c r="CG66" s="3">
        <f t="shared" si="40"/>
        <v>1</v>
      </c>
      <c r="CI66" s="3" t="str">
        <f t="shared" si="32"/>
        <v/>
      </c>
      <c r="CJ66" s="3" t="str">
        <f t="shared" si="41"/>
        <v/>
      </c>
      <c r="CK66" s="3" t="str">
        <f t="shared" si="41"/>
        <v/>
      </c>
      <c r="CL66" s="3" t="str">
        <f t="shared" si="41"/>
        <v/>
      </c>
      <c r="CM66" s="3">
        <f t="shared" si="41"/>
        <v>1</v>
      </c>
      <c r="CO66" s="3" t="str">
        <f t="shared" si="33"/>
        <v/>
      </c>
      <c r="CP66" s="3" t="str">
        <f t="shared" si="42"/>
        <v/>
      </c>
      <c r="CQ66" s="3" t="str">
        <f t="shared" si="42"/>
        <v/>
      </c>
      <c r="CR66" s="3" t="str">
        <f t="shared" si="42"/>
        <v/>
      </c>
      <c r="CS66" s="3">
        <f t="shared" si="42"/>
        <v>1</v>
      </c>
    </row>
    <row r="67" spans="1:97">
      <c r="A67" s="264">
        <f>'BNRegular Symbol'!K66</f>
        <v>63</v>
      </c>
      <c r="F67" s="1" t="str">
        <f>'BNRegular Symbol'!P66</f>
        <v>M4</v>
      </c>
      <c r="I67" s="3" t="str">
        <f t="shared" si="59"/>
        <v/>
      </c>
      <c r="J67" s="3" t="str">
        <f t="shared" si="58"/>
        <v/>
      </c>
      <c r="K67" s="3" t="str">
        <f t="shared" si="61"/>
        <v/>
      </c>
      <c r="L67" s="3" t="str">
        <f t="shared" si="60"/>
        <v/>
      </c>
      <c r="M67" s="3">
        <f t="shared" si="58"/>
        <v>1</v>
      </c>
      <c r="O67" s="3" t="str">
        <f t="shared" si="53"/>
        <v/>
      </c>
      <c r="P67" s="3" t="str">
        <f t="shared" si="53"/>
        <v/>
      </c>
      <c r="Q67" s="3" t="str">
        <f t="shared" si="53"/>
        <v/>
      </c>
      <c r="R67" s="3" t="str">
        <f t="shared" si="53"/>
        <v/>
      </c>
      <c r="S67" s="3">
        <f t="shared" si="53"/>
        <v>1</v>
      </c>
      <c r="U67" s="3" t="str">
        <f t="shared" si="21"/>
        <v/>
      </c>
      <c r="V67" s="3" t="str">
        <f t="shared" si="34"/>
        <v/>
      </c>
      <c r="W67" s="3" t="str">
        <f t="shared" si="34"/>
        <v/>
      </c>
      <c r="X67" s="3" t="str">
        <f t="shared" si="34"/>
        <v/>
      </c>
      <c r="Y67" s="3">
        <f t="shared" si="34"/>
        <v>0</v>
      </c>
      <c r="AA67" s="3" t="str">
        <f t="shared" si="22"/>
        <v/>
      </c>
      <c r="AB67" s="3" t="str">
        <f t="shared" si="35"/>
        <v/>
      </c>
      <c r="AC67" s="3" t="str">
        <f t="shared" si="35"/>
        <v/>
      </c>
      <c r="AD67" s="3" t="str">
        <f t="shared" si="35"/>
        <v/>
      </c>
      <c r="AE67" s="3">
        <f t="shared" si="35"/>
        <v>0</v>
      </c>
      <c r="AG67" s="3" t="str">
        <f t="shared" si="23"/>
        <v/>
      </c>
      <c r="AH67" s="3" t="str">
        <f t="shared" si="36"/>
        <v/>
      </c>
      <c r="AI67" s="3" t="str">
        <f t="shared" si="36"/>
        <v/>
      </c>
      <c r="AJ67" s="3" t="str">
        <f t="shared" si="36"/>
        <v/>
      </c>
      <c r="AK67" s="3">
        <f t="shared" si="36"/>
        <v>0</v>
      </c>
      <c r="AM67" s="3" t="str">
        <f t="shared" si="54"/>
        <v/>
      </c>
      <c r="AN67" s="3" t="str">
        <f t="shared" si="54"/>
        <v/>
      </c>
      <c r="AO67" s="3" t="str">
        <f t="shared" si="54"/>
        <v/>
      </c>
      <c r="AP67" s="3" t="str">
        <f t="shared" si="54"/>
        <v/>
      </c>
      <c r="AQ67" s="3">
        <f t="shared" si="54"/>
        <v>1</v>
      </c>
      <c r="AS67" s="3" t="str">
        <f t="shared" si="55"/>
        <v/>
      </c>
      <c r="AT67" s="3" t="str">
        <f t="shared" si="55"/>
        <v/>
      </c>
      <c r="AU67" s="3" t="str">
        <f t="shared" si="55"/>
        <v/>
      </c>
      <c r="AV67" s="3" t="str">
        <f t="shared" si="55"/>
        <v/>
      </c>
      <c r="AW67" s="3">
        <f t="shared" si="55"/>
        <v>1</v>
      </c>
      <c r="AY67" s="3" t="str">
        <f t="shared" si="56"/>
        <v/>
      </c>
      <c r="AZ67" s="3" t="str">
        <f t="shared" si="56"/>
        <v/>
      </c>
      <c r="BA67" s="3" t="str">
        <f t="shared" si="56"/>
        <v/>
      </c>
      <c r="BB67" s="3" t="str">
        <f t="shared" si="56"/>
        <v/>
      </c>
      <c r="BC67" s="3">
        <f t="shared" si="56"/>
        <v>1</v>
      </c>
      <c r="BE67" s="3" t="str">
        <f t="shared" si="57"/>
        <v/>
      </c>
      <c r="BF67" s="3" t="str">
        <f t="shared" si="57"/>
        <v/>
      </c>
      <c r="BG67" s="3" t="str">
        <f t="shared" si="57"/>
        <v/>
      </c>
      <c r="BH67" s="3" t="str">
        <f t="shared" si="57"/>
        <v/>
      </c>
      <c r="BI67" s="3">
        <f t="shared" si="57"/>
        <v>1</v>
      </c>
      <c r="BK67" s="3" t="str">
        <f t="shared" si="28"/>
        <v/>
      </c>
      <c r="BL67" s="3" t="str">
        <f t="shared" si="37"/>
        <v/>
      </c>
      <c r="BM67" s="3" t="str">
        <f t="shared" si="37"/>
        <v/>
      </c>
      <c r="BN67" s="3" t="str">
        <f t="shared" si="37"/>
        <v/>
      </c>
      <c r="BO67" s="3">
        <f t="shared" si="37"/>
        <v>1</v>
      </c>
      <c r="BQ67" s="3" t="str">
        <f t="shared" si="29"/>
        <v/>
      </c>
      <c r="BR67" s="3" t="str">
        <f t="shared" si="38"/>
        <v/>
      </c>
      <c r="BS67" s="3" t="str">
        <f t="shared" si="38"/>
        <v/>
      </c>
      <c r="BT67" s="3" t="str">
        <f t="shared" si="38"/>
        <v/>
      </c>
      <c r="BU67" s="3">
        <f t="shared" si="38"/>
        <v>1</v>
      </c>
      <c r="BW67" s="3" t="str">
        <f t="shared" si="30"/>
        <v/>
      </c>
      <c r="BX67" s="3" t="str">
        <f t="shared" si="39"/>
        <v/>
      </c>
      <c r="BY67" s="3" t="str">
        <f t="shared" si="39"/>
        <v/>
      </c>
      <c r="BZ67" s="3" t="str">
        <f t="shared" si="39"/>
        <v/>
      </c>
      <c r="CA67" s="3">
        <f t="shared" si="39"/>
        <v>1</v>
      </c>
      <c r="CC67" s="3" t="str">
        <f t="shared" si="31"/>
        <v/>
      </c>
      <c r="CD67" s="3" t="str">
        <f t="shared" si="40"/>
        <v/>
      </c>
      <c r="CE67" s="3" t="str">
        <f t="shared" si="40"/>
        <v/>
      </c>
      <c r="CF67" s="3" t="str">
        <f t="shared" si="40"/>
        <v/>
      </c>
      <c r="CG67" s="3">
        <f t="shared" si="40"/>
        <v>1</v>
      </c>
      <c r="CI67" s="3" t="str">
        <f t="shared" si="32"/>
        <v/>
      </c>
      <c r="CJ67" s="3" t="str">
        <f t="shared" si="41"/>
        <v/>
      </c>
      <c r="CK67" s="3" t="str">
        <f t="shared" si="41"/>
        <v/>
      </c>
      <c r="CL67" s="3" t="str">
        <f t="shared" si="41"/>
        <v/>
      </c>
      <c r="CM67" s="3">
        <f t="shared" si="41"/>
        <v>1</v>
      </c>
      <c r="CO67" s="3" t="str">
        <f t="shared" si="33"/>
        <v/>
      </c>
      <c r="CP67" s="3" t="str">
        <f t="shared" si="42"/>
        <v/>
      </c>
      <c r="CQ67" s="3" t="str">
        <f t="shared" si="42"/>
        <v/>
      </c>
      <c r="CR67" s="3" t="str">
        <f t="shared" si="42"/>
        <v/>
      </c>
      <c r="CS67" s="3">
        <f t="shared" si="42"/>
        <v>1</v>
      </c>
    </row>
    <row r="68" spans="1:97">
      <c r="A68" s="264">
        <f>'BNRegular Symbol'!K67</f>
        <v>64</v>
      </c>
      <c r="F68" s="1" t="str">
        <f>'BNRegular Symbol'!P67</f>
        <v>M3</v>
      </c>
      <c r="I68" s="3" t="str">
        <f t="shared" si="59"/>
        <v/>
      </c>
      <c r="J68" s="3" t="str">
        <f t="shared" si="58"/>
        <v/>
      </c>
      <c r="K68" s="3" t="str">
        <f t="shared" si="61"/>
        <v/>
      </c>
      <c r="L68" s="3" t="str">
        <f t="shared" si="60"/>
        <v/>
      </c>
      <c r="M68" s="3">
        <f t="shared" si="58"/>
        <v>1</v>
      </c>
      <c r="O68" s="3" t="str">
        <f t="shared" si="53"/>
        <v/>
      </c>
      <c r="P68" s="3" t="str">
        <f t="shared" si="53"/>
        <v/>
      </c>
      <c r="Q68" s="3" t="str">
        <f t="shared" si="53"/>
        <v/>
      </c>
      <c r="R68" s="3" t="str">
        <f t="shared" si="53"/>
        <v/>
      </c>
      <c r="S68" s="3">
        <f t="shared" si="53"/>
        <v>1</v>
      </c>
      <c r="U68" s="3" t="str">
        <f t="shared" si="21"/>
        <v/>
      </c>
      <c r="V68" s="3" t="str">
        <f t="shared" si="34"/>
        <v/>
      </c>
      <c r="W68" s="3" t="str">
        <f t="shared" si="34"/>
        <v/>
      </c>
      <c r="X68" s="3" t="str">
        <f t="shared" si="34"/>
        <v/>
      </c>
      <c r="Y68" s="3">
        <f t="shared" si="34"/>
        <v>0</v>
      </c>
      <c r="AA68" s="3" t="str">
        <f t="shared" si="22"/>
        <v/>
      </c>
      <c r="AB68" s="3" t="str">
        <f t="shared" si="35"/>
        <v/>
      </c>
      <c r="AC68" s="3" t="str">
        <f t="shared" si="35"/>
        <v/>
      </c>
      <c r="AD68" s="3" t="str">
        <f t="shared" si="35"/>
        <v/>
      </c>
      <c r="AE68" s="3">
        <f t="shared" si="35"/>
        <v>1</v>
      </c>
      <c r="AG68" s="3" t="str">
        <f t="shared" si="23"/>
        <v/>
      </c>
      <c r="AH68" s="3" t="str">
        <f t="shared" si="36"/>
        <v/>
      </c>
      <c r="AI68" s="3" t="str">
        <f t="shared" si="36"/>
        <v/>
      </c>
      <c r="AJ68" s="3" t="str">
        <f t="shared" si="36"/>
        <v/>
      </c>
      <c r="AK68" s="3">
        <f t="shared" si="36"/>
        <v>0</v>
      </c>
      <c r="AM68" s="3" t="str">
        <f t="shared" si="54"/>
        <v/>
      </c>
      <c r="AN68" s="3" t="str">
        <f t="shared" si="54"/>
        <v/>
      </c>
      <c r="AO68" s="3" t="str">
        <f t="shared" si="54"/>
        <v/>
      </c>
      <c r="AP68" s="3" t="str">
        <f t="shared" si="54"/>
        <v/>
      </c>
      <c r="AQ68" s="3">
        <f t="shared" si="54"/>
        <v>1</v>
      </c>
      <c r="AS68" s="3" t="str">
        <f t="shared" si="55"/>
        <v/>
      </c>
      <c r="AT68" s="3" t="str">
        <f t="shared" si="55"/>
        <v/>
      </c>
      <c r="AU68" s="3" t="str">
        <f t="shared" si="55"/>
        <v/>
      </c>
      <c r="AV68" s="3" t="str">
        <f t="shared" si="55"/>
        <v/>
      </c>
      <c r="AW68" s="3">
        <f t="shared" si="55"/>
        <v>1</v>
      </c>
      <c r="AY68" s="3" t="str">
        <f t="shared" si="56"/>
        <v/>
      </c>
      <c r="AZ68" s="3" t="str">
        <f t="shared" si="56"/>
        <v/>
      </c>
      <c r="BA68" s="3" t="str">
        <f t="shared" si="56"/>
        <v/>
      </c>
      <c r="BB68" s="3" t="str">
        <f t="shared" si="56"/>
        <v/>
      </c>
      <c r="BC68" s="3">
        <f t="shared" si="56"/>
        <v>1</v>
      </c>
      <c r="BE68" s="3" t="str">
        <f t="shared" si="57"/>
        <v/>
      </c>
      <c r="BF68" s="3" t="str">
        <f t="shared" si="57"/>
        <v/>
      </c>
      <c r="BG68" s="3" t="str">
        <f t="shared" si="57"/>
        <v/>
      </c>
      <c r="BH68" s="3" t="str">
        <f t="shared" si="57"/>
        <v/>
      </c>
      <c r="BI68" s="3">
        <f t="shared" si="57"/>
        <v>1</v>
      </c>
      <c r="BK68" s="3" t="str">
        <f t="shared" si="28"/>
        <v/>
      </c>
      <c r="BL68" s="3" t="str">
        <f t="shared" si="37"/>
        <v/>
      </c>
      <c r="BM68" s="3" t="str">
        <f t="shared" si="37"/>
        <v/>
      </c>
      <c r="BN68" s="3" t="str">
        <f t="shared" si="37"/>
        <v/>
      </c>
      <c r="BO68" s="3">
        <f t="shared" si="37"/>
        <v>1</v>
      </c>
      <c r="BQ68" s="3" t="str">
        <f t="shared" si="29"/>
        <v/>
      </c>
      <c r="BR68" s="3" t="str">
        <f t="shared" si="38"/>
        <v/>
      </c>
      <c r="BS68" s="3" t="str">
        <f t="shared" si="38"/>
        <v/>
      </c>
      <c r="BT68" s="3" t="str">
        <f t="shared" si="38"/>
        <v/>
      </c>
      <c r="BU68" s="3">
        <f t="shared" si="38"/>
        <v>1</v>
      </c>
      <c r="BW68" s="3" t="str">
        <f t="shared" si="30"/>
        <v/>
      </c>
      <c r="BX68" s="3" t="str">
        <f t="shared" si="39"/>
        <v/>
      </c>
      <c r="BY68" s="3" t="str">
        <f t="shared" si="39"/>
        <v/>
      </c>
      <c r="BZ68" s="3" t="str">
        <f t="shared" si="39"/>
        <v/>
      </c>
      <c r="CA68" s="3">
        <f t="shared" si="39"/>
        <v>1</v>
      </c>
      <c r="CC68" s="3" t="str">
        <f t="shared" si="31"/>
        <v/>
      </c>
      <c r="CD68" s="3" t="str">
        <f t="shared" si="40"/>
        <v/>
      </c>
      <c r="CE68" s="3" t="str">
        <f t="shared" si="40"/>
        <v/>
      </c>
      <c r="CF68" s="3" t="str">
        <f t="shared" si="40"/>
        <v/>
      </c>
      <c r="CG68" s="3">
        <f t="shared" si="40"/>
        <v>1</v>
      </c>
      <c r="CI68" s="3" t="str">
        <f t="shared" si="32"/>
        <v/>
      </c>
      <c r="CJ68" s="3" t="str">
        <f t="shared" si="41"/>
        <v/>
      </c>
      <c r="CK68" s="3" t="str">
        <f t="shared" si="41"/>
        <v/>
      </c>
      <c r="CL68" s="3" t="str">
        <f t="shared" si="41"/>
        <v/>
      </c>
      <c r="CM68" s="3">
        <f t="shared" si="41"/>
        <v>1</v>
      </c>
      <c r="CO68" s="3" t="str">
        <f t="shared" si="33"/>
        <v/>
      </c>
      <c r="CP68" s="3" t="str">
        <f t="shared" si="42"/>
        <v/>
      </c>
      <c r="CQ68" s="3" t="str">
        <f t="shared" si="42"/>
        <v/>
      </c>
      <c r="CR68" s="3" t="str">
        <f t="shared" si="42"/>
        <v/>
      </c>
      <c r="CS68" s="3">
        <f t="shared" si="42"/>
        <v>1</v>
      </c>
    </row>
    <row r="69" spans="1:97">
      <c r="A69" s="264">
        <f>'BNRegular Symbol'!K68</f>
        <v>65</v>
      </c>
      <c r="F69" s="1" t="str">
        <f>'BNRegular Symbol'!P68</f>
        <v>M5</v>
      </c>
      <c r="I69" s="3" t="str">
        <f t="shared" si="59"/>
        <v/>
      </c>
      <c r="J69" s="3" t="str">
        <f t="shared" si="58"/>
        <v/>
      </c>
      <c r="K69" s="3" t="str">
        <f t="shared" si="58"/>
        <v/>
      </c>
      <c r="L69" s="3" t="str">
        <f t="shared" si="60"/>
        <v/>
      </c>
      <c r="M69" s="3">
        <f t="shared" si="58"/>
        <v>1</v>
      </c>
      <c r="O69" s="3" t="str">
        <f t="shared" ref="O69:S71" si="62">IF(B69=0,"",IF(OR(B69=$O$1,B69=$P$1,B70=$O$1,B70=$P$1,B71=$O$1,B71=$P$1),0,1))</f>
        <v/>
      </c>
      <c r="P69" s="3" t="str">
        <f t="shared" si="62"/>
        <v/>
      </c>
      <c r="Q69" s="3" t="str">
        <f t="shared" si="62"/>
        <v/>
      </c>
      <c r="R69" s="3" t="str">
        <f t="shared" si="62"/>
        <v/>
      </c>
      <c r="S69" s="3">
        <f t="shared" si="62"/>
        <v>1</v>
      </c>
      <c r="U69" s="3" t="str">
        <f t="shared" ref="U69:U71" si="63">IF(B69=0,"",IF(OR(B69=$U$1,B69=$V$1,B70=$U$1,B70=$V$1,B71=$U$1,,B71=$V$1),0,1))</f>
        <v/>
      </c>
      <c r="V69" s="3" t="str">
        <f t="shared" si="34"/>
        <v/>
      </c>
      <c r="W69" s="3" t="str">
        <f t="shared" si="34"/>
        <v/>
      </c>
      <c r="X69" s="3" t="str">
        <f t="shared" si="34"/>
        <v/>
      </c>
      <c r="Y69" s="3">
        <f t="shared" si="34"/>
        <v>1</v>
      </c>
      <c r="AA69" s="3" t="str">
        <f t="shared" ref="AA69:AA71" si="64">IF(B69=0,"",IF(OR(B69=$AA$1,B69=$AB$1,B70=$AA$1,B70=$AB$1,B71=$AA$1,B71=$AB$1),0,1))</f>
        <v/>
      </c>
      <c r="AB69" s="3" t="str">
        <f t="shared" si="35"/>
        <v/>
      </c>
      <c r="AC69" s="3" t="str">
        <f t="shared" si="35"/>
        <v/>
      </c>
      <c r="AD69" s="3" t="str">
        <f t="shared" si="35"/>
        <v/>
      </c>
      <c r="AE69" s="3">
        <f t="shared" si="35"/>
        <v>1</v>
      </c>
      <c r="AG69" s="3" t="str">
        <f t="shared" ref="AG69:AG71" si="65">IF(B69=0,"",IF(OR(B69=$AG$1,B69=$AH$1,B70=$AG$1,B70=$AH$1,B71=$AG$1,B71=$AH$1),0,1))</f>
        <v/>
      </c>
      <c r="AH69" s="3" t="str">
        <f t="shared" si="36"/>
        <v/>
      </c>
      <c r="AI69" s="3" t="str">
        <f t="shared" si="36"/>
        <v/>
      </c>
      <c r="AJ69" s="3" t="str">
        <f t="shared" si="36"/>
        <v/>
      </c>
      <c r="AK69" s="3">
        <f t="shared" si="36"/>
        <v>0</v>
      </c>
      <c r="AM69" s="3" t="str">
        <f t="shared" ref="AM69:AQ71" si="66">IF(B69=0,"",IF(OR(B69=$AG$1,B69=$AN$1,B70=$AG$1,B70=$AN$1,B71=$AG$1,B71=$AN$1),0,1))</f>
        <v/>
      </c>
      <c r="AN69" s="3" t="str">
        <f t="shared" si="66"/>
        <v/>
      </c>
      <c r="AO69" s="3" t="str">
        <f t="shared" si="66"/>
        <v/>
      </c>
      <c r="AP69" s="3" t="str">
        <f t="shared" si="66"/>
        <v/>
      </c>
      <c r="AQ69" s="3">
        <f t="shared" si="66"/>
        <v>1</v>
      </c>
      <c r="AS69" s="3" t="str">
        <f t="shared" ref="AS69:AW71" si="67">IF(B69=0,"",IF(OR(B69=$AG$1,B69=$AT$1,B70=$AG$1,B70=$AT$1,B71=$AG$1,B71=$AT$1),0,1))</f>
        <v/>
      </c>
      <c r="AT69" s="3" t="str">
        <f t="shared" si="67"/>
        <v/>
      </c>
      <c r="AU69" s="3" t="str">
        <f t="shared" si="67"/>
        <v/>
      </c>
      <c r="AV69" s="3" t="str">
        <f t="shared" si="67"/>
        <v/>
      </c>
      <c r="AW69" s="3">
        <f t="shared" si="67"/>
        <v>1</v>
      </c>
      <c r="AY69" s="3" t="str">
        <f t="shared" ref="AY69:BC71" si="68">IF(B69=0,"",IF(OR(B69=$AG$1,B69=$AZ$1,B70=$AG$1,B70=$AZ$1,B71=$AG$1,B71=$AZ$1),0,1))</f>
        <v/>
      </c>
      <c r="AZ69" s="3" t="str">
        <f t="shared" si="68"/>
        <v/>
      </c>
      <c r="BA69" s="3" t="str">
        <f t="shared" si="68"/>
        <v/>
      </c>
      <c r="BB69" s="3" t="str">
        <f t="shared" si="68"/>
        <v/>
      </c>
      <c r="BC69" s="3">
        <f t="shared" si="68"/>
        <v>1</v>
      </c>
      <c r="BE69" s="3" t="str">
        <f t="shared" ref="BE69:BI71" si="69">IF(B69=0,"",IF(OR(B69=$AG$1,B69=$BF$1,B70=$AG$1,B70=$BF$1,B71=$AG$1,B71=$BF$1),0,1))</f>
        <v/>
      </c>
      <c r="BF69" s="3" t="str">
        <f t="shared" si="69"/>
        <v/>
      </c>
      <c r="BG69" s="3" t="str">
        <f t="shared" si="69"/>
        <v/>
      </c>
      <c r="BH69" s="3" t="str">
        <f t="shared" si="69"/>
        <v/>
      </c>
      <c r="BI69" s="3">
        <f t="shared" si="69"/>
        <v>1</v>
      </c>
      <c r="BK69" s="3" t="str">
        <f t="shared" ref="BK69:BK71" si="70">IF(B69=0,"",IF(OR(B69=$BK$1,B69=$BL$1,B70=$BK$1,B70=$BL$1,B71=$BK$1,B71=$BL$1),0,1))</f>
        <v/>
      </c>
      <c r="BL69" s="3" t="str">
        <f t="shared" si="37"/>
        <v/>
      </c>
      <c r="BM69" s="3" t="str">
        <f t="shared" si="37"/>
        <v/>
      </c>
      <c r="BN69" s="3" t="str">
        <f t="shared" si="37"/>
        <v/>
      </c>
      <c r="BO69" s="3">
        <f t="shared" si="37"/>
        <v>1</v>
      </c>
      <c r="BQ69" s="3" t="str">
        <f t="shared" ref="BQ69:BQ71" si="71">IF(B69=0,"",IF(OR(B69=$BQ$1,B70=$BQ$1,B71=$BQ$1,B69=$BR$1,B70=$BR$1,B71=$BR$1),0,1))</f>
        <v/>
      </c>
      <c r="BR69" s="3" t="str">
        <f t="shared" si="38"/>
        <v/>
      </c>
      <c r="BS69" s="3" t="str">
        <f t="shared" si="38"/>
        <v/>
      </c>
      <c r="BT69" s="3" t="str">
        <f t="shared" si="38"/>
        <v/>
      </c>
      <c r="BU69" s="3">
        <f t="shared" si="38"/>
        <v>1</v>
      </c>
      <c r="BW69" s="3" t="str">
        <f t="shared" ref="BW69:BW71" si="72">IF(B69=0,"",IF(OR(B69=$BQ$1,B70=$BQ$1,B71=$BQ$1,B69=$BX$1,B70=$BX$1,B71=$BX$1),0,1))</f>
        <v/>
      </c>
      <c r="BX69" s="3" t="str">
        <f t="shared" si="39"/>
        <v/>
      </c>
      <c r="BY69" s="3" t="str">
        <f t="shared" si="39"/>
        <v/>
      </c>
      <c r="BZ69" s="3" t="str">
        <f t="shared" si="39"/>
        <v/>
      </c>
      <c r="CA69" s="3">
        <f t="shared" si="39"/>
        <v>1</v>
      </c>
      <c r="CC69" s="3" t="str">
        <f t="shared" ref="CC69:CC71" si="73">IF(B69=0,"",IF(OR(B69=$BQ$1,B70=$BQ$1,B71=$BQ$1,B69=$CD$1,B70=$CD$1,B71=$CD$1),0,1))</f>
        <v/>
      </c>
      <c r="CD69" s="3" t="str">
        <f t="shared" si="40"/>
        <v/>
      </c>
      <c r="CE69" s="3" t="str">
        <f t="shared" si="40"/>
        <v/>
      </c>
      <c r="CF69" s="3" t="str">
        <f t="shared" si="40"/>
        <v/>
      </c>
      <c r="CG69" s="3">
        <f t="shared" si="40"/>
        <v>1</v>
      </c>
      <c r="CI69" s="3" t="str">
        <f t="shared" ref="CI69:CI71" si="74">IF(B69=0,"",IF(OR(B69=$BQ$1,B70=$BQ$1,B71=$BQ$1,B69=$CJ$1,B70=$CJ$1,B71=$CJ$1),0,1))</f>
        <v/>
      </c>
      <c r="CJ69" s="3" t="str">
        <f t="shared" si="41"/>
        <v/>
      </c>
      <c r="CK69" s="3" t="str">
        <f t="shared" si="41"/>
        <v/>
      </c>
      <c r="CL69" s="3" t="str">
        <f t="shared" si="41"/>
        <v/>
      </c>
      <c r="CM69" s="3">
        <f t="shared" si="41"/>
        <v>1</v>
      </c>
      <c r="CO69" s="3" t="str">
        <f t="shared" ref="CO69:CO71" si="75">IF(B69=0,"",IF(OR(B69=$BQ$1,B70=$BQ$1,B71=$BQ$1,B69=$CP$1,B70=$CP$1,B71=$CP$1),0,1))</f>
        <v/>
      </c>
      <c r="CP69" s="3" t="str">
        <f t="shared" si="42"/>
        <v/>
      </c>
      <c r="CQ69" s="3" t="str">
        <f t="shared" si="42"/>
        <v/>
      </c>
      <c r="CR69" s="3" t="str">
        <f t="shared" si="42"/>
        <v/>
      </c>
      <c r="CS69" s="3">
        <f t="shared" si="42"/>
        <v>1</v>
      </c>
    </row>
    <row r="70" spans="1:97">
      <c r="A70" s="264">
        <f>'BNRegular Symbol'!K69</f>
        <v>66</v>
      </c>
      <c r="F70" s="1" t="str">
        <f>'BNRegular Symbol'!P69</f>
        <v>M5</v>
      </c>
      <c r="I70" s="3" t="str">
        <f t="shared" si="59"/>
        <v/>
      </c>
      <c r="J70" s="3" t="str">
        <f t="shared" si="58"/>
        <v/>
      </c>
      <c r="K70" s="3" t="str">
        <f t="shared" si="58"/>
        <v/>
      </c>
      <c r="L70" s="3" t="str">
        <f t="shared" si="60"/>
        <v/>
      </c>
      <c r="M70" s="3">
        <f t="shared" si="58"/>
        <v>0</v>
      </c>
      <c r="O70" s="3" t="str">
        <f t="shared" si="62"/>
        <v/>
      </c>
      <c r="P70" s="3" t="str">
        <f t="shared" si="62"/>
        <v/>
      </c>
      <c r="Q70" s="3" t="str">
        <f t="shared" si="62"/>
        <v/>
      </c>
      <c r="R70" s="3" t="str">
        <f t="shared" si="62"/>
        <v/>
      </c>
      <c r="S70" s="3">
        <f t="shared" si="62"/>
        <v>1</v>
      </c>
      <c r="U70" s="3" t="str">
        <f t="shared" si="63"/>
        <v/>
      </c>
      <c r="V70" s="3" t="str">
        <f t="shared" si="34"/>
        <v/>
      </c>
      <c r="W70" s="3" t="str">
        <f t="shared" si="34"/>
        <v/>
      </c>
      <c r="X70" s="3" t="str">
        <f t="shared" si="34"/>
        <v/>
      </c>
      <c r="Y70" s="3">
        <f t="shared" si="34"/>
        <v>1</v>
      </c>
      <c r="AA70" s="3" t="str">
        <f t="shared" si="64"/>
        <v/>
      </c>
      <c r="AB70" s="3" t="str">
        <f t="shared" si="35"/>
        <v/>
      </c>
      <c r="AC70" s="3" t="str">
        <f t="shared" si="35"/>
        <v/>
      </c>
      <c r="AD70" s="3" t="str">
        <f t="shared" si="35"/>
        <v/>
      </c>
      <c r="AE70" s="3">
        <f t="shared" si="35"/>
        <v>1</v>
      </c>
      <c r="AG70" s="3" t="str">
        <f t="shared" si="65"/>
        <v/>
      </c>
      <c r="AH70" s="3" t="str">
        <f t="shared" si="36"/>
        <v/>
      </c>
      <c r="AI70" s="3" t="str">
        <f t="shared" si="36"/>
        <v/>
      </c>
      <c r="AJ70" s="3" t="str">
        <f t="shared" si="36"/>
        <v/>
      </c>
      <c r="AK70" s="3">
        <f t="shared" si="36"/>
        <v>0</v>
      </c>
      <c r="AM70" s="3" t="str">
        <f t="shared" si="66"/>
        <v/>
      </c>
      <c r="AN70" s="3" t="str">
        <f t="shared" si="66"/>
        <v/>
      </c>
      <c r="AO70" s="3" t="str">
        <f t="shared" si="66"/>
        <v/>
      </c>
      <c r="AP70" s="3" t="str">
        <f t="shared" si="66"/>
        <v/>
      </c>
      <c r="AQ70" s="3">
        <f t="shared" si="66"/>
        <v>1</v>
      </c>
      <c r="AS70" s="3" t="str">
        <f t="shared" si="67"/>
        <v/>
      </c>
      <c r="AT70" s="3" t="str">
        <f t="shared" si="67"/>
        <v/>
      </c>
      <c r="AU70" s="3" t="str">
        <f t="shared" si="67"/>
        <v/>
      </c>
      <c r="AV70" s="3" t="str">
        <f t="shared" si="67"/>
        <v/>
      </c>
      <c r="AW70" s="3">
        <f t="shared" si="67"/>
        <v>1</v>
      </c>
      <c r="AY70" s="3" t="str">
        <f t="shared" si="68"/>
        <v/>
      </c>
      <c r="AZ70" s="3" t="str">
        <f t="shared" si="68"/>
        <v/>
      </c>
      <c r="BA70" s="3" t="str">
        <f t="shared" si="68"/>
        <v/>
      </c>
      <c r="BB70" s="3" t="str">
        <f t="shared" si="68"/>
        <v/>
      </c>
      <c r="BC70" s="3">
        <f t="shared" si="68"/>
        <v>1</v>
      </c>
      <c r="BE70" s="3" t="str">
        <f t="shared" si="69"/>
        <v/>
      </c>
      <c r="BF70" s="3" t="str">
        <f t="shared" si="69"/>
        <v/>
      </c>
      <c r="BG70" s="3" t="str">
        <f t="shared" si="69"/>
        <v/>
      </c>
      <c r="BH70" s="3" t="str">
        <f t="shared" si="69"/>
        <v/>
      </c>
      <c r="BI70" s="3">
        <f t="shared" si="69"/>
        <v>1</v>
      </c>
      <c r="BK70" s="3" t="str">
        <f t="shared" si="70"/>
        <v/>
      </c>
      <c r="BL70" s="3" t="str">
        <f t="shared" si="37"/>
        <v/>
      </c>
      <c r="BM70" s="3" t="str">
        <f t="shared" si="37"/>
        <v/>
      </c>
      <c r="BN70" s="3" t="str">
        <f t="shared" si="37"/>
        <v/>
      </c>
      <c r="BO70" s="3">
        <f t="shared" si="37"/>
        <v>1</v>
      </c>
      <c r="BQ70" s="3" t="str">
        <f t="shared" si="71"/>
        <v/>
      </c>
      <c r="BR70" s="3" t="str">
        <f t="shared" si="38"/>
        <v/>
      </c>
      <c r="BS70" s="3" t="str">
        <f t="shared" si="38"/>
        <v/>
      </c>
      <c r="BT70" s="3" t="str">
        <f t="shared" si="38"/>
        <v/>
      </c>
      <c r="BU70" s="3">
        <f t="shared" si="38"/>
        <v>1</v>
      </c>
      <c r="BW70" s="3" t="str">
        <f t="shared" si="72"/>
        <v/>
      </c>
      <c r="BX70" s="3" t="str">
        <f t="shared" si="39"/>
        <v/>
      </c>
      <c r="BY70" s="3" t="str">
        <f t="shared" si="39"/>
        <v/>
      </c>
      <c r="BZ70" s="3" t="str">
        <f t="shared" si="39"/>
        <v/>
      </c>
      <c r="CA70" s="3">
        <f t="shared" si="39"/>
        <v>1</v>
      </c>
      <c r="CC70" s="3" t="str">
        <f t="shared" si="73"/>
        <v/>
      </c>
      <c r="CD70" s="3" t="str">
        <f t="shared" si="40"/>
        <v/>
      </c>
      <c r="CE70" s="3" t="str">
        <f t="shared" si="40"/>
        <v/>
      </c>
      <c r="CF70" s="3" t="str">
        <f t="shared" si="40"/>
        <v/>
      </c>
      <c r="CG70" s="3">
        <f t="shared" si="40"/>
        <v>1</v>
      </c>
      <c r="CI70" s="3" t="str">
        <f t="shared" si="74"/>
        <v/>
      </c>
      <c r="CJ70" s="3" t="str">
        <f t="shared" si="41"/>
        <v/>
      </c>
      <c r="CK70" s="3" t="str">
        <f t="shared" si="41"/>
        <v/>
      </c>
      <c r="CL70" s="3" t="str">
        <f t="shared" si="41"/>
        <v/>
      </c>
      <c r="CM70" s="3">
        <f t="shared" si="41"/>
        <v>1</v>
      </c>
      <c r="CO70" s="3" t="str">
        <f t="shared" si="75"/>
        <v/>
      </c>
      <c r="CP70" s="3" t="str">
        <f t="shared" si="42"/>
        <v/>
      </c>
      <c r="CQ70" s="3" t="str">
        <f t="shared" si="42"/>
        <v/>
      </c>
      <c r="CR70" s="3" t="str">
        <f t="shared" si="42"/>
        <v/>
      </c>
      <c r="CS70" s="3">
        <f t="shared" si="42"/>
        <v>1</v>
      </c>
    </row>
    <row r="71" spans="1:97">
      <c r="A71" s="264">
        <f>'BNRegular Symbol'!K70</f>
        <v>67</v>
      </c>
      <c r="B71" s="290"/>
      <c r="C71" s="290"/>
      <c r="D71" s="290"/>
      <c r="E71" s="290"/>
      <c r="F71" s="1" t="str">
        <f>'BNRegular Symbol'!P70</f>
        <v>S1</v>
      </c>
      <c r="I71" s="3" t="str">
        <f t="shared" si="59"/>
        <v/>
      </c>
      <c r="J71" s="3" t="str">
        <f t="shared" si="58"/>
        <v/>
      </c>
      <c r="K71" s="3" t="str">
        <f t="shared" si="58"/>
        <v/>
      </c>
      <c r="L71" s="3" t="str">
        <f t="shared" si="60"/>
        <v/>
      </c>
      <c r="M71" s="3">
        <f t="shared" si="58"/>
        <v>0</v>
      </c>
      <c r="O71" s="3" t="str">
        <f t="shared" si="62"/>
        <v/>
      </c>
      <c r="P71" s="3" t="str">
        <f t="shared" si="62"/>
        <v/>
      </c>
      <c r="Q71" s="3" t="str">
        <f t="shared" si="62"/>
        <v/>
      </c>
      <c r="R71" s="3" t="str">
        <f t="shared" si="62"/>
        <v/>
      </c>
      <c r="S71" s="3">
        <f t="shared" si="62"/>
        <v>0</v>
      </c>
      <c r="U71" s="3" t="str">
        <f t="shared" si="63"/>
        <v/>
      </c>
      <c r="V71" s="3" t="str">
        <f t="shared" si="34"/>
        <v/>
      </c>
      <c r="W71" s="3" t="str">
        <f t="shared" si="34"/>
        <v/>
      </c>
      <c r="X71" s="3" t="str">
        <f t="shared" si="34"/>
        <v/>
      </c>
      <c r="Y71" s="3">
        <f t="shared" si="34"/>
        <v>1</v>
      </c>
      <c r="AA71" s="3" t="str">
        <f t="shared" si="64"/>
        <v/>
      </c>
      <c r="AB71" s="3" t="str">
        <f t="shared" si="35"/>
        <v/>
      </c>
      <c r="AC71" s="3" t="str">
        <f t="shared" si="35"/>
        <v/>
      </c>
      <c r="AD71" s="3" t="str">
        <f t="shared" si="35"/>
        <v/>
      </c>
      <c r="AE71" s="3">
        <f t="shared" si="35"/>
        <v>1</v>
      </c>
      <c r="AG71" s="3" t="str">
        <f t="shared" si="65"/>
        <v/>
      </c>
      <c r="AH71" s="3" t="str">
        <f t="shared" si="36"/>
        <v/>
      </c>
      <c r="AI71" s="3" t="str">
        <f t="shared" si="36"/>
        <v/>
      </c>
      <c r="AJ71" s="3" t="str">
        <f t="shared" si="36"/>
        <v/>
      </c>
      <c r="AK71" s="3">
        <f t="shared" si="36"/>
        <v>1</v>
      </c>
      <c r="AM71" s="3" t="str">
        <f t="shared" si="66"/>
        <v/>
      </c>
      <c r="AN71" s="3" t="str">
        <f t="shared" si="66"/>
        <v/>
      </c>
      <c r="AO71" s="3" t="str">
        <f t="shared" si="66"/>
        <v/>
      </c>
      <c r="AP71" s="3" t="str">
        <f t="shared" si="66"/>
        <v/>
      </c>
      <c r="AQ71" s="3">
        <f t="shared" si="66"/>
        <v>1</v>
      </c>
      <c r="AS71" s="3" t="str">
        <f t="shared" si="67"/>
        <v/>
      </c>
      <c r="AT71" s="3" t="str">
        <f t="shared" si="67"/>
        <v/>
      </c>
      <c r="AU71" s="3" t="str">
        <f t="shared" si="67"/>
        <v/>
      </c>
      <c r="AV71" s="3" t="str">
        <f t="shared" si="67"/>
        <v/>
      </c>
      <c r="AW71" s="3">
        <f t="shared" si="67"/>
        <v>1</v>
      </c>
      <c r="AY71" s="3" t="str">
        <f t="shared" si="68"/>
        <v/>
      </c>
      <c r="AZ71" s="3" t="str">
        <f t="shared" si="68"/>
        <v/>
      </c>
      <c r="BA71" s="3" t="str">
        <f t="shared" si="68"/>
        <v/>
      </c>
      <c r="BB71" s="3" t="str">
        <f t="shared" si="68"/>
        <v/>
      </c>
      <c r="BC71" s="3">
        <f t="shared" si="68"/>
        <v>1</v>
      </c>
      <c r="BE71" s="3" t="str">
        <f t="shared" si="69"/>
        <v/>
      </c>
      <c r="BF71" s="3" t="str">
        <f t="shared" si="69"/>
        <v/>
      </c>
      <c r="BG71" s="3" t="str">
        <f t="shared" si="69"/>
        <v/>
      </c>
      <c r="BH71" s="3" t="str">
        <f t="shared" si="69"/>
        <v/>
      </c>
      <c r="BI71" s="3">
        <f t="shared" si="69"/>
        <v>1</v>
      </c>
      <c r="BK71" s="3" t="str">
        <f t="shared" si="70"/>
        <v/>
      </c>
      <c r="BL71" s="3" t="str">
        <f t="shared" si="37"/>
        <v/>
      </c>
      <c r="BM71" s="3" t="str">
        <f t="shared" si="37"/>
        <v/>
      </c>
      <c r="BN71" s="3" t="str">
        <f t="shared" si="37"/>
        <v/>
      </c>
      <c r="BO71" s="3">
        <f t="shared" si="37"/>
        <v>1</v>
      </c>
      <c r="BQ71" s="3" t="str">
        <f t="shared" si="71"/>
        <v/>
      </c>
      <c r="BR71" s="3" t="str">
        <f t="shared" si="38"/>
        <v/>
      </c>
      <c r="BS71" s="3" t="str">
        <f t="shared" si="38"/>
        <v/>
      </c>
      <c r="BT71" s="3" t="str">
        <f t="shared" si="38"/>
        <v/>
      </c>
      <c r="BU71" s="3">
        <f t="shared" si="38"/>
        <v>1</v>
      </c>
      <c r="BW71" s="3" t="str">
        <f t="shared" si="72"/>
        <v/>
      </c>
      <c r="BX71" s="3" t="str">
        <f t="shared" si="39"/>
        <v/>
      </c>
      <c r="BY71" s="3" t="str">
        <f t="shared" si="39"/>
        <v/>
      </c>
      <c r="BZ71" s="3" t="str">
        <f t="shared" si="39"/>
        <v/>
      </c>
      <c r="CA71" s="3">
        <f t="shared" si="39"/>
        <v>1</v>
      </c>
      <c r="CC71" s="3" t="str">
        <f t="shared" si="73"/>
        <v/>
      </c>
      <c r="CD71" s="3" t="str">
        <f t="shared" si="40"/>
        <v/>
      </c>
      <c r="CE71" s="3" t="str">
        <f t="shared" si="40"/>
        <v/>
      </c>
      <c r="CF71" s="3" t="str">
        <f t="shared" si="40"/>
        <v/>
      </c>
      <c r="CG71" s="3">
        <f t="shared" si="40"/>
        <v>1</v>
      </c>
      <c r="CI71" s="3" t="str">
        <f t="shared" si="74"/>
        <v/>
      </c>
      <c r="CJ71" s="3" t="str">
        <f t="shared" si="41"/>
        <v/>
      </c>
      <c r="CK71" s="3" t="str">
        <f t="shared" si="41"/>
        <v/>
      </c>
      <c r="CL71" s="3" t="str">
        <f t="shared" si="41"/>
        <v/>
      </c>
      <c r="CM71" s="3">
        <f t="shared" si="41"/>
        <v>1</v>
      </c>
      <c r="CO71" s="3" t="str">
        <f t="shared" si="75"/>
        <v/>
      </c>
      <c r="CP71" s="3" t="str">
        <f t="shared" si="42"/>
        <v/>
      </c>
      <c r="CQ71" s="3" t="str">
        <f t="shared" si="42"/>
        <v/>
      </c>
      <c r="CR71" s="3" t="str">
        <f t="shared" si="42"/>
        <v/>
      </c>
      <c r="CS71" s="3">
        <f>IF(F71=0,"",IF(OR(F71=$BQ$1,F72=$BQ$1,F73=$BQ$1,F71=$CP$1,F72=$CP$1,F73=$CP$1),0,1))</f>
        <v>1</v>
      </c>
    </row>
    <row r="72" spans="1:97">
      <c r="A72" s="289"/>
      <c r="F72" s="263" t="str">
        <f>F4</f>
        <v>M1</v>
      </c>
    </row>
    <row r="73" spans="1:97">
      <c r="A73" s="265"/>
      <c r="F73" s="263" t="str">
        <f>F5</f>
        <v>M2</v>
      </c>
    </row>
    <row r="74" spans="1:97">
      <c r="A74" s="265"/>
      <c r="B74" s="190"/>
      <c r="C74" s="190"/>
      <c r="D74" s="190"/>
      <c r="E74" s="190"/>
      <c r="F74" s="190"/>
    </row>
    <row r="75" spans="1:97">
      <c r="A75" s="265"/>
      <c r="B75" s="190"/>
      <c r="C75" s="190"/>
      <c r="D75" s="190"/>
      <c r="E75" s="190"/>
      <c r="F75" s="190"/>
    </row>
    <row r="76" spans="1:97">
      <c r="A76" s="265"/>
      <c r="B76" s="190"/>
      <c r="C76" s="190"/>
      <c r="D76" s="190"/>
      <c r="E76" s="190"/>
      <c r="F76" s="190"/>
    </row>
    <row r="77" spans="1:97">
      <c r="A77" s="265"/>
      <c r="B77" s="190"/>
      <c r="C77" s="190"/>
      <c r="D77" s="190"/>
      <c r="E77" s="190"/>
      <c r="F77" s="190"/>
    </row>
    <row r="78" spans="1:97">
      <c r="A78" s="265"/>
      <c r="B78" s="190"/>
      <c r="C78" s="190"/>
      <c r="D78" s="190"/>
      <c r="E78" s="190"/>
      <c r="F78" s="190"/>
    </row>
  </sheetData>
  <phoneticPr fontId="1" type="noConversion"/>
  <conditionalFormatting sqref="B1:F1">
    <cfRule type="cellIs" dxfId="365" priority="61" operator="equal">
      <formula>"M5"</formula>
    </cfRule>
    <cfRule type="cellIs" dxfId="364" priority="62" operator="equal">
      <formula>"M4"</formula>
    </cfRule>
    <cfRule type="cellIs" dxfId="363" priority="63" operator="equal">
      <formula>"M3"</formula>
    </cfRule>
    <cfRule type="cellIs" dxfId="362" priority="64" operator="equal">
      <formula>"M2"</formula>
    </cfRule>
    <cfRule type="cellIs" dxfId="361" priority="65" operator="equal">
      <formula>"M1"</formula>
    </cfRule>
    <cfRule type="cellIs" dxfId="360" priority="66" operator="equal">
      <formula>"WW"</formula>
    </cfRule>
    <cfRule type="cellIs" dxfId="359" priority="67" operator="equal">
      <formula>"S1"</formula>
    </cfRule>
  </conditionalFormatting>
  <conditionalFormatting sqref="AM3:AQ3">
    <cfRule type="cellIs" dxfId="358" priority="53" operator="equal">
      <formula>"S2"</formula>
    </cfRule>
    <cfRule type="cellIs" dxfId="357" priority="54" operator="equal">
      <formula>"WW"</formula>
    </cfRule>
    <cfRule type="cellIs" dxfId="356" priority="55" operator="equal">
      <formula>"S1"</formula>
    </cfRule>
    <cfRule type="cellIs" dxfId="355" priority="56" operator="equal">
      <formula>"M5"</formula>
    </cfRule>
    <cfRule type="cellIs" dxfId="354" priority="57" operator="equal">
      <formula>"M4"</formula>
    </cfRule>
    <cfRule type="cellIs" dxfId="353" priority="58" operator="equal">
      <formula>"M3"</formula>
    </cfRule>
    <cfRule type="cellIs" dxfId="352" priority="59" operator="equal">
      <formula>"M2"</formula>
    </cfRule>
    <cfRule type="cellIs" dxfId="351" priority="60" operator="equal">
      <formula>"M1"</formula>
    </cfRule>
  </conditionalFormatting>
  <conditionalFormatting sqref="AM3:AQ3">
    <cfRule type="cellIs" dxfId="350" priority="46" operator="equal">
      <formula>"M5"</formula>
    </cfRule>
    <cfRule type="cellIs" dxfId="349" priority="47" operator="equal">
      <formula>"M4"</formula>
    </cfRule>
    <cfRule type="cellIs" dxfId="348" priority="48" operator="equal">
      <formula>"M3"</formula>
    </cfRule>
    <cfRule type="cellIs" dxfId="347" priority="49" operator="equal">
      <formula>"M2"</formula>
    </cfRule>
    <cfRule type="cellIs" dxfId="346" priority="50" operator="equal">
      <formula>"M1"</formula>
    </cfRule>
    <cfRule type="cellIs" dxfId="345" priority="51" operator="equal">
      <formula>"WW"</formula>
    </cfRule>
    <cfRule type="cellIs" dxfId="344" priority="52" operator="equal">
      <formula>"S1"</formula>
    </cfRule>
  </conditionalFormatting>
  <conditionalFormatting sqref="AS3:AW3">
    <cfRule type="cellIs" dxfId="343" priority="38" operator="equal">
      <formula>"S2"</formula>
    </cfRule>
    <cfRule type="cellIs" dxfId="342" priority="39" operator="equal">
      <formula>"WW"</formula>
    </cfRule>
    <cfRule type="cellIs" dxfId="341" priority="40" operator="equal">
      <formula>"S1"</formula>
    </cfRule>
    <cfRule type="cellIs" dxfId="340" priority="41" operator="equal">
      <formula>"M5"</formula>
    </cfRule>
    <cfRule type="cellIs" dxfId="339" priority="42" operator="equal">
      <formula>"M4"</formula>
    </cfRule>
    <cfRule type="cellIs" dxfId="338" priority="43" operator="equal">
      <formula>"M3"</formula>
    </cfRule>
    <cfRule type="cellIs" dxfId="337" priority="44" operator="equal">
      <formula>"M2"</formula>
    </cfRule>
    <cfRule type="cellIs" dxfId="336" priority="45" operator="equal">
      <formula>"M1"</formula>
    </cfRule>
  </conditionalFormatting>
  <conditionalFormatting sqref="AS3:AW3">
    <cfRule type="cellIs" dxfId="335" priority="31" operator="equal">
      <formula>"M5"</formula>
    </cfRule>
    <cfRule type="cellIs" dxfId="334" priority="32" operator="equal">
      <formula>"M4"</formula>
    </cfRule>
    <cfRule type="cellIs" dxfId="333" priority="33" operator="equal">
      <formula>"M3"</formula>
    </cfRule>
    <cfRule type="cellIs" dxfId="332" priority="34" operator="equal">
      <formula>"M2"</formula>
    </cfRule>
    <cfRule type="cellIs" dxfId="331" priority="35" operator="equal">
      <formula>"M1"</formula>
    </cfRule>
    <cfRule type="cellIs" dxfId="330" priority="36" operator="equal">
      <formula>"WW"</formula>
    </cfRule>
    <cfRule type="cellIs" dxfId="329" priority="37" operator="equal">
      <formula>"S1"</formula>
    </cfRule>
  </conditionalFormatting>
  <conditionalFormatting sqref="AY3:BC3">
    <cfRule type="cellIs" dxfId="328" priority="23" operator="equal">
      <formula>"S2"</formula>
    </cfRule>
    <cfRule type="cellIs" dxfId="327" priority="24" operator="equal">
      <formula>"WW"</formula>
    </cfRule>
    <cfRule type="cellIs" dxfId="326" priority="25" operator="equal">
      <formula>"S1"</formula>
    </cfRule>
    <cfRule type="cellIs" dxfId="325" priority="26" operator="equal">
      <formula>"M5"</formula>
    </cfRule>
    <cfRule type="cellIs" dxfId="324" priority="27" operator="equal">
      <formula>"M4"</formula>
    </cfRule>
    <cfRule type="cellIs" dxfId="323" priority="28" operator="equal">
      <formula>"M3"</formula>
    </cfRule>
    <cfRule type="cellIs" dxfId="322" priority="29" operator="equal">
      <formula>"M2"</formula>
    </cfRule>
    <cfRule type="cellIs" dxfId="321" priority="30" operator="equal">
      <formula>"M1"</formula>
    </cfRule>
  </conditionalFormatting>
  <conditionalFormatting sqref="AY3:BC3">
    <cfRule type="cellIs" dxfId="320" priority="16" operator="equal">
      <formula>"M5"</formula>
    </cfRule>
    <cfRule type="cellIs" dxfId="319" priority="17" operator="equal">
      <formula>"M4"</formula>
    </cfRule>
    <cfRule type="cellIs" dxfId="318" priority="18" operator="equal">
      <formula>"M3"</formula>
    </cfRule>
    <cfRule type="cellIs" dxfId="317" priority="19" operator="equal">
      <formula>"M2"</formula>
    </cfRule>
    <cfRule type="cellIs" dxfId="316" priority="20" operator="equal">
      <formula>"M1"</formula>
    </cfRule>
    <cfRule type="cellIs" dxfId="315" priority="21" operator="equal">
      <formula>"WW"</formula>
    </cfRule>
    <cfRule type="cellIs" dxfId="314" priority="22" operator="equal">
      <formula>"S1"</formula>
    </cfRule>
  </conditionalFormatting>
  <conditionalFormatting sqref="BE3:BI3">
    <cfRule type="cellIs" dxfId="313" priority="8" operator="equal">
      <formula>"S2"</formula>
    </cfRule>
    <cfRule type="cellIs" dxfId="312" priority="9" operator="equal">
      <formula>"WW"</formula>
    </cfRule>
    <cfRule type="cellIs" dxfId="311" priority="10" operator="equal">
      <formula>"S1"</formula>
    </cfRule>
    <cfRule type="cellIs" dxfId="310" priority="11" operator="equal">
      <formula>"M5"</formula>
    </cfRule>
    <cfRule type="cellIs" dxfId="309" priority="12" operator="equal">
      <formula>"M4"</formula>
    </cfRule>
    <cfRule type="cellIs" dxfId="308" priority="13" operator="equal">
      <formula>"M3"</formula>
    </cfRule>
    <cfRule type="cellIs" dxfId="307" priority="14" operator="equal">
      <formula>"M2"</formula>
    </cfRule>
    <cfRule type="cellIs" dxfId="306" priority="15" operator="equal">
      <formula>"M1"</formula>
    </cfRule>
  </conditionalFormatting>
  <conditionalFormatting sqref="BE3:BI3">
    <cfRule type="cellIs" dxfId="305" priority="1" operator="equal">
      <formula>"M5"</formula>
    </cfRule>
    <cfRule type="cellIs" dxfId="304" priority="2" operator="equal">
      <formula>"M4"</formula>
    </cfRule>
    <cfRule type="cellIs" dxfId="303" priority="3" operator="equal">
      <formula>"M3"</formula>
    </cfRule>
    <cfRule type="cellIs" dxfId="302" priority="4" operator="equal">
      <formula>"M2"</formula>
    </cfRule>
    <cfRule type="cellIs" dxfId="301" priority="5" operator="equal">
      <formula>"M1"</formula>
    </cfRule>
    <cfRule type="cellIs" dxfId="300" priority="6" operator="equal">
      <formula>"WW"</formula>
    </cfRule>
    <cfRule type="cellIs" dxfId="299" priority="7" operator="equal">
      <formula>"S1"</formula>
    </cfRule>
  </conditionalFormatting>
  <conditionalFormatting sqref="F74:F75 E74:E78 D74 C74:C78 B74 I3:M3">
    <cfRule type="cellIs" dxfId="298" priority="225" operator="equal">
      <formula>"S2"</formula>
    </cfRule>
    <cfRule type="cellIs" dxfId="297" priority="226" operator="equal">
      <formula>"WW"</formula>
    </cfRule>
    <cfRule type="cellIs" dxfId="296" priority="227" operator="equal">
      <formula>"S1"</formula>
    </cfRule>
    <cfRule type="cellIs" dxfId="295" priority="228" operator="equal">
      <formula>"M5"</formula>
    </cfRule>
    <cfRule type="cellIs" dxfId="294" priority="229" operator="equal">
      <formula>"M4"</formula>
    </cfRule>
    <cfRule type="cellIs" dxfId="293" priority="230" operator="equal">
      <formula>"M3"</formula>
    </cfRule>
    <cfRule type="cellIs" dxfId="292" priority="231" operator="equal">
      <formula>"M2"</formula>
    </cfRule>
    <cfRule type="cellIs" dxfId="291" priority="232" operator="equal">
      <formula>"M1"</formula>
    </cfRule>
  </conditionalFormatting>
  <conditionalFormatting sqref="B80:F95 B74:F78 I3:M3">
    <cfRule type="cellIs" dxfId="290" priority="218" operator="equal">
      <formula>"M5"</formula>
    </cfRule>
    <cfRule type="cellIs" dxfId="289" priority="219" operator="equal">
      <formula>"M4"</formula>
    </cfRule>
    <cfRule type="cellIs" dxfId="288" priority="220" operator="equal">
      <formula>"M3"</formula>
    </cfRule>
    <cfRule type="cellIs" dxfId="287" priority="221" operator="equal">
      <formula>"M2"</formula>
    </cfRule>
    <cfRule type="cellIs" dxfId="286" priority="222" operator="equal">
      <formula>"M1"</formula>
    </cfRule>
    <cfRule type="cellIs" dxfId="285" priority="223" operator="equal">
      <formula>"WW"</formula>
    </cfRule>
    <cfRule type="cellIs" dxfId="284" priority="224" operator="equal">
      <formula>"S1"</formula>
    </cfRule>
  </conditionalFormatting>
  <conditionalFormatting sqref="AG3:AK3">
    <cfRule type="cellIs" dxfId="283" priority="165" operator="equal">
      <formula>"S2"</formula>
    </cfRule>
    <cfRule type="cellIs" dxfId="282" priority="166" operator="equal">
      <formula>"WW"</formula>
    </cfRule>
    <cfRule type="cellIs" dxfId="281" priority="167" operator="equal">
      <formula>"S1"</formula>
    </cfRule>
    <cfRule type="cellIs" dxfId="280" priority="168" operator="equal">
      <formula>"M5"</formula>
    </cfRule>
    <cfRule type="cellIs" dxfId="279" priority="169" operator="equal">
      <formula>"M4"</formula>
    </cfRule>
    <cfRule type="cellIs" dxfId="278" priority="170" operator="equal">
      <formula>"M3"</formula>
    </cfRule>
    <cfRule type="cellIs" dxfId="277" priority="171" operator="equal">
      <formula>"M2"</formula>
    </cfRule>
    <cfRule type="cellIs" dxfId="276" priority="172" operator="equal">
      <formula>"M1"</formula>
    </cfRule>
  </conditionalFormatting>
  <conditionalFormatting sqref="AG3:AK3">
    <cfRule type="cellIs" dxfId="275" priority="158" operator="equal">
      <formula>"M5"</formula>
    </cfRule>
    <cfRule type="cellIs" dxfId="274" priority="159" operator="equal">
      <formula>"M4"</formula>
    </cfRule>
    <cfRule type="cellIs" dxfId="273" priority="160" operator="equal">
      <formula>"M3"</formula>
    </cfRule>
    <cfRule type="cellIs" dxfId="272" priority="161" operator="equal">
      <formula>"M2"</formula>
    </cfRule>
    <cfRule type="cellIs" dxfId="271" priority="162" operator="equal">
      <formula>"M1"</formula>
    </cfRule>
    <cfRule type="cellIs" dxfId="270" priority="163" operator="equal">
      <formula>"WW"</formula>
    </cfRule>
    <cfRule type="cellIs" dxfId="269" priority="164" operator="equal">
      <formula>"S1"</formula>
    </cfRule>
  </conditionalFormatting>
  <conditionalFormatting sqref="BK3:BO3">
    <cfRule type="cellIs" dxfId="268" priority="150" operator="equal">
      <formula>"S2"</formula>
    </cfRule>
    <cfRule type="cellIs" dxfId="267" priority="151" operator="equal">
      <formula>"WW"</formula>
    </cfRule>
    <cfRule type="cellIs" dxfId="266" priority="152" operator="equal">
      <formula>"S1"</formula>
    </cfRule>
    <cfRule type="cellIs" dxfId="265" priority="153" operator="equal">
      <formula>"M5"</formula>
    </cfRule>
    <cfRule type="cellIs" dxfId="264" priority="154" operator="equal">
      <formula>"M4"</formula>
    </cfRule>
    <cfRule type="cellIs" dxfId="263" priority="155" operator="equal">
      <formula>"M3"</formula>
    </cfRule>
    <cfRule type="cellIs" dxfId="262" priority="156" operator="equal">
      <formula>"M2"</formula>
    </cfRule>
    <cfRule type="cellIs" dxfId="261" priority="157" operator="equal">
      <formula>"M1"</formula>
    </cfRule>
  </conditionalFormatting>
  <conditionalFormatting sqref="BK3:BO3">
    <cfRule type="cellIs" dxfId="260" priority="143" operator="equal">
      <formula>"M5"</formula>
    </cfRule>
    <cfRule type="cellIs" dxfId="259" priority="144" operator="equal">
      <formula>"M4"</formula>
    </cfRule>
    <cfRule type="cellIs" dxfId="258" priority="145" operator="equal">
      <formula>"M3"</formula>
    </cfRule>
    <cfRule type="cellIs" dxfId="257" priority="146" operator="equal">
      <formula>"M2"</formula>
    </cfRule>
    <cfRule type="cellIs" dxfId="256" priority="147" operator="equal">
      <formula>"M1"</formula>
    </cfRule>
    <cfRule type="cellIs" dxfId="255" priority="148" operator="equal">
      <formula>"WW"</formula>
    </cfRule>
    <cfRule type="cellIs" dxfId="254" priority="149" operator="equal">
      <formula>"S1"</formula>
    </cfRule>
  </conditionalFormatting>
  <conditionalFormatting sqref="BQ3:BU3">
    <cfRule type="cellIs" dxfId="253" priority="135" operator="equal">
      <formula>"S2"</formula>
    </cfRule>
    <cfRule type="cellIs" dxfId="252" priority="136" operator="equal">
      <formula>"WW"</formula>
    </cfRule>
    <cfRule type="cellIs" dxfId="251" priority="137" operator="equal">
      <formula>"S1"</formula>
    </cfRule>
    <cfRule type="cellIs" dxfId="250" priority="138" operator="equal">
      <formula>"M5"</formula>
    </cfRule>
    <cfRule type="cellIs" dxfId="249" priority="139" operator="equal">
      <formula>"M4"</formula>
    </cfRule>
    <cfRule type="cellIs" dxfId="248" priority="140" operator="equal">
      <formula>"M3"</formula>
    </cfRule>
    <cfRule type="cellIs" dxfId="247" priority="141" operator="equal">
      <formula>"M2"</formula>
    </cfRule>
    <cfRule type="cellIs" dxfId="246" priority="142" operator="equal">
      <formula>"M1"</formula>
    </cfRule>
  </conditionalFormatting>
  <conditionalFormatting sqref="BQ3:BU3">
    <cfRule type="cellIs" dxfId="245" priority="128" operator="equal">
      <formula>"M5"</formula>
    </cfRule>
    <cfRule type="cellIs" dxfId="244" priority="129" operator="equal">
      <formula>"M4"</formula>
    </cfRule>
    <cfRule type="cellIs" dxfId="243" priority="130" operator="equal">
      <formula>"M3"</formula>
    </cfRule>
    <cfRule type="cellIs" dxfId="242" priority="131" operator="equal">
      <formula>"M2"</formula>
    </cfRule>
    <cfRule type="cellIs" dxfId="241" priority="132" operator="equal">
      <formula>"M1"</formula>
    </cfRule>
    <cfRule type="cellIs" dxfId="240" priority="133" operator="equal">
      <formula>"WW"</formula>
    </cfRule>
    <cfRule type="cellIs" dxfId="239" priority="134" operator="equal">
      <formula>"S1"</formula>
    </cfRule>
  </conditionalFormatting>
  <conditionalFormatting sqref="O3:S3">
    <cfRule type="cellIs" dxfId="238" priority="210" operator="equal">
      <formula>"S2"</formula>
    </cfRule>
    <cfRule type="cellIs" dxfId="237" priority="211" operator="equal">
      <formula>"WW"</formula>
    </cfRule>
    <cfRule type="cellIs" dxfId="236" priority="212" operator="equal">
      <formula>"S1"</formula>
    </cfRule>
    <cfRule type="cellIs" dxfId="235" priority="213" operator="equal">
      <formula>"M5"</formula>
    </cfRule>
    <cfRule type="cellIs" dxfId="234" priority="214" operator="equal">
      <formula>"M4"</formula>
    </cfRule>
    <cfRule type="cellIs" dxfId="233" priority="215" operator="equal">
      <formula>"M3"</formula>
    </cfRule>
    <cfRule type="cellIs" dxfId="232" priority="216" operator="equal">
      <formula>"M2"</formula>
    </cfRule>
    <cfRule type="cellIs" dxfId="231" priority="217" operator="equal">
      <formula>"M1"</formula>
    </cfRule>
  </conditionalFormatting>
  <conditionalFormatting sqref="O3:S3">
    <cfRule type="cellIs" dxfId="230" priority="203" operator="equal">
      <formula>"M5"</formula>
    </cfRule>
    <cfRule type="cellIs" dxfId="229" priority="204" operator="equal">
      <formula>"M4"</formula>
    </cfRule>
    <cfRule type="cellIs" dxfId="228" priority="205" operator="equal">
      <formula>"M3"</formula>
    </cfRule>
    <cfRule type="cellIs" dxfId="227" priority="206" operator="equal">
      <formula>"M2"</formula>
    </cfRule>
    <cfRule type="cellIs" dxfId="226" priority="207" operator="equal">
      <formula>"M1"</formula>
    </cfRule>
    <cfRule type="cellIs" dxfId="225" priority="208" operator="equal">
      <formula>"WW"</formula>
    </cfRule>
    <cfRule type="cellIs" dxfId="224" priority="209" operator="equal">
      <formula>"S1"</formula>
    </cfRule>
  </conditionalFormatting>
  <conditionalFormatting sqref="U3:Y3">
    <cfRule type="cellIs" dxfId="223" priority="195" operator="equal">
      <formula>"S2"</formula>
    </cfRule>
    <cfRule type="cellIs" dxfId="222" priority="196" operator="equal">
      <formula>"WW"</formula>
    </cfRule>
    <cfRule type="cellIs" dxfId="221" priority="197" operator="equal">
      <formula>"S1"</formula>
    </cfRule>
    <cfRule type="cellIs" dxfId="220" priority="198" operator="equal">
      <formula>"M5"</formula>
    </cfRule>
    <cfRule type="cellIs" dxfId="219" priority="199" operator="equal">
      <formula>"M4"</formula>
    </cfRule>
    <cfRule type="cellIs" dxfId="218" priority="200" operator="equal">
      <formula>"M3"</formula>
    </cfRule>
    <cfRule type="cellIs" dxfId="217" priority="201" operator="equal">
      <formula>"M2"</formula>
    </cfRule>
    <cfRule type="cellIs" dxfId="216" priority="202" operator="equal">
      <formula>"M1"</formula>
    </cfRule>
  </conditionalFormatting>
  <conditionalFormatting sqref="U3:Y3">
    <cfRule type="cellIs" dxfId="215" priority="188" operator="equal">
      <formula>"M5"</formula>
    </cfRule>
    <cfRule type="cellIs" dxfId="214" priority="189" operator="equal">
      <formula>"M4"</formula>
    </cfRule>
    <cfRule type="cellIs" dxfId="213" priority="190" operator="equal">
      <formula>"M3"</formula>
    </cfRule>
    <cfRule type="cellIs" dxfId="212" priority="191" operator="equal">
      <formula>"M2"</formula>
    </cfRule>
    <cfRule type="cellIs" dxfId="211" priority="192" operator="equal">
      <formula>"M1"</formula>
    </cfRule>
    <cfRule type="cellIs" dxfId="210" priority="193" operator="equal">
      <formula>"WW"</formula>
    </cfRule>
    <cfRule type="cellIs" dxfId="209" priority="194" operator="equal">
      <formula>"S1"</formula>
    </cfRule>
  </conditionalFormatting>
  <conditionalFormatting sqref="AA3:AE3">
    <cfRule type="cellIs" dxfId="208" priority="180" operator="equal">
      <formula>"S2"</formula>
    </cfRule>
    <cfRule type="cellIs" dxfId="207" priority="181" operator="equal">
      <formula>"WW"</formula>
    </cfRule>
    <cfRule type="cellIs" dxfId="206" priority="182" operator="equal">
      <formula>"S1"</formula>
    </cfRule>
    <cfRule type="cellIs" dxfId="205" priority="183" operator="equal">
      <formula>"M5"</formula>
    </cfRule>
    <cfRule type="cellIs" dxfId="204" priority="184" operator="equal">
      <formula>"M4"</formula>
    </cfRule>
    <cfRule type="cellIs" dxfId="203" priority="185" operator="equal">
      <formula>"M3"</formula>
    </cfRule>
    <cfRule type="cellIs" dxfId="202" priority="186" operator="equal">
      <formula>"M2"</formula>
    </cfRule>
    <cfRule type="cellIs" dxfId="201" priority="187" operator="equal">
      <formula>"M1"</formula>
    </cfRule>
  </conditionalFormatting>
  <conditionalFormatting sqref="AA3:AE3">
    <cfRule type="cellIs" dxfId="200" priority="173" operator="equal">
      <formula>"M5"</formula>
    </cfRule>
    <cfRule type="cellIs" dxfId="199" priority="174" operator="equal">
      <formula>"M4"</formula>
    </cfRule>
    <cfRule type="cellIs" dxfId="198" priority="175" operator="equal">
      <formula>"M3"</formula>
    </cfRule>
    <cfRule type="cellIs" dxfId="197" priority="176" operator="equal">
      <formula>"M2"</formula>
    </cfRule>
    <cfRule type="cellIs" dxfId="196" priority="177" operator="equal">
      <formula>"M1"</formula>
    </cfRule>
    <cfRule type="cellIs" dxfId="195" priority="178" operator="equal">
      <formula>"WW"</formula>
    </cfRule>
    <cfRule type="cellIs" dxfId="194" priority="179" operator="equal">
      <formula>"S1"</formula>
    </cfRule>
  </conditionalFormatting>
  <conditionalFormatting sqref="BW3:CA3">
    <cfRule type="cellIs" dxfId="193" priority="120" operator="equal">
      <formula>"S2"</formula>
    </cfRule>
    <cfRule type="cellIs" dxfId="192" priority="121" operator="equal">
      <formula>"WW"</formula>
    </cfRule>
    <cfRule type="cellIs" dxfId="191" priority="122" operator="equal">
      <formula>"S1"</formula>
    </cfRule>
    <cfRule type="cellIs" dxfId="190" priority="123" operator="equal">
      <formula>"M5"</formula>
    </cfRule>
    <cfRule type="cellIs" dxfId="189" priority="124" operator="equal">
      <formula>"M4"</formula>
    </cfRule>
    <cfRule type="cellIs" dxfId="188" priority="125" operator="equal">
      <formula>"M3"</formula>
    </cfRule>
    <cfRule type="cellIs" dxfId="187" priority="126" operator="equal">
      <formula>"M2"</formula>
    </cfRule>
    <cfRule type="cellIs" dxfId="186" priority="127" operator="equal">
      <formula>"M1"</formula>
    </cfRule>
  </conditionalFormatting>
  <conditionalFormatting sqref="BW3:CA3">
    <cfRule type="cellIs" dxfId="185" priority="113" operator="equal">
      <formula>"M5"</formula>
    </cfRule>
    <cfRule type="cellIs" dxfId="184" priority="114" operator="equal">
      <formula>"M4"</formula>
    </cfRule>
    <cfRule type="cellIs" dxfId="183" priority="115" operator="equal">
      <formula>"M3"</formula>
    </cfRule>
    <cfRule type="cellIs" dxfId="182" priority="116" operator="equal">
      <formula>"M2"</formula>
    </cfRule>
    <cfRule type="cellIs" dxfId="181" priority="117" operator="equal">
      <formula>"M1"</formula>
    </cfRule>
    <cfRule type="cellIs" dxfId="180" priority="118" operator="equal">
      <formula>"WW"</formula>
    </cfRule>
    <cfRule type="cellIs" dxfId="179" priority="119" operator="equal">
      <formula>"S1"</formula>
    </cfRule>
  </conditionalFormatting>
  <conditionalFormatting sqref="CC3:CG3">
    <cfRule type="cellIs" dxfId="178" priority="105" operator="equal">
      <formula>"S2"</formula>
    </cfRule>
    <cfRule type="cellIs" dxfId="177" priority="106" operator="equal">
      <formula>"WW"</formula>
    </cfRule>
    <cfRule type="cellIs" dxfId="176" priority="107" operator="equal">
      <formula>"S1"</formula>
    </cfRule>
    <cfRule type="cellIs" dxfId="175" priority="108" operator="equal">
      <formula>"M5"</formula>
    </cfRule>
    <cfRule type="cellIs" dxfId="174" priority="109" operator="equal">
      <formula>"M4"</formula>
    </cfRule>
    <cfRule type="cellIs" dxfId="173" priority="110" operator="equal">
      <formula>"M3"</formula>
    </cfRule>
    <cfRule type="cellIs" dxfId="172" priority="111" operator="equal">
      <formula>"M2"</formula>
    </cfRule>
    <cfRule type="cellIs" dxfId="171" priority="112" operator="equal">
      <formula>"M1"</formula>
    </cfRule>
  </conditionalFormatting>
  <conditionalFormatting sqref="CC3:CG3">
    <cfRule type="cellIs" dxfId="170" priority="98" operator="equal">
      <formula>"M5"</formula>
    </cfRule>
    <cfRule type="cellIs" dxfId="169" priority="99" operator="equal">
      <formula>"M4"</formula>
    </cfRule>
    <cfRule type="cellIs" dxfId="168" priority="100" operator="equal">
      <formula>"M3"</formula>
    </cfRule>
    <cfRule type="cellIs" dxfId="167" priority="101" operator="equal">
      <formula>"M2"</formula>
    </cfRule>
    <cfRule type="cellIs" dxfId="166" priority="102" operator="equal">
      <formula>"M1"</formula>
    </cfRule>
    <cfRule type="cellIs" dxfId="165" priority="103" operator="equal">
      <formula>"WW"</formula>
    </cfRule>
    <cfRule type="cellIs" dxfId="164" priority="104" operator="equal">
      <formula>"S1"</formula>
    </cfRule>
  </conditionalFormatting>
  <conditionalFormatting sqref="CI3:CM3">
    <cfRule type="cellIs" dxfId="163" priority="90" operator="equal">
      <formula>"S2"</formula>
    </cfRule>
    <cfRule type="cellIs" dxfId="162" priority="91" operator="equal">
      <formula>"WW"</formula>
    </cfRule>
    <cfRule type="cellIs" dxfId="161" priority="92" operator="equal">
      <formula>"S1"</formula>
    </cfRule>
    <cfRule type="cellIs" dxfId="160" priority="93" operator="equal">
      <formula>"M5"</formula>
    </cfRule>
    <cfRule type="cellIs" dxfId="159" priority="94" operator="equal">
      <formula>"M4"</formula>
    </cfRule>
    <cfRule type="cellIs" dxfId="158" priority="95" operator="equal">
      <formula>"M3"</formula>
    </cfRule>
    <cfRule type="cellIs" dxfId="157" priority="96" operator="equal">
      <formula>"M2"</formula>
    </cfRule>
    <cfRule type="cellIs" dxfId="156" priority="97" operator="equal">
      <formula>"M1"</formula>
    </cfRule>
  </conditionalFormatting>
  <conditionalFormatting sqref="CI3:CM3">
    <cfRule type="cellIs" dxfId="155" priority="83" operator="equal">
      <formula>"M5"</formula>
    </cfRule>
    <cfRule type="cellIs" dxfId="154" priority="84" operator="equal">
      <formula>"M4"</formula>
    </cfRule>
    <cfRule type="cellIs" dxfId="153" priority="85" operator="equal">
      <formula>"M3"</formula>
    </cfRule>
    <cfRule type="cellIs" dxfId="152" priority="86" operator="equal">
      <formula>"M2"</formula>
    </cfRule>
    <cfRule type="cellIs" dxfId="151" priority="87" operator="equal">
      <formula>"M1"</formula>
    </cfRule>
    <cfRule type="cellIs" dxfId="150" priority="88" operator="equal">
      <formula>"WW"</formula>
    </cfRule>
    <cfRule type="cellIs" dxfId="149" priority="89" operator="equal">
      <formula>"S1"</formula>
    </cfRule>
  </conditionalFormatting>
  <conditionalFormatting sqref="CO3:CS3">
    <cfRule type="cellIs" dxfId="148" priority="75" operator="equal">
      <formula>"S2"</formula>
    </cfRule>
    <cfRule type="cellIs" dxfId="147" priority="76" operator="equal">
      <formula>"WW"</formula>
    </cfRule>
    <cfRule type="cellIs" dxfId="146" priority="77" operator="equal">
      <formula>"S1"</formula>
    </cfRule>
    <cfRule type="cellIs" dxfId="145" priority="78" operator="equal">
      <formula>"M5"</formula>
    </cfRule>
    <cfRule type="cellIs" dxfId="144" priority="79" operator="equal">
      <formula>"M4"</formula>
    </cfRule>
    <cfRule type="cellIs" dxfId="143" priority="80" operator="equal">
      <formula>"M3"</formula>
    </cfRule>
    <cfRule type="cellIs" dxfId="142" priority="81" operator="equal">
      <formula>"M2"</formula>
    </cfRule>
    <cfRule type="cellIs" dxfId="141" priority="82" operator="equal">
      <formula>"M1"</formula>
    </cfRule>
  </conditionalFormatting>
  <conditionalFormatting sqref="CO3:CS3">
    <cfRule type="cellIs" dxfId="140" priority="68" operator="equal">
      <formula>"M5"</formula>
    </cfRule>
    <cfRule type="cellIs" dxfId="139" priority="69" operator="equal">
      <formula>"M4"</formula>
    </cfRule>
    <cfRule type="cellIs" dxfId="138" priority="70" operator="equal">
      <formula>"M3"</formula>
    </cfRule>
    <cfRule type="cellIs" dxfId="137" priority="71" operator="equal">
      <formula>"M2"</formula>
    </cfRule>
    <cfRule type="cellIs" dxfId="136" priority="72" operator="equal">
      <formula>"M1"</formula>
    </cfRule>
    <cfRule type="cellIs" dxfId="135" priority="73" operator="equal">
      <formula>"WW"</formula>
    </cfRule>
    <cfRule type="cellIs" dxfId="134" priority="74" operator="equal">
      <formula>"S1"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21"/>
    <col min="2" max="2" width="9" style="132"/>
    <col min="3" max="3" width="44" style="132" customWidth="1"/>
    <col min="4" max="4" width="7.83203125" style="132" bestFit="1" customWidth="1"/>
    <col min="5" max="7" width="5.5" style="132" bestFit="1" customWidth="1"/>
    <col min="8" max="8" width="11.6640625" style="132" bestFit="1" customWidth="1"/>
    <col min="9" max="9" width="10.5" style="132" bestFit="1" customWidth="1"/>
    <col min="10" max="10" width="9" style="132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32"/>
    <col min="18" max="18" width="9.5" style="132" bestFit="1" customWidth="1"/>
    <col min="19" max="19" width="7.1640625" style="132" bestFit="1" customWidth="1"/>
    <col min="20" max="20" width="3.6640625" style="132" bestFit="1" customWidth="1"/>
    <col min="21" max="21" width="5.33203125" style="132" customWidth="1"/>
    <col min="22" max="23" width="3.6640625" style="132" bestFit="1" customWidth="1"/>
    <col min="24" max="24" width="9" style="132"/>
    <col min="25" max="25" width="10.5" style="1" bestFit="1" customWidth="1"/>
    <col min="26" max="30" width="18.6640625" style="1" bestFit="1" customWidth="1"/>
    <col min="31" max="16384" width="9" style="132"/>
  </cols>
  <sheetData>
    <row r="1" spans="1:30" ht="16.5" customHeight="1" thickBot="1">
      <c r="B1" s="10" t="s">
        <v>12</v>
      </c>
      <c r="K1" s="1" t="s">
        <v>7</v>
      </c>
      <c r="L1" s="260" t="s">
        <v>188</v>
      </c>
      <c r="M1" s="260"/>
      <c r="N1" s="260"/>
      <c r="O1" s="260"/>
      <c r="P1" s="260"/>
      <c r="R1" s="132" t="s">
        <v>14</v>
      </c>
      <c r="Y1" s="1" t="s">
        <v>13</v>
      </c>
    </row>
    <row r="2" spans="1:30" ht="16.5" customHeight="1" thickBot="1">
      <c r="A2" s="221" t="str">
        <f>I2</f>
        <v>ID</v>
      </c>
      <c r="B2" s="191" t="s">
        <v>7</v>
      </c>
      <c r="C2" s="191" t="s">
        <v>13</v>
      </c>
      <c r="D2" s="191" t="s">
        <v>0</v>
      </c>
      <c r="E2" s="191" t="s">
        <v>4</v>
      </c>
      <c r="F2" s="191" t="s">
        <v>1</v>
      </c>
      <c r="G2" s="191" t="s">
        <v>2</v>
      </c>
      <c r="H2" s="191" t="s">
        <v>3</v>
      </c>
      <c r="I2" s="191" t="s">
        <v>14</v>
      </c>
      <c r="K2" s="190"/>
      <c r="L2" s="261" t="s">
        <v>144</v>
      </c>
      <c r="M2" s="261" t="s">
        <v>21</v>
      </c>
      <c r="N2" s="261" t="s">
        <v>22</v>
      </c>
      <c r="O2" s="261" t="s">
        <v>23</v>
      </c>
      <c r="P2" s="261" t="s">
        <v>24</v>
      </c>
      <c r="R2" s="3" t="s">
        <v>8</v>
      </c>
      <c r="S2" s="3" t="s">
        <v>0</v>
      </c>
      <c r="T2" s="3" t="s">
        <v>4</v>
      </c>
      <c r="U2" s="3" t="s">
        <v>1</v>
      </c>
      <c r="V2" s="3" t="s">
        <v>2</v>
      </c>
      <c r="W2" s="3" t="s">
        <v>3</v>
      </c>
      <c r="Y2" s="190" t="s">
        <v>8</v>
      </c>
      <c r="Z2" s="190" t="s">
        <v>0</v>
      </c>
      <c r="AA2" s="190" t="s">
        <v>4</v>
      </c>
      <c r="AB2" s="190" t="s">
        <v>1</v>
      </c>
      <c r="AC2" s="190" t="s">
        <v>2</v>
      </c>
      <c r="AD2" s="190" t="s">
        <v>3</v>
      </c>
    </row>
    <row r="3" spans="1:30" ht="18">
      <c r="A3" s="221">
        <f t="shared" ref="A3:A7" si="0">I3</f>
        <v>1</v>
      </c>
      <c r="B3" s="191" t="s">
        <v>148</v>
      </c>
      <c r="C3" s="190" t="s">
        <v>254</v>
      </c>
      <c r="D3" s="4">
        <f>COUNTIF(L$3:L$80,$B3)</f>
        <v>6</v>
      </c>
      <c r="E3" s="4">
        <f t="shared" ref="E3:G3" si="1">COUNTIF(M$3:M$80,$B3)</f>
        <v>6</v>
      </c>
      <c r="F3" s="4">
        <f t="shared" si="1"/>
        <v>7</v>
      </c>
      <c r="G3" s="4">
        <f t="shared" si="1"/>
        <v>8</v>
      </c>
      <c r="H3" s="4">
        <f>COUNTIF(P$3:P$80,$B3)</f>
        <v>3</v>
      </c>
      <c r="I3" s="191">
        <v>1</v>
      </c>
      <c r="J3" s="1"/>
      <c r="K3" s="190">
        <v>0</v>
      </c>
      <c r="L3" s="262" t="str">
        <f>VLOOKUP(S3,$A$3:$B$19,2,FALSE)</f>
        <v>M4</v>
      </c>
      <c r="M3" s="262" t="str">
        <f t="shared" ref="M3" si="2">VLOOKUP(T3,$A$3:$B$19,2,FALSE)</f>
        <v>M2</v>
      </c>
      <c r="N3" s="262" t="str">
        <f t="shared" ref="N3" si="3">VLOOKUP(U3,$A$3:$B$19,2,FALSE)</f>
        <v>M2</v>
      </c>
      <c r="O3" s="262" t="str">
        <f t="shared" ref="O3" si="4">VLOOKUP(V3,$A$3:$B$19,2,FALSE)</f>
        <v>M1</v>
      </c>
      <c r="P3" s="262" t="str">
        <f t="shared" ref="P3" si="5">VLOOKUP(W3,$A$3:$B$19,2,FALSE)</f>
        <v>M1</v>
      </c>
      <c r="Q3" s="109"/>
      <c r="R3" s="108">
        <v>0</v>
      </c>
      <c r="S3" s="221">
        <v>4</v>
      </c>
      <c r="T3" s="221">
        <v>2</v>
      </c>
      <c r="U3" s="221">
        <v>2</v>
      </c>
      <c r="V3" s="221">
        <v>1</v>
      </c>
      <c r="W3" s="221">
        <v>1</v>
      </c>
      <c r="X3" s="1"/>
      <c r="Y3" s="190">
        <v>0</v>
      </c>
      <c r="Z3" s="113" t="str">
        <f t="shared" ref="Z3:Z34" si="6">VLOOKUP(L3,$B$3:$I$11,2,FALSE)</f>
        <v>金元寶</v>
      </c>
      <c r="AA3" s="113" t="str">
        <f t="shared" ref="AA3:AA34" si="7">VLOOKUP(M3,$B$3:$I$11,2,FALSE)</f>
        <v>金船</v>
      </c>
      <c r="AB3" s="113" t="str">
        <f t="shared" ref="AB3:AB34" si="8">VLOOKUP(N3,$B$3:$I$11,2,FALSE)</f>
        <v>金船</v>
      </c>
      <c r="AC3" s="113" t="str">
        <f t="shared" ref="AC3:AC34" si="9">VLOOKUP(O3,$B$3:$I$11,2,FALSE)</f>
        <v>金鳥</v>
      </c>
      <c r="AD3" s="113" t="str">
        <f t="shared" ref="AD3:AD34" si="10">VLOOKUP(P3,$B$3:$I$11,2,FALSE)</f>
        <v>金鳥</v>
      </c>
    </row>
    <row r="4" spans="1:30" ht="18">
      <c r="A4" s="221">
        <f t="shared" si="0"/>
        <v>2</v>
      </c>
      <c r="B4" s="191" t="s">
        <v>149</v>
      </c>
      <c r="C4" s="190" t="s">
        <v>255</v>
      </c>
      <c r="D4" s="4">
        <f t="shared" ref="D4:D12" si="11">COUNTIF(L$3:L$80,$B4)</f>
        <v>7</v>
      </c>
      <c r="E4" s="4">
        <f t="shared" ref="E4:E13" si="12">COUNTIF(M$3:M$80,$B4)</f>
        <v>15</v>
      </c>
      <c r="F4" s="4">
        <f t="shared" ref="F4:F13" si="13">COUNTIF(N$3:N$80,$B4)</f>
        <v>11</v>
      </c>
      <c r="G4" s="4">
        <f t="shared" ref="G4:G13" si="14">COUNTIF(O$3:O$80,$B4)</f>
        <v>10</v>
      </c>
      <c r="H4" s="4">
        <f t="shared" ref="H4:H13" si="15">COUNTIF(P$3:P$80,$B4)</f>
        <v>14</v>
      </c>
      <c r="I4" s="191">
        <v>2</v>
      </c>
      <c r="K4" s="190">
        <v>1</v>
      </c>
      <c r="L4" s="262" t="str">
        <f t="shared" ref="L4:L58" si="16">VLOOKUP(S4,$A$3:$B$19,2,FALSE)</f>
        <v>M4</v>
      </c>
      <c r="M4" s="262" t="str">
        <f t="shared" ref="M4:M60" si="17">VLOOKUP(T4,$A$3:$B$19,2,FALSE)</f>
        <v>M2</v>
      </c>
      <c r="N4" s="262" t="str">
        <f t="shared" ref="N4:N59" si="18">VLOOKUP(U4,$A$3:$B$19,2,FALSE)</f>
        <v>M5</v>
      </c>
      <c r="O4" s="262" t="str">
        <f t="shared" ref="O4:O58" si="19">VLOOKUP(V4,$A$3:$B$19,2,FALSE)</f>
        <v>M4</v>
      </c>
      <c r="P4" s="262" t="str">
        <f t="shared" ref="P4:P67" si="20">VLOOKUP(W4,$A$3:$B$19,2,FALSE)</f>
        <v>M2</v>
      </c>
      <c r="Q4" s="109"/>
      <c r="R4" s="108">
        <v>1</v>
      </c>
      <c r="S4" s="221">
        <v>4</v>
      </c>
      <c r="T4" s="221">
        <v>2</v>
      </c>
      <c r="U4" s="221">
        <v>5</v>
      </c>
      <c r="V4" s="221">
        <v>4</v>
      </c>
      <c r="W4" s="221">
        <v>2</v>
      </c>
      <c r="X4" s="1"/>
      <c r="Y4" s="190">
        <v>1</v>
      </c>
      <c r="Z4" s="113" t="str">
        <f t="shared" si="6"/>
        <v>金元寶</v>
      </c>
      <c r="AA4" s="113" t="str">
        <f t="shared" si="7"/>
        <v>金船</v>
      </c>
      <c r="AB4" s="113" t="str">
        <f t="shared" si="8"/>
        <v>招財進寶</v>
      </c>
      <c r="AC4" s="113" t="str">
        <f t="shared" si="9"/>
        <v>金元寶</v>
      </c>
      <c r="AD4" s="113" t="str">
        <f t="shared" si="10"/>
        <v>金船</v>
      </c>
    </row>
    <row r="5" spans="1:30" ht="18">
      <c r="A5" s="221">
        <f t="shared" si="0"/>
        <v>3</v>
      </c>
      <c r="B5" s="191" t="s">
        <v>150</v>
      </c>
      <c r="C5" s="190" t="s">
        <v>256</v>
      </c>
      <c r="D5" s="4">
        <f t="shared" si="11"/>
        <v>16</v>
      </c>
      <c r="E5" s="4">
        <f t="shared" si="12"/>
        <v>7</v>
      </c>
      <c r="F5" s="4">
        <f t="shared" si="13"/>
        <v>12</v>
      </c>
      <c r="G5" s="4">
        <f t="shared" si="14"/>
        <v>8</v>
      </c>
      <c r="H5" s="4">
        <f t="shared" si="15"/>
        <v>18</v>
      </c>
      <c r="I5" s="191">
        <v>3</v>
      </c>
      <c r="K5" s="190">
        <v>2</v>
      </c>
      <c r="L5" s="262" t="str">
        <f t="shared" si="16"/>
        <v>M4</v>
      </c>
      <c r="M5" s="262" t="str">
        <f t="shared" si="17"/>
        <v>M2</v>
      </c>
      <c r="N5" s="262" t="str">
        <f t="shared" si="18"/>
        <v>M5</v>
      </c>
      <c r="O5" s="262" t="str">
        <f t="shared" si="19"/>
        <v>M4</v>
      </c>
      <c r="P5" s="262" t="str">
        <f t="shared" si="20"/>
        <v>M5</v>
      </c>
      <c r="Q5" s="109"/>
      <c r="R5" s="108">
        <v>2</v>
      </c>
      <c r="S5" s="221">
        <v>4</v>
      </c>
      <c r="T5" s="221">
        <v>2</v>
      </c>
      <c r="U5" s="221">
        <v>5</v>
      </c>
      <c r="V5" s="221">
        <v>4</v>
      </c>
      <c r="W5" s="221">
        <v>5</v>
      </c>
      <c r="X5" s="1"/>
      <c r="Y5" s="190">
        <v>2</v>
      </c>
      <c r="Z5" s="113" t="str">
        <f t="shared" si="6"/>
        <v>金元寶</v>
      </c>
      <c r="AA5" s="113" t="str">
        <f t="shared" si="7"/>
        <v>金船</v>
      </c>
      <c r="AB5" s="113" t="str">
        <f t="shared" si="8"/>
        <v>招財進寶</v>
      </c>
      <c r="AC5" s="113" t="str">
        <f t="shared" si="9"/>
        <v>金元寶</v>
      </c>
      <c r="AD5" s="113" t="str">
        <f t="shared" si="10"/>
        <v>招財進寶</v>
      </c>
    </row>
    <row r="6" spans="1:30" ht="16.5" customHeight="1">
      <c r="A6" s="221">
        <f t="shared" si="0"/>
        <v>4</v>
      </c>
      <c r="B6" s="191" t="s">
        <v>151</v>
      </c>
      <c r="C6" s="190" t="s">
        <v>257</v>
      </c>
      <c r="D6" s="4">
        <f t="shared" si="11"/>
        <v>21</v>
      </c>
      <c r="E6" s="4">
        <f t="shared" si="12"/>
        <v>7</v>
      </c>
      <c r="F6" s="4">
        <f t="shared" si="13"/>
        <v>5</v>
      </c>
      <c r="G6" s="4">
        <f t="shared" si="14"/>
        <v>11</v>
      </c>
      <c r="H6" s="4">
        <f t="shared" si="15"/>
        <v>17</v>
      </c>
      <c r="I6" s="191">
        <v>4</v>
      </c>
      <c r="J6" s="236">
        <f>PayCombo!L44</f>
        <v>0</v>
      </c>
      <c r="K6" s="190">
        <v>3</v>
      </c>
      <c r="L6" s="262" t="str">
        <f t="shared" si="16"/>
        <v>M2</v>
      </c>
      <c r="M6" s="262" t="str">
        <f t="shared" si="17"/>
        <v>M3</v>
      </c>
      <c r="N6" s="262" t="str">
        <f t="shared" si="18"/>
        <v>S1</v>
      </c>
      <c r="O6" s="262" t="str">
        <f t="shared" si="19"/>
        <v>M4</v>
      </c>
      <c r="P6" s="262" t="str">
        <f t="shared" si="20"/>
        <v>M3</v>
      </c>
      <c r="Q6" s="109"/>
      <c r="R6" s="108">
        <v>3</v>
      </c>
      <c r="S6" s="221">
        <v>2</v>
      </c>
      <c r="T6" s="221">
        <v>3</v>
      </c>
      <c r="U6" s="221">
        <v>13</v>
      </c>
      <c r="V6" s="221">
        <v>4</v>
      </c>
      <c r="W6" s="221">
        <v>3</v>
      </c>
      <c r="X6" s="1"/>
      <c r="Y6" s="190">
        <v>3</v>
      </c>
      <c r="Z6" s="113" t="str">
        <f t="shared" si="6"/>
        <v>金船</v>
      </c>
      <c r="AA6" s="113" t="str">
        <f t="shared" si="7"/>
        <v>金龜</v>
      </c>
      <c r="AB6" s="113" t="e">
        <f t="shared" si="8"/>
        <v>#N/A</v>
      </c>
      <c r="AC6" s="113" t="str">
        <f t="shared" si="9"/>
        <v>金元寶</v>
      </c>
      <c r="AD6" s="113" t="str">
        <f t="shared" si="10"/>
        <v>金龜</v>
      </c>
    </row>
    <row r="7" spans="1:30" ht="18">
      <c r="A7" s="221">
        <f t="shared" si="0"/>
        <v>5</v>
      </c>
      <c r="B7" s="191" t="s">
        <v>146</v>
      </c>
      <c r="C7" s="190" t="s">
        <v>258</v>
      </c>
      <c r="D7" s="4">
        <f t="shared" si="11"/>
        <v>5</v>
      </c>
      <c r="E7" s="4">
        <f t="shared" si="12"/>
        <v>16</v>
      </c>
      <c r="F7" s="4">
        <f t="shared" si="13"/>
        <v>15</v>
      </c>
      <c r="G7" s="4">
        <f t="shared" si="14"/>
        <v>14</v>
      </c>
      <c r="H7" s="4">
        <f t="shared" si="15"/>
        <v>14</v>
      </c>
      <c r="I7" s="191">
        <v>5</v>
      </c>
      <c r="K7" s="190">
        <v>4</v>
      </c>
      <c r="L7" s="262" t="str">
        <f t="shared" si="16"/>
        <v>M2</v>
      </c>
      <c r="M7" s="262" t="str">
        <f t="shared" si="17"/>
        <v>M3</v>
      </c>
      <c r="N7" s="262" t="str">
        <f t="shared" si="18"/>
        <v>M3</v>
      </c>
      <c r="O7" s="262" t="str">
        <f t="shared" si="19"/>
        <v>M2</v>
      </c>
      <c r="P7" s="262" t="str">
        <f t="shared" si="20"/>
        <v>M2</v>
      </c>
      <c r="Q7" s="109"/>
      <c r="R7" s="108">
        <v>4</v>
      </c>
      <c r="S7" s="221">
        <v>2</v>
      </c>
      <c r="T7" s="221">
        <v>3</v>
      </c>
      <c r="U7" s="221">
        <v>3</v>
      </c>
      <c r="V7" s="221">
        <v>2</v>
      </c>
      <c r="W7" s="221">
        <v>2</v>
      </c>
      <c r="X7" s="1"/>
      <c r="Y7" s="190">
        <v>4</v>
      </c>
      <c r="Z7" s="113" t="str">
        <f t="shared" si="6"/>
        <v>金船</v>
      </c>
      <c r="AA7" s="113" t="str">
        <f t="shared" si="7"/>
        <v>金龜</v>
      </c>
      <c r="AB7" s="113" t="str">
        <f t="shared" si="8"/>
        <v>金龜</v>
      </c>
      <c r="AC7" s="113" t="str">
        <f t="shared" si="9"/>
        <v>金船</v>
      </c>
      <c r="AD7" s="113" t="str">
        <f t="shared" si="10"/>
        <v>金船</v>
      </c>
    </row>
    <row r="8" spans="1:30" ht="18">
      <c r="A8" s="221">
        <f t="shared" ref="A8:A15" si="21">I8</f>
        <v>6</v>
      </c>
      <c r="B8" s="190" t="s">
        <v>177</v>
      </c>
      <c r="C8" s="190" t="s">
        <v>177</v>
      </c>
      <c r="D8" s="4">
        <f t="shared" si="11"/>
        <v>0</v>
      </c>
      <c r="E8" s="4">
        <f t="shared" si="12"/>
        <v>0</v>
      </c>
      <c r="F8" s="4">
        <f t="shared" si="13"/>
        <v>0</v>
      </c>
      <c r="G8" s="4">
        <f t="shared" si="14"/>
        <v>0</v>
      </c>
      <c r="H8" s="4">
        <f t="shared" si="15"/>
        <v>0</v>
      </c>
      <c r="I8" s="191">
        <v>6</v>
      </c>
      <c r="K8" s="190">
        <v>5</v>
      </c>
      <c r="L8" s="262" t="str">
        <f t="shared" si="16"/>
        <v>M3</v>
      </c>
      <c r="M8" s="262" t="str">
        <f t="shared" si="17"/>
        <v>M3</v>
      </c>
      <c r="N8" s="262" t="str">
        <f t="shared" si="18"/>
        <v>M3</v>
      </c>
      <c r="O8" s="262" t="str">
        <f t="shared" si="19"/>
        <v>M2</v>
      </c>
      <c r="P8" s="262" t="str">
        <f t="shared" si="20"/>
        <v>M4</v>
      </c>
      <c r="Q8" s="109"/>
      <c r="R8" s="108">
        <v>5</v>
      </c>
      <c r="S8" s="221">
        <v>3</v>
      </c>
      <c r="T8" s="221">
        <v>3</v>
      </c>
      <c r="U8" s="221">
        <v>3</v>
      </c>
      <c r="V8" s="221">
        <v>2</v>
      </c>
      <c r="W8" s="221">
        <v>4</v>
      </c>
      <c r="X8" s="1"/>
      <c r="Y8" s="190">
        <v>5</v>
      </c>
      <c r="Z8" s="113" t="str">
        <f t="shared" si="6"/>
        <v>金龜</v>
      </c>
      <c r="AA8" s="113" t="str">
        <f t="shared" si="7"/>
        <v>金龜</v>
      </c>
      <c r="AB8" s="113" t="str">
        <f t="shared" si="8"/>
        <v>金龜</v>
      </c>
      <c r="AC8" s="113" t="str">
        <f t="shared" si="9"/>
        <v>金船</v>
      </c>
      <c r="AD8" s="113" t="str">
        <f t="shared" si="10"/>
        <v>金元寶</v>
      </c>
    </row>
    <row r="9" spans="1:30" ht="18">
      <c r="A9" s="221">
        <f t="shared" si="21"/>
        <v>7</v>
      </c>
      <c r="B9" s="275" t="s">
        <v>178</v>
      </c>
      <c r="C9" s="275" t="s">
        <v>178</v>
      </c>
      <c r="D9" s="4">
        <f t="shared" si="11"/>
        <v>0</v>
      </c>
      <c r="E9" s="4">
        <f t="shared" si="12"/>
        <v>0</v>
      </c>
      <c r="F9" s="4">
        <f t="shared" si="13"/>
        <v>0</v>
      </c>
      <c r="G9" s="4">
        <f t="shared" si="14"/>
        <v>0</v>
      </c>
      <c r="H9" s="4">
        <f t="shared" si="15"/>
        <v>0</v>
      </c>
      <c r="I9" s="191">
        <v>7</v>
      </c>
      <c r="K9" s="190">
        <v>6</v>
      </c>
      <c r="L9" s="262" t="str">
        <f t="shared" si="16"/>
        <v>M3</v>
      </c>
      <c r="M9" s="262" t="str">
        <f t="shared" si="17"/>
        <v>M5</v>
      </c>
      <c r="N9" s="262" t="str">
        <f t="shared" si="18"/>
        <v>M3</v>
      </c>
      <c r="O9" s="262" t="str">
        <f t="shared" si="19"/>
        <v>M5</v>
      </c>
      <c r="P9" s="262" t="str">
        <f t="shared" si="20"/>
        <v>M3</v>
      </c>
      <c r="Q9" s="109"/>
      <c r="R9" s="108">
        <v>6</v>
      </c>
      <c r="S9" s="221">
        <v>3</v>
      </c>
      <c r="T9" s="221">
        <v>5</v>
      </c>
      <c r="U9" s="221">
        <v>3</v>
      </c>
      <c r="V9" s="221">
        <v>5</v>
      </c>
      <c r="W9" s="221">
        <v>3</v>
      </c>
      <c r="X9" s="1"/>
      <c r="Y9" s="190">
        <v>6</v>
      </c>
      <c r="Z9" s="113" t="str">
        <f t="shared" si="6"/>
        <v>金龜</v>
      </c>
      <c r="AA9" s="113" t="str">
        <f t="shared" si="7"/>
        <v>招財進寶</v>
      </c>
      <c r="AB9" s="113" t="str">
        <f t="shared" si="8"/>
        <v>金龜</v>
      </c>
      <c r="AC9" s="113" t="str">
        <f t="shared" si="9"/>
        <v>招財進寶</v>
      </c>
      <c r="AD9" s="113" t="str">
        <f t="shared" si="10"/>
        <v>金龜</v>
      </c>
    </row>
    <row r="10" spans="1:30" ht="18">
      <c r="A10" s="221">
        <f t="shared" si="21"/>
        <v>8</v>
      </c>
      <c r="B10" s="275" t="s">
        <v>179</v>
      </c>
      <c r="C10" s="275" t="s">
        <v>179</v>
      </c>
      <c r="D10" s="4">
        <f t="shared" si="11"/>
        <v>0</v>
      </c>
      <c r="E10" s="4">
        <f t="shared" si="12"/>
        <v>0</v>
      </c>
      <c r="F10" s="4">
        <f t="shared" si="13"/>
        <v>0</v>
      </c>
      <c r="G10" s="4">
        <f t="shared" si="14"/>
        <v>0</v>
      </c>
      <c r="H10" s="4">
        <f t="shared" si="15"/>
        <v>0</v>
      </c>
      <c r="I10" s="191">
        <v>8</v>
      </c>
      <c r="K10" s="190">
        <v>7</v>
      </c>
      <c r="L10" s="262" t="str">
        <f t="shared" si="16"/>
        <v>M3</v>
      </c>
      <c r="M10" s="262" t="str">
        <f t="shared" si="17"/>
        <v>M5</v>
      </c>
      <c r="N10" s="262" t="str">
        <f t="shared" si="18"/>
        <v>M2</v>
      </c>
      <c r="O10" s="262" t="str">
        <f t="shared" si="19"/>
        <v>M5</v>
      </c>
      <c r="P10" s="262" t="str">
        <f t="shared" si="20"/>
        <v>M5</v>
      </c>
      <c r="Q10" s="109"/>
      <c r="R10" s="108">
        <v>7</v>
      </c>
      <c r="S10" s="221">
        <v>3</v>
      </c>
      <c r="T10" s="221">
        <v>5</v>
      </c>
      <c r="U10" s="221">
        <v>2</v>
      </c>
      <c r="V10" s="221">
        <v>5</v>
      </c>
      <c r="W10" s="221">
        <v>5</v>
      </c>
      <c r="X10" s="1"/>
      <c r="Y10" s="190">
        <v>7</v>
      </c>
      <c r="Z10" s="113" t="str">
        <f t="shared" si="6"/>
        <v>金龜</v>
      </c>
      <c r="AA10" s="113" t="str">
        <f t="shared" si="7"/>
        <v>招財進寶</v>
      </c>
      <c r="AB10" s="113" t="str">
        <f t="shared" si="8"/>
        <v>金船</v>
      </c>
      <c r="AC10" s="113" t="str">
        <f t="shared" si="9"/>
        <v>招財進寶</v>
      </c>
      <c r="AD10" s="113" t="str">
        <f t="shared" si="10"/>
        <v>招財進寶</v>
      </c>
    </row>
    <row r="11" spans="1:30" ht="18">
      <c r="A11" s="221">
        <f t="shared" si="21"/>
        <v>9</v>
      </c>
      <c r="B11" s="275" t="s">
        <v>180</v>
      </c>
      <c r="C11" s="275" t="s">
        <v>180</v>
      </c>
      <c r="D11" s="4">
        <f t="shared" si="11"/>
        <v>0</v>
      </c>
      <c r="E11" s="4">
        <f t="shared" si="12"/>
        <v>0</v>
      </c>
      <c r="F11" s="4">
        <f t="shared" si="13"/>
        <v>0</v>
      </c>
      <c r="G11" s="4">
        <f t="shared" si="14"/>
        <v>0</v>
      </c>
      <c r="H11" s="4">
        <f t="shared" si="15"/>
        <v>0</v>
      </c>
      <c r="I11" s="191">
        <v>9</v>
      </c>
      <c r="K11" s="190">
        <v>8</v>
      </c>
      <c r="L11" s="262" t="str">
        <f t="shared" si="16"/>
        <v>M5</v>
      </c>
      <c r="M11" s="262" t="str">
        <f t="shared" si="17"/>
        <v>M5</v>
      </c>
      <c r="N11" s="262" t="str">
        <f t="shared" si="18"/>
        <v>M2</v>
      </c>
      <c r="O11" s="262" t="str">
        <f t="shared" si="19"/>
        <v>M5</v>
      </c>
      <c r="P11" s="262" t="str">
        <f t="shared" si="20"/>
        <v>M4</v>
      </c>
      <c r="Q11" s="109"/>
      <c r="R11" s="108">
        <v>8</v>
      </c>
      <c r="S11" s="221">
        <v>5</v>
      </c>
      <c r="T11" s="221">
        <v>5</v>
      </c>
      <c r="U11" s="221">
        <v>2</v>
      </c>
      <c r="V11" s="221">
        <v>5</v>
      </c>
      <c r="W11" s="221">
        <v>4</v>
      </c>
      <c r="X11" s="1"/>
      <c r="Y11" s="190">
        <v>8</v>
      </c>
      <c r="Z11" s="113" t="str">
        <f t="shared" si="6"/>
        <v>招財進寶</v>
      </c>
      <c r="AA11" s="113" t="str">
        <f t="shared" si="7"/>
        <v>招財進寶</v>
      </c>
      <c r="AB11" s="113" t="str">
        <f t="shared" si="8"/>
        <v>金船</v>
      </c>
      <c r="AC11" s="113" t="str">
        <f t="shared" si="9"/>
        <v>招財進寶</v>
      </c>
      <c r="AD11" s="113" t="str">
        <f t="shared" si="10"/>
        <v>金元寶</v>
      </c>
    </row>
    <row r="12" spans="1:30" ht="18">
      <c r="A12" s="221">
        <f t="shared" si="21"/>
        <v>10</v>
      </c>
      <c r="B12" s="275" t="s">
        <v>183</v>
      </c>
      <c r="C12" s="275">
        <v>10</v>
      </c>
      <c r="D12" s="4">
        <f t="shared" si="11"/>
        <v>0</v>
      </c>
      <c r="E12" s="4">
        <f t="shared" si="12"/>
        <v>0</v>
      </c>
      <c r="F12" s="4">
        <f t="shared" si="13"/>
        <v>0</v>
      </c>
      <c r="G12" s="4">
        <f t="shared" si="14"/>
        <v>0</v>
      </c>
      <c r="H12" s="4">
        <f t="shared" si="15"/>
        <v>0</v>
      </c>
      <c r="I12" s="191">
        <v>10</v>
      </c>
      <c r="K12" s="190">
        <v>9</v>
      </c>
      <c r="L12" s="262" t="str">
        <f t="shared" si="16"/>
        <v>M5</v>
      </c>
      <c r="M12" s="262" t="str">
        <f t="shared" si="17"/>
        <v>M2</v>
      </c>
      <c r="N12" s="262" t="str">
        <f t="shared" si="18"/>
        <v>WW</v>
      </c>
      <c r="O12" s="262" t="str">
        <f t="shared" si="19"/>
        <v>M2</v>
      </c>
      <c r="P12" s="262" t="str">
        <f t="shared" si="20"/>
        <v>M4</v>
      </c>
      <c r="Q12" s="109"/>
      <c r="R12" s="108">
        <v>9</v>
      </c>
      <c r="S12" s="221">
        <v>5</v>
      </c>
      <c r="T12" s="221">
        <v>2</v>
      </c>
      <c r="U12" s="221">
        <v>12</v>
      </c>
      <c r="V12" s="221">
        <v>2</v>
      </c>
      <c r="W12" s="221">
        <v>4</v>
      </c>
      <c r="X12" s="1"/>
      <c r="Y12" s="190">
        <v>9</v>
      </c>
      <c r="Z12" s="113" t="str">
        <f t="shared" si="6"/>
        <v>招財進寶</v>
      </c>
      <c r="AA12" s="113" t="str">
        <f t="shared" si="7"/>
        <v>金船</v>
      </c>
      <c r="AB12" s="113" t="e">
        <f t="shared" si="8"/>
        <v>#N/A</v>
      </c>
      <c r="AC12" s="113" t="str">
        <f t="shared" si="9"/>
        <v>金船</v>
      </c>
      <c r="AD12" s="113" t="str">
        <f t="shared" si="10"/>
        <v>金元寶</v>
      </c>
    </row>
    <row r="13" spans="1:30" ht="18">
      <c r="A13" s="221">
        <f t="shared" si="21"/>
        <v>11</v>
      </c>
      <c r="B13" s="275" t="s">
        <v>184</v>
      </c>
      <c r="C13" s="275">
        <v>9</v>
      </c>
      <c r="D13" s="4">
        <f>COUNTIF(L$3:L$80,$B13)</f>
        <v>0</v>
      </c>
      <c r="E13" s="4">
        <f t="shared" si="12"/>
        <v>0</v>
      </c>
      <c r="F13" s="4">
        <f t="shared" si="13"/>
        <v>0</v>
      </c>
      <c r="G13" s="4">
        <f t="shared" si="14"/>
        <v>0</v>
      </c>
      <c r="H13" s="4">
        <f t="shared" si="15"/>
        <v>0</v>
      </c>
      <c r="I13" s="191">
        <v>11</v>
      </c>
      <c r="K13" s="190">
        <v>10</v>
      </c>
      <c r="L13" s="262" t="str">
        <f t="shared" si="16"/>
        <v>M5</v>
      </c>
      <c r="M13" s="262" t="str">
        <f t="shared" si="17"/>
        <v>M2</v>
      </c>
      <c r="N13" s="262" t="str">
        <f t="shared" si="18"/>
        <v>M5</v>
      </c>
      <c r="O13" s="262" t="str">
        <f t="shared" si="19"/>
        <v>M2</v>
      </c>
      <c r="P13" s="262" t="str">
        <f t="shared" si="20"/>
        <v>M2</v>
      </c>
      <c r="Q13" s="109"/>
      <c r="R13" s="108">
        <v>10</v>
      </c>
      <c r="S13" s="221">
        <v>5</v>
      </c>
      <c r="T13" s="221">
        <v>2</v>
      </c>
      <c r="U13" s="221">
        <v>5</v>
      </c>
      <c r="V13" s="221">
        <v>2</v>
      </c>
      <c r="W13" s="221">
        <v>2</v>
      </c>
      <c r="X13" s="1"/>
      <c r="Y13" s="190">
        <v>10</v>
      </c>
      <c r="Z13" s="113" t="str">
        <f t="shared" si="6"/>
        <v>招財進寶</v>
      </c>
      <c r="AA13" s="113" t="str">
        <f t="shared" si="7"/>
        <v>金船</v>
      </c>
      <c r="AB13" s="113" t="str">
        <f t="shared" si="8"/>
        <v>招財進寶</v>
      </c>
      <c r="AC13" s="113" t="str">
        <f t="shared" si="9"/>
        <v>金船</v>
      </c>
      <c r="AD13" s="113" t="str">
        <f t="shared" si="10"/>
        <v>金船</v>
      </c>
    </row>
    <row r="14" spans="1:30" ht="18">
      <c r="A14" s="221">
        <f t="shared" si="21"/>
        <v>13</v>
      </c>
      <c r="B14" s="190" t="s">
        <v>143</v>
      </c>
      <c r="C14" s="190" t="s">
        <v>252</v>
      </c>
      <c r="D14" s="4">
        <f t="shared" ref="D14:D15" si="22">COUNTIF(L$3:L$80,$B14)</f>
        <v>1</v>
      </c>
      <c r="E14" s="4">
        <f t="shared" ref="E14:E15" si="23">COUNTIF(M$3:M$80,$B14)</f>
        <v>3</v>
      </c>
      <c r="F14" s="4">
        <f t="shared" ref="F14:F15" si="24">COUNTIF(N$3:N$80,$B14)</f>
        <v>3</v>
      </c>
      <c r="G14" s="4">
        <f t="shared" ref="G14:G15" si="25">COUNTIF(O$3:O$80,$B14)</f>
        <v>2</v>
      </c>
      <c r="H14" s="4">
        <f t="shared" ref="H14:H15" si="26">COUNTIF(P$3:P$80,$B14)</f>
        <v>2</v>
      </c>
      <c r="I14" s="191">
        <v>13</v>
      </c>
      <c r="K14" s="190">
        <v>11</v>
      </c>
      <c r="L14" s="262" t="str">
        <f t="shared" si="16"/>
        <v>M2</v>
      </c>
      <c r="M14" s="262" t="str">
        <f t="shared" si="17"/>
        <v>M4</v>
      </c>
      <c r="N14" s="262" t="str">
        <f t="shared" si="18"/>
        <v>M5</v>
      </c>
      <c r="O14" s="262" t="str">
        <f t="shared" si="19"/>
        <v>M4</v>
      </c>
      <c r="P14" s="262" t="str">
        <f t="shared" si="20"/>
        <v>M5</v>
      </c>
      <c r="Q14" s="109"/>
      <c r="R14" s="108">
        <v>11</v>
      </c>
      <c r="S14" s="221">
        <v>2</v>
      </c>
      <c r="T14" s="221">
        <v>4</v>
      </c>
      <c r="U14" s="221">
        <v>5</v>
      </c>
      <c r="V14" s="221">
        <v>4</v>
      </c>
      <c r="W14" s="221">
        <v>5</v>
      </c>
      <c r="X14" s="1"/>
      <c r="Y14" s="190">
        <v>11</v>
      </c>
      <c r="Z14" s="113" t="str">
        <f t="shared" si="6"/>
        <v>金船</v>
      </c>
      <c r="AA14" s="113" t="str">
        <f t="shared" si="7"/>
        <v>金元寶</v>
      </c>
      <c r="AB14" s="113" t="str">
        <f t="shared" si="8"/>
        <v>招財進寶</v>
      </c>
      <c r="AC14" s="113" t="str">
        <f t="shared" si="9"/>
        <v>金元寶</v>
      </c>
      <c r="AD14" s="113" t="str">
        <f t="shared" si="10"/>
        <v>招財進寶</v>
      </c>
    </row>
    <row r="15" spans="1:30" ht="18">
      <c r="A15" s="221">
        <f t="shared" si="21"/>
        <v>12</v>
      </c>
      <c r="B15" s="275" t="s">
        <v>142</v>
      </c>
      <c r="C15" s="275" t="s">
        <v>253</v>
      </c>
      <c r="D15" s="4">
        <f t="shared" si="22"/>
        <v>0</v>
      </c>
      <c r="E15" s="4">
        <f t="shared" si="23"/>
        <v>4</v>
      </c>
      <c r="F15" s="4">
        <f t="shared" si="24"/>
        <v>4</v>
      </c>
      <c r="G15" s="4">
        <f t="shared" si="25"/>
        <v>3</v>
      </c>
      <c r="H15" s="4">
        <f t="shared" si="26"/>
        <v>0</v>
      </c>
      <c r="I15" s="191">
        <v>12</v>
      </c>
      <c r="J15" s="1"/>
      <c r="K15" s="190">
        <v>12</v>
      </c>
      <c r="L15" s="262" t="str">
        <f t="shared" si="16"/>
        <v>M2</v>
      </c>
      <c r="M15" s="262" t="str">
        <f t="shared" si="17"/>
        <v>M4</v>
      </c>
      <c r="N15" s="262" t="str">
        <f t="shared" si="18"/>
        <v>WW</v>
      </c>
      <c r="O15" s="262" t="str">
        <f t="shared" si="19"/>
        <v>M4</v>
      </c>
      <c r="P15" s="262" t="str">
        <f t="shared" si="20"/>
        <v>M3</v>
      </c>
      <c r="Q15" s="109"/>
      <c r="R15" s="108">
        <v>12</v>
      </c>
      <c r="S15" s="221">
        <v>2</v>
      </c>
      <c r="T15" s="221">
        <v>4</v>
      </c>
      <c r="U15" s="221">
        <v>12</v>
      </c>
      <c r="V15" s="221">
        <v>4</v>
      </c>
      <c r="W15" s="221">
        <v>3</v>
      </c>
      <c r="X15" s="1"/>
      <c r="Y15" s="190">
        <v>12</v>
      </c>
      <c r="Z15" s="113" t="str">
        <f t="shared" si="6"/>
        <v>金船</v>
      </c>
      <c r="AA15" s="113" t="str">
        <f t="shared" si="7"/>
        <v>金元寶</v>
      </c>
      <c r="AB15" s="113" t="e">
        <f t="shared" si="8"/>
        <v>#N/A</v>
      </c>
      <c r="AC15" s="113" t="str">
        <f t="shared" si="9"/>
        <v>金元寶</v>
      </c>
      <c r="AD15" s="113" t="str">
        <f t="shared" si="10"/>
        <v>金龜</v>
      </c>
    </row>
    <row r="16" spans="1:30" ht="18">
      <c r="B16" s="276" t="s">
        <v>15</v>
      </c>
      <c r="C16" s="3"/>
      <c r="D16" s="113">
        <f>SUM(D3:D15)</f>
        <v>56</v>
      </c>
      <c r="E16" s="113">
        <f>SUM(E3:E15)</f>
        <v>58</v>
      </c>
      <c r="F16" s="113">
        <f>SUM(F3:F15)</f>
        <v>57</v>
      </c>
      <c r="G16" s="113">
        <f>SUM(G3:G15)</f>
        <v>56</v>
      </c>
      <c r="H16" s="113">
        <f>SUM(H3:H15)</f>
        <v>68</v>
      </c>
      <c r="I16" s="3"/>
      <c r="K16" s="190">
        <v>13</v>
      </c>
      <c r="L16" s="262" t="str">
        <f t="shared" si="16"/>
        <v>M2</v>
      </c>
      <c r="M16" s="262" t="str">
        <f t="shared" si="17"/>
        <v>M4</v>
      </c>
      <c r="N16" s="262" t="str">
        <f t="shared" si="18"/>
        <v>M4</v>
      </c>
      <c r="O16" s="262" t="str">
        <f t="shared" si="19"/>
        <v>M3</v>
      </c>
      <c r="P16" s="262" t="str">
        <f t="shared" si="20"/>
        <v>M2</v>
      </c>
      <c r="Q16" s="109"/>
      <c r="R16" s="108">
        <v>13</v>
      </c>
      <c r="S16" s="221">
        <v>2</v>
      </c>
      <c r="T16" s="221">
        <v>4</v>
      </c>
      <c r="U16" s="221">
        <v>4</v>
      </c>
      <c r="V16" s="221">
        <v>3</v>
      </c>
      <c r="W16" s="221">
        <v>2</v>
      </c>
      <c r="X16" s="1"/>
      <c r="Y16" s="190">
        <v>13</v>
      </c>
      <c r="Z16" s="113" t="str">
        <f t="shared" si="6"/>
        <v>金船</v>
      </c>
      <c r="AA16" s="113" t="str">
        <f t="shared" si="7"/>
        <v>金元寶</v>
      </c>
      <c r="AB16" s="113" t="str">
        <f t="shared" si="8"/>
        <v>金元寶</v>
      </c>
      <c r="AC16" s="113" t="str">
        <f t="shared" si="9"/>
        <v>金龜</v>
      </c>
      <c r="AD16" s="113" t="str">
        <f t="shared" si="10"/>
        <v>金船</v>
      </c>
    </row>
    <row r="17" spans="2:30" ht="18">
      <c r="B17" s="221"/>
      <c r="C17" s="221"/>
      <c r="D17" s="21"/>
      <c r="E17" s="221"/>
      <c r="F17" s="221"/>
      <c r="G17" s="221"/>
      <c r="H17" s="221"/>
      <c r="K17" s="190">
        <v>14</v>
      </c>
      <c r="L17" s="262" t="str">
        <f t="shared" si="16"/>
        <v>M4</v>
      </c>
      <c r="M17" s="262" t="str">
        <f t="shared" si="17"/>
        <v>S1</v>
      </c>
      <c r="N17" s="262" t="str">
        <f t="shared" si="18"/>
        <v>M4</v>
      </c>
      <c r="O17" s="262" t="str">
        <f t="shared" si="19"/>
        <v>M1</v>
      </c>
      <c r="P17" s="262" t="str">
        <f t="shared" si="20"/>
        <v>M5</v>
      </c>
      <c r="Q17" s="109"/>
      <c r="R17" s="108">
        <v>14</v>
      </c>
      <c r="S17" s="221">
        <v>4</v>
      </c>
      <c r="T17" s="221">
        <v>13</v>
      </c>
      <c r="U17" s="221">
        <v>4</v>
      </c>
      <c r="V17" s="221">
        <v>1</v>
      </c>
      <c r="W17" s="221">
        <v>5</v>
      </c>
      <c r="X17" s="1"/>
      <c r="Y17" s="190">
        <v>14</v>
      </c>
      <c r="Z17" s="113" t="str">
        <f t="shared" si="6"/>
        <v>金元寶</v>
      </c>
      <c r="AA17" s="113" t="e">
        <f t="shared" si="7"/>
        <v>#N/A</v>
      </c>
      <c r="AB17" s="113" t="str">
        <f t="shared" si="8"/>
        <v>金元寶</v>
      </c>
      <c r="AC17" s="113" t="str">
        <f t="shared" si="9"/>
        <v>金鳥</v>
      </c>
      <c r="AD17" s="113" t="str">
        <f t="shared" si="10"/>
        <v>招財進寶</v>
      </c>
    </row>
    <row r="18" spans="2:30" ht="18">
      <c r="B18" s="221"/>
      <c r="C18" s="221"/>
      <c r="D18" s="221"/>
      <c r="E18" s="221"/>
      <c r="F18" s="221"/>
      <c r="G18" s="221"/>
      <c r="H18" s="198"/>
      <c r="K18" s="190">
        <v>15</v>
      </c>
      <c r="L18" s="262" t="str">
        <f t="shared" si="16"/>
        <v>M4</v>
      </c>
      <c r="M18" s="262" t="str">
        <f t="shared" si="17"/>
        <v>M2</v>
      </c>
      <c r="N18" s="262" t="str">
        <f t="shared" si="18"/>
        <v>M2</v>
      </c>
      <c r="O18" s="262" t="str">
        <f t="shared" si="19"/>
        <v>WW</v>
      </c>
      <c r="P18" s="262" t="str">
        <f t="shared" si="20"/>
        <v>M3</v>
      </c>
      <c r="Q18" s="109"/>
      <c r="R18" s="108">
        <v>15</v>
      </c>
      <c r="S18" s="221">
        <v>4</v>
      </c>
      <c r="T18" s="221">
        <v>2</v>
      </c>
      <c r="U18" s="221">
        <v>2</v>
      </c>
      <c r="V18" s="221">
        <v>12</v>
      </c>
      <c r="W18" s="221">
        <v>3</v>
      </c>
      <c r="X18" s="1"/>
      <c r="Y18" s="190">
        <v>15</v>
      </c>
      <c r="Z18" s="113" t="str">
        <f t="shared" si="6"/>
        <v>金元寶</v>
      </c>
      <c r="AA18" s="113" t="str">
        <f t="shared" si="7"/>
        <v>金船</v>
      </c>
      <c r="AB18" s="113" t="str">
        <f t="shared" si="8"/>
        <v>金船</v>
      </c>
      <c r="AC18" s="113" t="e">
        <f t="shared" si="9"/>
        <v>#N/A</v>
      </c>
      <c r="AD18" s="113" t="str">
        <f t="shared" si="10"/>
        <v>金龜</v>
      </c>
    </row>
    <row r="19" spans="2:30" ht="16" customHeight="1">
      <c r="B19" s="31" t="s">
        <v>17</v>
      </c>
      <c r="C19" s="32"/>
      <c r="D19" s="32"/>
      <c r="E19" s="32"/>
      <c r="F19" s="32"/>
      <c r="G19" s="32"/>
      <c r="H19" s="32"/>
      <c r="K19" s="190">
        <v>16</v>
      </c>
      <c r="L19" s="262" t="str">
        <f t="shared" si="16"/>
        <v>M4</v>
      </c>
      <c r="M19" s="262" t="str">
        <f t="shared" si="17"/>
        <v>M5</v>
      </c>
      <c r="N19" s="262" t="str">
        <f t="shared" si="18"/>
        <v>M2</v>
      </c>
      <c r="O19" s="262" t="str">
        <f t="shared" si="19"/>
        <v>M3</v>
      </c>
      <c r="P19" s="262" t="str">
        <f t="shared" si="20"/>
        <v>M4</v>
      </c>
      <c r="Q19" s="109"/>
      <c r="R19" s="108">
        <v>16</v>
      </c>
      <c r="S19" s="221">
        <v>4</v>
      </c>
      <c r="T19" s="221">
        <v>5</v>
      </c>
      <c r="U19" s="221">
        <v>2</v>
      </c>
      <c r="V19" s="221">
        <v>3</v>
      </c>
      <c r="W19" s="221">
        <v>4</v>
      </c>
      <c r="X19" s="1"/>
      <c r="Y19" s="190">
        <v>16</v>
      </c>
      <c r="Z19" s="113" t="str">
        <f t="shared" si="6"/>
        <v>金元寶</v>
      </c>
      <c r="AA19" s="113" t="str">
        <f t="shared" si="7"/>
        <v>招財進寶</v>
      </c>
      <c r="AB19" s="113" t="str">
        <f t="shared" si="8"/>
        <v>金船</v>
      </c>
      <c r="AC19" s="113" t="str">
        <f t="shared" si="9"/>
        <v>金龜</v>
      </c>
      <c r="AD19" s="113" t="str">
        <f t="shared" si="10"/>
        <v>金元寶</v>
      </c>
    </row>
    <row r="20" spans="2:30" ht="17.25" customHeight="1">
      <c r="B20" s="34" t="s">
        <v>18</v>
      </c>
      <c r="C20" s="34" t="s">
        <v>19</v>
      </c>
      <c r="D20" s="296" t="s">
        <v>20</v>
      </c>
      <c r="E20" s="296" t="s">
        <v>21</v>
      </c>
      <c r="F20" s="296" t="s">
        <v>22</v>
      </c>
      <c r="G20" s="296" t="s">
        <v>23</v>
      </c>
      <c r="H20" s="296" t="s">
        <v>24</v>
      </c>
      <c r="K20" s="190">
        <v>17</v>
      </c>
      <c r="L20" s="262" t="str">
        <f t="shared" si="16"/>
        <v>M3</v>
      </c>
      <c r="M20" s="262" t="str">
        <f t="shared" si="17"/>
        <v>M5</v>
      </c>
      <c r="N20" s="262" t="str">
        <f t="shared" si="18"/>
        <v>M5</v>
      </c>
      <c r="O20" s="262" t="str">
        <f t="shared" si="19"/>
        <v>M5</v>
      </c>
      <c r="P20" s="262" t="str">
        <f t="shared" si="20"/>
        <v>M4</v>
      </c>
      <c r="Q20" s="109"/>
      <c r="R20" s="108">
        <v>17</v>
      </c>
      <c r="S20" s="221">
        <v>3</v>
      </c>
      <c r="T20" s="221">
        <v>5</v>
      </c>
      <c r="U20" s="221">
        <v>5</v>
      </c>
      <c r="V20" s="221">
        <v>5</v>
      </c>
      <c r="W20" s="221">
        <v>4</v>
      </c>
      <c r="X20" s="1"/>
      <c r="Y20" s="190">
        <v>17</v>
      </c>
      <c r="Z20" s="113" t="str">
        <f t="shared" si="6"/>
        <v>金龜</v>
      </c>
      <c r="AA20" s="113" t="str">
        <f t="shared" si="7"/>
        <v>招財進寶</v>
      </c>
      <c r="AB20" s="113" t="str">
        <f t="shared" si="8"/>
        <v>招財進寶</v>
      </c>
      <c r="AC20" s="113" t="str">
        <f t="shared" si="9"/>
        <v>招財進寶</v>
      </c>
      <c r="AD20" s="113" t="str">
        <f t="shared" si="10"/>
        <v>金元寶</v>
      </c>
    </row>
    <row r="21" spans="2:30" ht="15" customHeight="1">
      <c r="B21" s="291" t="s">
        <v>15</v>
      </c>
      <c r="C21" s="292" t="s">
        <v>189</v>
      </c>
      <c r="D21" s="247">
        <f>D16</f>
        <v>56</v>
      </c>
      <c r="E21" s="247">
        <f>E16</f>
        <v>58</v>
      </c>
      <c r="F21" s="247">
        <f>F16</f>
        <v>57</v>
      </c>
      <c r="G21" s="247">
        <f>G16</f>
        <v>56</v>
      </c>
      <c r="H21" s="247">
        <f>H16</f>
        <v>68</v>
      </c>
      <c r="K21" s="190">
        <v>18</v>
      </c>
      <c r="L21" s="262" t="str">
        <f t="shared" si="16"/>
        <v>M3</v>
      </c>
      <c r="M21" s="262" t="str">
        <f t="shared" si="17"/>
        <v>WW</v>
      </c>
      <c r="N21" s="262" t="str">
        <f t="shared" si="18"/>
        <v>M5</v>
      </c>
      <c r="O21" s="262" t="str">
        <f t="shared" si="19"/>
        <v>M5</v>
      </c>
      <c r="P21" s="262" t="str">
        <f t="shared" si="20"/>
        <v>M3</v>
      </c>
      <c r="Q21" s="109"/>
      <c r="R21" s="108">
        <v>18</v>
      </c>
      <c r="S21" s="221">
        <v>3</v>
      </c>
      <c r="T21" s="221">
        <v>12</v>
      </c>
      <c r="U21" s="221">
        <v>5</v>
      </c>
      <c r="V21" s="221">
        <v>5</v>
      </c>
      <c r="W21" s="221">
        <v>3</v>
      </c>
      <c r="X21" s="1"/>
      <c r="Y21" s="190">
        <v>18</v>
      </c>
      <c r="Z21" s="113" t="str">
        <f t="shared" si="6"/>
        <v>金龜</v>
      </c>
      <c r="AA21" s="113" t="e">
        <f t="shared" si="7"/>
        <v>#N/A</v>
      </c>
      <c r="AB21" s="113" t="str">
        <f t="shared" si="8"/>
        <v>招財進寶</v>
      </c>
      <c r="AC21" s="113" t="str">
        <f t="shared" si="9"/>
        <v>招財進寶</v>
      </c>
      <c r="AD21" s="113" t="str">
        <f t="shared" si="10"/>
        <v>金龜</v>
      </c>
    </row>
    <row r="22" spans="2:30" ht="16" customHeight="1">
      <c r="B22" s="291" t="s">
        <v>153</v>
      </c>
      <c r="C22" s="292" t="s">
        <v>157</v>
      </c>
      <c r="D22" s="297">
        <f t="shared" ref="D22:H32" si="27">D$15+D3</f>
        <v>6</v>
      </c>
      <c r="E22" s="297">
        <f t="shared" si="27"/>
        <v>10</v>
      </c>
      <c r="F22" s="297">
        <f t="shared" si="27"/>
        <v>11</v>
      </c>
      <c r="G22" s="297">
        <f t="shared" si="27"/>
        <v>11</v>
      </c>
      <c r="H22" s="297">
        <f t="shared" si="27"/>
        <v>3</v>
      </c>
      <c r="K22" s="190">
        <v>19</v>
      </c>
      <c r="L22" s="262" t="str">
        <f t="shared" si="16"/>
        <v>M3</v>
      </c>
      <c r="M22" s="262" t="str">
        <f t="shared" si="17"/>
        <v>M2</v>
      </c>
      <c r="N22" s="262" t="str">
        <f t="shared" si="18"/>
        <v>M3</v>
      </c>
      <c r="O22" s="262" t="str">
        <f t="shared" si="19"/>
        <v>S1</v>
      </c>
      <c r="P22" s="262" t="str">
        <f t="shared" si="20"/>
        <v>M3</v>
      </c>
      <c r="Q22" s="109"/>
      <c r="R22" s="108">
        <v>19</v>
      </c>
      <c r="S22" s="221">
        <v>3</v>
      </c>
      <c r="T22" s="221">
        <v>2</v>
      </c>
      <c r="U22" s="221">
        <v>3</v>
      </c>
      <c r="V22" s="221">
        <v>13</v>
      </c>
      <c r="W22" s="221">
        <v>3</v>
      </c>
      <c r="X22" s="1"/>
      <c r="Y22" s="190">
        <v>19</v>
      </c>
      <c r="Z22" s="113" t="str">
        <f t="shared" si="6"/>
        <v>金龜</v>
      </c>
      <c r="AA22" s="113" t="str">
        <f t="shared" si="7"/>
        <v>金船</v>
      </c>
      <c r="AB22" s="113" t="str">
        <f t="shared" si="8"/>
        <v>金龜</v>
      </c>
      <c r="AC22" s="113" t="e">
        <f t="shared" si="9"/>
        <v>#N/A</v>
      </c>
      <c r="AD22" s="113" t="str">
        <f t="shared" si="10"/>
        <v>金龜</v>
      </c>
    </row>
    <row r="23" spans="2:30" ht="18">
      <c r="B23" s="291" t="s">
        <v>154</v>
      </c>
      <c r="C23" s="292" t="s">
        <v>158</v>
      </c>
      <c r="D23" s="297">
        <f t="shared" si="27"/>
        <v>7</v>
      </c>
      <c r="E23" s="297">
        <f t="shared" si="27"/>
        <v>19</v>
      </c>
      <c r="F23" s="297">
        <f t="shared" si="27"/>
        <v>15</v>
      </c>
      <c r="G23" s="297">
        <f t="shared" si="27"/>
        <v>13</v>
      </c>
      <c r="H23" s="297">
        <f t="shared" si="27"/>
        <v>14</v>
      </c>
      <c r="K23" s="190">
        <v>20</v>
      </c>
      <c r="L23" s="262" t="str">
        <f t="shared" si="16"/>
        <v>M2</v>
      </c>
      <c r="M23" s="262" t="str">
        <f t="shared" si="17"/>
        <v>M2</v>
      </c>
      <c r="N23" s="262" t="str">
        <f t="shared" si="18"/>
        <v>M3</v>
      </c>
      <c r="O23" s="262" t="str">
        <f t="shared" si="19"/>
        <v>M3</v>
      </c>
      <c r="P23" s="262" t="str">
        <f t="shared" si="20"/>
        <v>M2</v>
      </c>
      <c r="Q23" s="109"/>
      <c r="R23" s="108">
        <v>20</v>
      </c>
      <c r="S23" s="221">
        <v>2</v>
      </c>
      <c r="T23" s="221">
        <v>2</v>
      </c>
      <c r="U23" s="221">
        <v>3</v>
      </c>
      <c r="V23" s="221">
        <v>3</v>
      </c>
      <c r="W23" s="221">
        <v>2</v>
      </c>
      <c r="X23" s="1"/>
      <c r="Y23" s="190">
        <v>20</v>
      </c>
      <c r="Z23" s="113" t="str">
        <f t="shared" si="6"/>
        <v>金船</v>
      </c>
      <c r="AA23" s="113" t="str">
        <f t="shared" si="7"/>
        <v>金船</v>
      </c>
      <c r="AB23" s="113" t="str">
        <f t="shared" si="8"/>
        <v>金龜</v>
      </c>
      <c r="AC23" s="113" t="str">
        <f t="shared" si="9"/>
        <v>金龜</v>
      </c>
      <c r="AD23" s="113" t="str">
        <f t="shared" si="10"/>
        <v>金船</v>
      </c>
    </row>
    <row r="24" spans="2:30" ht="18">
      <c r="B24" s="291" t="s">
        <v>155</v>
      </c>
      <c r="C24" s="292" t="s">
        <v>159</v>
      </c>
      <c r="D24" s="297">
        <f t="shared" si="27"/>
        <v>16</v>
      </c>
      <c r="E24" s="297">
        <f t="shared" si="27"/>
        <v>11</v>
      </c>
      <c r="F24" s="297">
        <f t="shared" si="27"/>
        <v>16</v>
      </c>
      <c r="G24" s="297">
        <f t="shared" si="27"/>
        <v>11</v>
      </c>
      <c r="H24" s="297">
        <f t="shared" si="27"/>
        <v>18</v>
      </c>
      <c r="K24" s="190">
        <v>21</v>
      </c>
      <c r="L24" s="262" t="str">
        <f t="shared" si="16"/>
        <v>M2</v>
      </c>
      <c r="M24" s="262" t="str">
        <f t="shared" si="17"/>
        <v>M2</v>
      </c>
      <c r="N24" s="262" t="str">
        <f t="shared" si="18"/>
        <v>M1</v>
      </c>
      <c r="O24" s="262" t="str">
        <f t="shared" si="19"/>
        <v>M3</v>
      </c>
      <c r="P24" s="262" t="str">
        <f t="shared" si="20"/>
        <v>M2</v>
      </c>
      <c r="Q24" s="109"/>
      <c r="R24" s="108">
        <v>21</v>
      </c>
      <c r="S24" s="221">
        <v>2</v>
      </c>
      <c r="T24" s="221">
        <v>2</v>
      </c>
      <c r="U24" s="221">
        <v>1</v>
      </c>
      <c r="V24" s="221">
        <v>3</v>
      </c>
      <c r="W24" s="221">
        <v>2</v>
      </c>
      <c r="X24" s="1"/>
      <c r="Y24" s="190">
        <v>21</v>
      </c>
      <c r="Z24" s="113" t="str">
        <f t="shared" si="6"/>
        <v>金船</v>
      </c>
      <c r="AA24" s="113" t="str">
        <f t="shared" si="7"/>
        <v>金船</v>
      </c>
      <c r="AB24" s="113" t="str">
        <f t="shared" si="8"/>
        <v>金鳥</v>
      </c>
      <c r="AC24" s="113" t="str">
        <f t="shared" si="9"/>
        <v>金龜</v>
      </c>
      <c r="AD24" s="113" t="str">
        <f t="shared" si="10"/>
        <v>金船</v>
      </c>
    </row>
    <row r="25" spans="2:30" ht="18">
      <c r="B25" s="291" t="s">
        <v>156</v>
      </c>
      <c r="C25" s="292" t="s">
        <v>160</v>
      </c>
      <c r="D25" s="297">
        <f t="shared" si="27"/>
        <v>21</v>
      </c>
      <c r="E25" s="297">
        <f t="shared" si="27"/>
        <v>11</v>
      </c>
      <c r="F25" s="297">
        <f t="shared" si="27"/>
        <v>9</v>
      </c>
      <c r="G25" s="297">
        <f t="shared" si="27"/>
        <v>14</v>
      </c>
      <c r="H25" s="297">
        <f t="shared" si="27"/>
        <v>17</v>
      </c>
      <c r="K25" s="190">
        <v>22</v>
      </c>
      <c r="L25" s="262" t="str">
        <f t="shared" si="16"/>
        <v>M4</v>
      </c>
      <c r="M25" s="262" t="str">
        <f t="shared" si="17"/>
        <v>S1</v>
      </c>
      <c r="N25" s="262" t="str">
        <f t="shared" si="18"/>
        <v>M1</v>
      </c>
      <c r="O25" s="262" t="str">
        <f t="shared" si="19"/>
        <v>M5</v>
      </c>
      <c r="P25" s="262" t="str">
        <f t="shared" si="20"/>
        <v>M2</v>
      </c>
      <c r="Q25" s="109"/>
      <c r="R25" s="108">
        <v>22</v>
      </c>
      <c r="S25" s="221">
        <v>4</v>
      </c>
      <c r="T25" s="221">
        <v>13</v>
      </c>
      <c r="U25" s="221">
        <v>1</v>
      </c>
      <c r="V25" s="221">
        <v>5</v>
      </c>
      <c r="W25" s="221">
        <v>2</v>
      </c>
      <c r="X25" s="1"/>
      <c r="Y25" s="190">
        <v>22</v>
      </c>
      <c r="Z25" s="113" t="str">
        <f t="shared" si="6"/>
        <v>金元寶</v>
      </c>
      <c r="AA25" s="113" t="e">
        <f t="shared" si="7"/>
        <v>#N/A</v>
      </c>
      <c r="AB25" s="113" t="str">
        <f t="shared" si="8"/>
        <v>金鳥</v>
      </c>
      <c r="AC25" s="113" t="str">
        <f t="shared" si="9"/>
        <v>招財進寶</v>
      </c>
      <c r="AD25" s="113" t="str">
        <f t="shared" si="10"/>
        <v>金船</v>
      </c>
    </row>
    <row r="26" spans="2:30" ht="18">
      <c r="B26" s="291" t="s">
        <v>263</v>
      </c>
      <c r="C26" s="292" t="s">
        <v>161</v>
      </c>
      <c r="D26" s="297">
        <f t="shared" si="27"/>
        <v>5</v>
      </c>
      <c r="E26" s="297">
        <f t="shared" si="27"/>
        <v>20</v>
      </c>
      <c r="F26" s="297">
        <f t="shared" si="27"/>
        <v>19</v>
      </c>
      <c r="G26" s="297">
        <f t="shared" si="27"/>
        <v>17</v>
      </c>
      <c r="H26" s="297">
        <f t="shared" si="27"/>
        <v>14</v>
      </c>
      <c r="K26" s="190">
        <v>23</v>
      </c>
      <c r="L26" s="262" t="str">
        <f t="shared" si="16"/>
        <v>M4</v>
      </c>
      <c r="M26" s="262" t="str">
        <f t="shared" si="17"/>
        <v>M5</v>
      </c>
      <c r="N26" s="262" t="str">
        <f t="shared" si="18"/>
        <v>M5</v>
      </c>
      <c r="O26" s="262" t="str">
        <f t="shared" si="19"/>
        <v>M2</v>
      </c>
      <c r="P26" s="262" t="str">
        <f t="shared" si="20"/>
        <v>M4</v>
      </c>
      <c r="Q26" s="109"/>
      <c r="R26" s="108">
        <v>23</v>
      </c>
      <c r="S26" s="221">
        <v>4</v>
      </c>
      <c r="T26" s="221">
        <v>5</v>
      </c>
      <c r="U26" s="221">
        <v>5</v>
      </c>
      <c r="V26" s="221">
        <v>2</v>
      </c>
      <c r="W26" s="221">
        <v>4</v>
      </c>
      <c r="X26" s="1"/>
      <c r="Y26" s="190">
        <v>23</v>
      </c>
      <c r="Z26" s="113" t="str">
        <f t="shared" si="6"/>
        <v>金元寶</v>
      </c>
      <c r="AA26" s="113" t="str">
        <f t="shared" si="7"/>
        <v>招財進寶</v>
      </c>
      <c r="AB26" s="113" t="str">
        <f t="shared" si="8"/>
        <v>招財進寶</v>
      </c>
      <c r="AC26" s="113" t="str">
        <f t="shared" si="9"/>
        <v>金船</v>
      </c>
      <c r="AD26" s="113" t="str">
        <f t="shared" si="10"/>
        <v>金元寶</v>
      </c>
    </row>
    <row r="27" spans="2:30" ht="18">
      <c r="B27" s="291" t="s">
        <v>190</v>
      </c>
      <c r="C27" s="292" t="s">
        <v>196</v>
      </c>
      <c r="D27" s="297">
        <f t="shared" si="27"/>
        <v>0</v>
      </c>
      <c r="E27" s="297">
        <f t="shared" si="27"/>
        <v>4</v>
      </c>
      <c r="F27" s="297">
        <f t="shared" si="27"/>
        <v>4</v>
      </c>
      <c r="G27" s="297">
        <f t="shared" si="27"/>
        <v>3</v>
      </c>
      <c r="H27" s="297">
        <f t="shared" si="27"/>
        <v>0</v>
      </c>
      <c r="K27" s="190">
        <v>24</v>
      </c>
      <c r="L27" s="262" t="str">
        <f t="shared" si="16"/>
        <v>M4</v>
      </c>
      <c r="M27" s="262" t="str">
        <f t="shared" si="17"/>
        <v>M5</v>
      </c>
      <c r="N27" s="262" t="str">
        <f t="shared" si="18"/>
        <v>M5</v>
      </c>
      <c r="O27" s="262" t="str">
        <f t="shared" si="19"/>
        <v>M2</v>
      </c>
      <c r="P27" s="262" t="str">
        <f t="shared" si="20"/>
        <v>M4</v>
      </c>
      <c r="Q27" s="109"/>
      <c r="R27" s="108">
        <v>24</v>
      </c>
      <c r="S27" s="221">
        <v>4</v>
      </c>
      <c r="T27" s="221">
        <v>5</v>
      </c>
      <c r="U27" s="221">
        <v>5</v>
      </c>
      <c r="V27" s="221">
        <v>2</v>
      </c>
      <c r="W27" s="221">
        <v>4</v>
      </c>
      <c r="X27" s="1"/>
      <c r="Y27" s="190">
        <v>24</v>
      </c>
      <c r="Z27" s="113" t="str">
        <f t="shared" si="6"/>
        <v>金元寶</v>
      </c>
      <c r="AA27" s="113" t="str">
        <f t="shared" si="7"/>
        <v>招財進寶</v>
      </c>
      <c r="AB27" s="113" t="str">
        <f t="shared" si="8"/>
        <v>招財進寶</v>
      </c>
      <c r="AC27" s="113" t="str">
        <f t="shared" si="9"/>
        <v>金船</v>
      </c>
      <c r="AD27" s="113" t="str">
        <f t="shared" si="10"/>
        <v>金元寶</v>
      </c>
    </row>
    <row r="28" spans="2:30" ht="18">
      <c r="B28" s="291" t="s">
        <v>191</v>
      </c>
      <c r="C28" s="292" t="s">
        <v>197</v>
      </c>
      <c r="D28" s="297">
        <f t="shared" si="27"/>
        <v>0</v>
      </c>
      <c r="E28" s="297">
        <f t="shared" si="27"/>
        <v>4</v>
      </c>
      <c r="F28" s="297">
        <f t="shared" si="27"/>
        <v>4</v>
      </c>
      <c r="G28" s="297">
        <f t="shared" si="27"/>
        <v>3</v>
      </c>
      <c r="H28" s="297">
        <f t="shared" si="27"/>
        <v>0</v>
      </c>
      <c r="K28" s="190">
        <v>25</v>
      </c>
      <c r="L28" s="262" t="str">
        <f t="shared" si="16"/>
        <v>M1</v>
      </c>
      <c r="M28" s="262" t="str">
        <f t="shared" si="17"/>
        <v>M5</v>
      </c>
      <c r="N28" s="262" t="str">
        <f t="shared" si="18"/>
        <v>S1</v>
      </c>
      <c r="O28" s="262" t="str">
        <f t="shared" si="19"/>
        <v>S1</v>
      </c>
      <c r="P28" s="262" t="str">
        <f t="shared" si="20"/>
        <v>M3</v>
      </c>
      <c r="Q28" s="109"/>
      <c r="R28" s="108">
        <v>25</v>
      </c>
      <c r="S28" s="221">
        <v>1</v>
      </c>
      <c r="T28" s="221">
        <v>5</v>
      </c>
      <c r="U28" s="221">
        <v>13</v>
      </c>
      <c r="V28" s="221">
        <v>13</v>
      </c>
      <c r="W28" s="221">
        <v>3</v>
      </c>
      <c r="X28" s="1"/>
      <c r="Y28" s="190">
        <v>25</v>
      </c>
      <c r="Z28" s="113" t="str">
        <f t="shared" si="6"/>
        <v>金鳥</v>
      </c>
      <c r="AA28" s="113" t="str">
        <f t="shared" si="7"/>
        <v>招財進寶</v>
      </c>
      <c r="AB28" s="113" t="e">
        <f t="shared" si="8"/>
        <v>#N/A</v>
      </c>
      <c r="AC28" s="113" t="e">
        <f t="shared" si="9"/>
        <v>#N/A</v>
      </c>
      <c r="AD28" s="113" t="str">
        <f t="shared" si="10"/>
        <v>金龜</v>
      </c>
    </row>
    <row r="29" spans="2:30" ht="18">
      <c r="B29" s="291" t="s">
        <v>192</v>
      </c>
      <c r="C29" s="3"/>
      <c r="D29" s="297">
        <f t="shared" si="27"/>
        <v>0</v>
      </c>
      <c r="E29" s="297">
        <f t="shared" si="27"/>
        <v>4</v>
      </c>
      <c r="F29" s="297">
        <f t="shared" si="27"/>
        <v>4</v>
      </c>
      <c r="G29" s="297">
        <f t="shared" si="27"/>
        <v>3</v>
      </c>
      <c r="H29" s="297">
        <f t="shared" si="27"/>
        <v>0</v>
      </c>
      <c r="K29" s="190">
        <v>26</v>
      </c>
      <c r="L29" s="262" t="str">
        <f t="shared" si="16"/>
        <v>M1</v>
      </c>
      <c r="M29" s="262" t="str">
        <f t="shared" si="17"/>
        <v>M3</v>
      </c>
      <c r="N29" s="262" t="str">
        <f t="shared" si="18"/>
        <v>M5</v>
      </c>
      <c r="O29" s="262" t="str">
        <f t="shared" si="19"/>
        <v>M4</v>
      </c>
      <c r="P29" s="262" t="str">
        <f t="shared" si="20"/>
        <v>M3</v>
      </c>
      <c r="Q29" s="109"/>
      <c r="R29" s="108">
        <v>26</v>
      </c>
      <c r="S29" s="221">
        <v>1</v>
      </c>
      <c r="T29" s="221">
        <v>3</v>
      </c>
      <c r="U29" s="221">
        <v>5</v>
      </c>
      <c r="V29" s="221">
        <v>4</v>
      </c>
      <c r="W29" s="221">
        <v>3</v>
      </c>
      <c r="X29" s="1"/>
      <c r="Y29" s="190">
        <v>26</v>
      </c>
      <c r="Z29" s="113" t="str">
        <f t="shared" si="6"/>
        <v>金鳥</v>
      </c>
      <c r="AA29" s="113" t="str">
        <f t="shared" si="7"/>
        <v>金龜</v>
      </c>
      <c r="AB29" s="113" t="str">
        <f t="shared" si="8"/>
        <v>招財進寶</v>
      </c>
      <c r="AC29" s="113" t="str">
        <f t="shared" si="9"/>
        <v>金元寶</v>
      </c>
      <c r="AD29" s="113" t="str">
        <f t="shared" si="10"/>
        <v>金龜</v>
      </c>
    </row>
    <row r="30" spans="2:30" ht="18">
      <c r="B30" s="291" t="s">
        <v>193</v>
      </c>
      <c r="C30" s="3"/>
      <c r="D30" s="297">
        <f t="shared" si="27"/>
        <v>0</v>
      </c>
      <c r="E30" s="297">
        <f t="shared" si="27"/>
        <v>4</v>
      </c>
      <c r="F30" s="297">
        <f t="shared" si="27"/>
        <v>4</v>
      </c>
      <c r="G30" s="297">
        <f t="shared" si="27"/>
        <v>3</v>
      </c>
      <c r="H30" s="297">
        <f t="shared" si="27"/>
        <v>0</v>
      </c>
      <c r="K30" s="190">
        <v>27</v>
      </c>
      <c r="L30" s="262" t="str">
        <f t="shared" si="16"/>
        <v>M1</v>
      </c>
      <c r="M30" s="262" t="str">
        <f t="shared" si="17"/>
        <v>WW</v>
      </c>
      <c r="N30" s="262" t="str">
        <f t="shared" si="18"/>
        <v>M5</v>
      </c>
      <c r="O30" s="262" t="str">
        <f t="shared" si="19"/>
        <v>M4</v>
      </c>
      <c r="P30" s="262" t="str">
        <f t="shared" si="20"/>
        <v>M2</v>
      </c>
      <c r="Q30" s="109"/>
      <c r="R30" s="108">
        <v>27</v>
      </c>
      <c r="S30" s="221">
        <v>1</v>
      </c>
      <c r="T30" s="221">
        <v>12</v>
      </c>
      <c r="U30" s="221">
        <v>5</v>
      </c>
      <c r="V30" s="221">
        <v>4</v>
      </c>
      <c r="W30" s="221">
        <v>2</v>
      </c>
      <c r="X30" s="1"/>
      <c r="Y30" s="190">
        <v>27</v>
      </c>
      <c r="Z30" s="113" t="str">
        <f t="shared" si="6"/>
        <v>金鳥</v>
      </c>
      <c r="AA30" s="113" t="e">
        <f t="shared" si="7"/>
        <v>#N/A</v>
      </c>
      <c r="AB30" s="113" t="str">
        <f t="shared" si="8"/>
        <v>招財進寶</v>
      </c>
      <c r="AC30" s="113" t="str">
        <f t="shared" si="9"/>
        <v>金元寶</v>
      </c>
      <c r="AD30" s="113" t="str">
        <f t="shared" si="10"/>
        <v>金船</v>
      </c>
    </row>
    <row r="31" spans="2:30" ht="18">
      <c r="B31" s="291" t="s">
        <v>194</v>
      </c>
      <c r="C31" s="3"/>
      <c r="D31" s="297">
        <f t="shared" si="27"/>
        <v>0</v>
      </c>
      <c r="E31" s="297">
        <f t="shared" si="27"/>
        <v>4</v>
      </c>
      <c r="F31" s="297">
        <f t="shared" si="27"/>
        <v>4</v>
      </c>
      <c r="G31" s="297">
        <f t="shared" si="27"/>
        <v>3</v>
      </c>
      <c r="H31" s="297">
        <f t="shared" si="27"/>
        <v>0</v>
      </c>
      <c r="K31" s="190">
        <v>28</v>
      </c>
      <c r="L31" s="262" t="str">
        <f t="shared" si="16"/>
        <v>M4</v>
      </c>
      <c r="M31" s="262" t="str">
        <f t="shared" si="17"/>
        <v>M5</v>
      </c>
      <c r="N31" s="262" t="str">
        <f t="shared" si="18"/>
        <v>M4</v>
      </c>
      <c r="O31" s="262" t="str">
        <f t="shared" si="19"/>
        <v>M4</v>
      </c>
      <c r="P31" s="262" t="str">
        <f t="shared" si="20"/>
        <v>M4</v>
      </c>
      <c r="Q31" s="109"/>
      <c r="R31" s="108">
        <v>28</v>
      </c>
      <c r="S31" s="221">
        <v>4</v>
      </c>
      <c r="T31" s="221">
        <v>5</v>
      </c>
      <c r="U31" s="221">
        <v>4</v>
      </c>
      <c r="V31" s="221">
        <v>4</v>
      </c>
      <c r="W31" s="221">
        <v>4</v>
      </c>
      <c r="X31" s="1"/>
      <c r="Y31" s="190">
        <v>28</v>
      </c>
      <c r="Z31" s="113" t="str">
        <f t="shared" si="6"/>
        <v>金元寶</v>
      </c>
      <c r="AA31" s="113" t="str">
        <f t="shared" si="7"/>
        <v>招財進寶</v>
      </c>
      <c r="AB31" s="113" t="str">
        <f t="shared" si="8"/>
        <v>金元寶</v>
      </c>
      <c r="AC31" s="113" t="str">
        <f t="shared" si="9"/>
        <v>金元寶</v>
      </c>
      <c r="AD31" s="113" t="str">
        <f t="shared" si="10"/>
        <v>金元寶</v>
      </c>
    </row>
    <row r="32" spans="2:30" ht="18">
      <c r="B32" s="291" t="s">
        <v>195</v>
      </c>
      <c r="C32" s="3"/>
      <c r="D32" s="297">
        <f t="shared" si="27"/>
        <v>0</v>
      </c>
      <c r="E32" s="297">
        <f t="shared" si="27"/>
        <v>4</v>
      </c>
      <c r="F32" s="297">
        <f t="shared" si="27"/>
        <v>4</v>
      </c>
      <c r="G32" s="297">
        <f t="shared" si="27"/>
        <v>3</v>
      </c>
      <c r="H32" s="297">
        <f t="shared" si="27"/>
        <v>0</v>
      </c>
      <c r="K32" s="190">
        <v>29</v>
      </c>
      <c r="L32" s="262" t="str">
        <f t="shared" si="16"/>
        <v>M4</v>
      </c>
      <c r="M32" s="262" t="str">
        <f t="shared" si="17"/>
        <v>M1</v>
      </c>
      <c r="N32" s="262" t="str">
        <f t="shared" si="18"/>
        <v>M3</v>
      </c>
      <c r="O32" s="262" t="str">
        <f t="shared" si="19"/>
        <v>WW</v>
      </c>
      <c r="P32" s="262" t="str">
        <f t="shared" si="20"/>
        <v>M4</v>
      </c>
      <c r="Q32" s="109"/>
      <c r="R32" s="108">
        <v>29</v>
      </c>
      <c r="S32" s="221">
        <v>4</v>
      </c>
      <c r="T32" s="221">
        <v>1</v>
      </c>
      <c r="U32" s="221">
        <v>3</v>
      </c>
      <c r="V32" s="221">
        <v>12</v>
      </c>
      <c r="W32" s="221">
        <v>4</v>
      </c>
      <c r="X32" s="1"/>
      <c r="Y32" s="190">
        <v>29</v>
      </c>
      <c r="Z32" s="113" t="str">
        <f t="shared" si="6"/>
        <v>金元寶</v>
      </c>
      <c r="AA32" s="113" t="str">
        <f t="shared" si="7"/>
        <v>金鳥</v>
      </c>
      <c r="AB32" s="113" t="str">
        <f t="shared" si="8"/>
        <v>金龜</v>
      </c>
      <c r="AC32" s="113" t="e">
        <f t="shared" si="9"/>
        <v>#N/A</v>
      </c>
      <c r="AD32" s="113" t="str">
        <f t="shared" si="10"/>
        <v>金元寶</v>
      </c>
    </row>
    <row r="33" spans="2:30" ht="18">
      <c r="K33" s="190">
        <v>30</v>
      </c>
      <c r="L33" s="262" t="str">
        <f t="shared" si="16"/>
        <v>M4</v>
      </c>
      <c r="M33" s="262" t="str">
        <f t="shared" si="17"/>
        <v>M2</v>
      </c>
      <c r="N33" s="262" t="str">
        <f t="shared" si="18"/>
        <v>M3</v>
      </c>
      <c r="O33" s="262" t="str">
        <f t="shared" si="19"/>
        <v>M2</v>
      </c>
      <c r="P33" s="262" t="str">
        <f t="shared" si="20"/>
        <v>M3</v>
      </c>
      <c r="Q33" s="109"/>
      <c r="R33" s="108">
        <v>30</v>
      </c>
      <c r="S33" s="221">
        <v>4</v>
      </c>
      <c r="T33" s="221">
        <v>2</v>
      </c>
      <c r="U33" s="221">
        <v>3</v>
      </c>
      <c r="V33" s="221">
        <v>2</v>
      </c>
      <c r="W33" s="221">
        <v>3</v>
      </c>
      <c r="X33" s="1"/>
      <c r="Y33" s="190">
        <v>30</v>
      </c>
      <c r="Z33" s="113" t="str">
        <f t="shared" si="6"/>
        <v>金元寶</v>
      </c>
      <c r="AA33" s="113" t="str">
        <f t="shared" si="7"/>
        <v>金船</v>
      </c>
      <c r="AB33" s="113" t="str">
        <f t="shared" si="8"/>
        <v>金龜</v>
      </c>
      <c r="AC33" s="113" t="str">
        <f t="shared" si="9"/>
        <v>金船</v>
      </c>
      <c r="AD33" s="113" t="str">
        <f t="shared" si="10"/>
        <v>金龜</v>
      </c>
    </row>
    <row r="34" spans="2:30" ht="18">
      <c r="I34" s="36"/>
      <c r="K34" s="190">
        <v>31</v>
      </c>
      <c r="L34" s="262" t="str">
        <f t="shared" si="16"/>
        <v>M1</v>
      </c>
      <c r="M34" s="262" t="str">
        <f t="shared" si="17"/>
        <v>M3</v>
      </c>
      <c r="N34" s="262" t="str">
        <f t="shared" si="18"/>
        <v>M1</v>
      </c>
      <c r="O34" s="262" t="str">
        <f t="shared" si="19"/>
        <v>M1</v>
      </c>
      <c r="P34" s="262" t="str">
        <f t="shared" si="20"/>
        <v>M3</v>
      </c>
      <c r="Q34" s="109"/>
      <c r="R34" s="108">
        <v>31</v>
      </c>
      <c r="S34" s="221">
        <v>1</v>
      </c>
      <c r="T34" s="221">
        <v>3</v>
      </c>
      <c r="U34" s="221">
        <v>1</v>
      </c>
      <c r="V34" s="221">
        <v>1</v>
      </c>
      <c r="W34" s="221">
        <v>3</v>
      </c>
      <c r="X34" s="1"/>
      <c r="Y34" s="190">
        <v>31</v>
      </c>
      <c r="Z34" s="113" t="str">
        <f t="shared" si="6"/>
        <v>金鳥</v>
      </c>
      <c r="AA34" s="113" t="str">
        <f t="shared" si="7"/>
        <v>金龜</v>
      </c>
      <c r="AB34" s="113" t="str">
        <f t="shared" si="8"/>
        <v>金鳥</v>
      </c>
      <c r="AC34" s="113" t="str">
        <f t="shared" si="9"/>
        <v>金鳥</v>
      </c>
      <c r="AD34" s="113" t="str">
        <f t="shared" si="10"/>
        <v>金龜</v>
      </c>
    </row>
    <row r="35" spans="2:30" ht="18">
      <c r="B35" s="34" t="s">
        <v>18</v>
      </c>
      <c r="C35" s="34" t="s">
        <v>19</v>
      </c>
      <c r="D35" s="296" t="s">
        <v>20</v>
      </c>
      <c r="E35" s="296" t="s">
        <v>21</v>
      </c>
      <c r="F35" s="296" t="s">
        <v>22</v>
      </c>
      <c r="G35" s="296" t="s">
        <v>23</v>
      </c>
      <c r="H35" s="296" t="s">
        <v>24</v>
      </c>
      <c r="I35" s="36"/>
      <c r="K35" s="190">
        <v>32</v>
      </c>
      <c r="L35" s="262" t="str">
        <f t="shared" si="16"/>
        <v>M1</v>
      </c>
      <c r="M35" s="262" t="str">
        <f t="shared" si="17"/>
        <v>M3</v>
      </c>
      <c r="N35" s="262" t="str">
        <f t="shared" si="18"/>
        <v>M1</v>
      </c>
      <c r="O35" s="262" t="str">
        <f t="shared" si="19"/>
        <v>M1</v>
      </c>
      <c r="P35" s="262" t="str">
        <f t="shared" si="20"/>
        <v>M3</v>
      </c>
      <c r="Q35" s="109"/>
      <c r="R35" s="108">
        <v>32</v>
      </c>
      <c r="S35" s="221">
        <v>1</v>
      </c>
      <c r="T35" s="221">
        <v>3</v>
      </c>
      <c r="U35" s="221">
        <v>1</v>
      </c>
      <c r="V35" s="221">
        <v>1</v>
      </c>
      <c r="W35" s="221">
        <v>3</v>
      </c>
      <c r="X35" s="1"/>
      <c r="Y35" s="190">
        <v>32</v>
      </c>
      <c r="Z35" s="113" t="str">
        <f t="shared" ref="Z35:Z62" si="28">VLOOKUP(L35,$B$3:$I$11,2,FALSE)</f>
        <v>金鳥</v>
      </c>
      <c r="AA35" s="113" t="str">
        <f t="shared" ref="AA35:AA62" si="29">VLOOKUP(M35,$B$3:$I$11,2,FALSE)</f>
        <v>金龜</v>
      </c>
      <c r="AB35" s="113" t="str">
        <f t="shared" ref="AB35:AB62" si="30">VLOOKUP(N35,$B$3:$I$11,2,FALSE)</f>
        <v>金鳥</v>
      </c>
      <c r="AC35" s="113" t="str">
        <f t="shared" ref="AC35:AC62" si="31">VLOOKUP(O35,$B$3:$I$11,2,FALSE)</f>
        <v>金鳥</v>
      </c>
      <c r="AD35" s="113" t="str">
        <f t="shared" ref="AD35:AD62" si="32">VLOOKUP(P35,$B$3:$I$11,2,FALSE)</f>
        <v>金龜</v>
      </c>
    </row>
    <row r="36" spans="2:30" ht="18">
      <c r="B36" s="291" t="s">
        <v>15</v>
      </c>
      <c r="C36" s="292" t="s">
        <v>170</v>
      </c>
      <c r="D36" s="9">
        <f>D21</f>
        <v>56</v>
      </c>
      <c r="E36" s="9">
        <f>E21</f>
        <v>58</v>
      </c>
      <c r="F36" s="9">
        <f>F21</f>
        <v>57</v>
      </c>
      <c r="G36" s="9">
        <f>G21</f>
        <v>56</v>
      </c>
      <c r="H36" s="9">
        <f>H21</f>
        <v>68</v>
      </c>
      <c r="K36" s="190">
        <v>33</v>
      </c>
      <c r="L36" s="262" t="str">
        <f t="shared" si="16"/>
        <v>M1</v>
      </c>
      <c r="M36" s="262" t="str">
        <f t="shared" si="17"/>
        <v>M2</v>
      </c>
      <c r="N36" s="262" t="str">
        <f t="shared" si="18"/>
        <v>M1</v>
      </c>
      <c r="O36" s="262" t="str">
        <f t="shared" si="19"/>
        <v>M5</v>
      </c>
      <c r="P36" s="262" t="str">
        <f t="shared" si="20"/>
        <v>M5</v>
      </c>
      <c r="Q36" s="109"/>
      <c r="R36" s="108">
        <v>33</v>
      </c>
      <c r="S36" s="221">
        <v>1</v>
      </c>
      <c r="T36" s="221">
        <v>2</v>
      </c>
      <c r="U36" s="221">
        <v>1</v>
      </c>
      <c r="V36" s="221">
        <v>5</v>
      </c>
      <c r="W36" s="221">
        <v>5</v>
      </c>
      <c r="X36" s="1"/>
      <c r="Y36" s="190">
        <v>33</v>
      </c>
      <c r="Z36" s="113" t="str">
        <f t="shared" si="28"/>
        <v>金鳥</v>
      </c>
      <c r="AA36" s="113" t="str">
        <f t="shared" si="29"/>
        <v>金船</v>
      </c>
      <c r="AB36" s="113" t="str">
        <f t="shared" si="30"/>
        <v>金鳥</v>
      </c>
      <c r="AC36" s="113" t="str">
        <f t="shared" si="31"/>
        <v>招財進寶</v>
      </c>
      <c r="AD36" s="113" t="str">
        <f t="shared" si="32"/>
        <v>招財進寶</v>
      </c>
    </row>
    <row r="37" spans="2:30" ht="18">
      <c r="B37" s="291" t="s">
        <v>171</v>
      </c>
      <c r="C37" s="292"/>
      <c r="D37" s="294">
        <f>SUM('BNRegularＸ_W()'!I4:I84)</f>
        <v>46</v>
      </c>
      <c r="E37" s="294">
        <f>SUM('BNRegularＸ_W()'!J4:J84)</f>
        <v>35</v>
      </c>
      <c r="F37" s="294">
        <f>SUM('BNRegularＸ_W()'!K4:K84)</f>
        <v>34</v>
      </c>
      <c r="G37" s="294">
        <f>SUM('BNRegularＸ_W()'!L4:L84)</f>
        <v>32</v>
      </c>
      <c r="H37" s="294">
        <f>SUM('BNRegularＸ_W()'!M4:M84)</f>
        <v>59</v>
      </c>
      <c r="K37" s="190">
        <v>34</v>
      </c>
      <c r="L37" s="262" t="str">
        <f t="shared" si="16"/>
        <v>S1</v>
      </c>
      <c r="M37" s="262" t="str">
        <f t="shared" si="17"/>
        <v>M5</v>
      </c>
      <c r="N37" s="262" t="str">
        <f t="shared" si="18"/>
        <v>M2</v>
      </c>
      <c r="O37" s="262" t="str">
        <f t="shared" si="19"/>
        <v>M5</v>
      </c>
      <c r="P37" s="262" t="str">
        <f t="shared" si="20"/>
        <v>M2</v>
      </c>
      <c r="Q37" s="109"/>
      <c r="R37" s="108">
        <v>34</v>
      </c>
      <c r="S37" s="221">
        <v>13</v>
      </c>
      <c r="T37" s="221">
        <v>5</v>
      </c>
      <c r="U37" s="221">
        <v>2</v>
      </c>
      <c r="V37" s="221">
        <v>5</v>
      </c>
      <c r="W37" s="221">
        <v>2</v>
      </c>
      <c r="X37" s="1"/>
      <c r="Y37" s="190">
        <v>34</v>
      </c>
      <c r="Z37" s="113" t="e">
        <f t="shared" si="28"/>
        <v>#N/A</v>
      </c>
      <c r="AA37" s="113" t="str">
        <f t="shared" si="29"/>
        <v>招財進寶</v>
      </c>
      <c r="AB37" s="113" t="str">
        <f t="shared" si="30"/>
        <v>金船</v>
      </c>
      <c r="AC37" s="113" t="str">
        <f t="shared" si="31"/>
        <v>招財進寶</v>
      </c>
      <c r="AD37" s="113" t="str">
        <f t="shared" si="32"/>
        <v>金船</v>
      </c>
    </row>
    <row r="38" spans="2:30" ht="18">
      <c r="B38" s="291" t="s">
        <v>172</v>
      </c>
      <c r="C38" s="292"/>
      <c r="D38" s="294">
        <f>SUM('BNRegularＸ_W()'!O4:O84)</f>
        <v>43</v>
      </c>
      <c r="E38" s="294">
        <f>SUM('BNRegularＸ_W()'!P4:P84)</f>
        <v>13</v>
      </c>
      <c r="F38" s="294">
        <f>SUM('BNRegularＸ_W()'!Q4:Q84)</f>
        <v>22</v>
      </c>
      <c r="G38" s="294">
        <f>SUM('BNRegularＸ_W()'!R4:R84)</f>
        <v>25</v>
      </c>
      <c r="H38" s="294">
        <f>SUM('BNRegularＸ_W()'!S4:S84)</f>
        <v>30</v>
      </c>
      <c r="K38" s="190">
        <v>35</v>
      </c>
      <c r="L38" s="262" t="str">
        <f t="shared" si="16"/>
        <v>M3</v>
      </c>
      <c r="M38" s="262" t="str">
        <f t="shared" si="17"/>
        <v>S1</v>
      </c>
      <c r="N38" s="262" t="str">
        <f t="shared" si="18"/>
        <v>M2</v>
      </c>
      <c r="O38" s="262" t="str">
        <f t="shared" si="19"/>
        <v>M5</v>
      </c>
      <c r="P38" s="262" t="str">
        <f t="shared" si="20"/>
        <v>M3</v>
      </c>
      <c r="Q38" s="109"/>
      <c r="R38" s="108">
        <v>35</v>
      </c>
      <c r="S38" s="221">
        <v>3</v>
      </c>
      <c r="T38" s="221">
        <v>13</v>
      </c>
      <c r="U38" s="221">
        <v>2</v>
      </c>
      <c r="V38" s="221">
        <v>5</v>
      </c>
      <c r="W38" s="221">
        <v>3</v>
      </c>
      <c r="X38" s="1"/>
      <c r="Y38" s="190">
        <v>35</v>
      </c>
      <c r="Z38" s="113" t="str">
        <f t="shared" si="28"/>
        <v>金龜</v>
      </c>
      <c r="AA38" s="113" t="e">
        <f t="shared" si="29"/>
        <v>#N/A</v>
      </c>
      <c r="AB38" s="113" t="str">
        <f t="shared" si="30"/>
        <v>金船</v>
      </c>
      <c r="AC38" s="113" t="str">
        <f t="shared" si="31"/>
        <v>招財進寶</v>
      </c>
      <c r="AD38" s="113" t="str">
        <f t="shared" si="32"/>
        <v>金龜</v>
      </c>
    </row>
    <row r="39" spans="2:30" ht="18">
      <c r="B39" s="291" t="s">
        <v>173</v>
      </c>
      <c r="C39" s="292"/>
      <c r="D39" s="294">
        <f>SUM('BNRegularＸ_W()'!U4:U84)</f>
        <v>27</v>
      </c>
      <c r="E39" s="294">
        <f>SUM('BNRegularＸ_W()'!V4:V84)</f>
        <v>33</v>
      </c>
      <c r="F39" s="294">
        <f>SUM('BNRegularＸ_W()'!W4:W84)</f>
        <v>19</v>
      </c>
      <c r="G39" s="294">
        <f>SUM('BNRegularＸ_W()'!X4:X84)</f>
        <v>28</v>
      </c>
      <c r="H39" s="294">
        <f>SUM('BNRegularＸ_W()'!Y4:Y84)</f>
        <v>22</v>
      </c>
      <c r="I39" s="36"/>
      <c r="K39" s="190">
        <v>36</v>
      </c>
      <c r="L39" s="262" t="str">
        <f t="shared" si="16"/>
        <v>M4</v>
      </c>
      <c r="M39" s="262" t="str">
        <f t="shared" si="17"/>
        <v>M1</v>
      </c>
      <c r="N39" s="262" t="str">
        <f t="shared" si="18"/>
        <v>M2</v>
      </c>
      <c r="O39" s="262" t="str">
        <f t="shared" si="19"/>
        <v>WW</v>
      </c>
      <c r="P39" s="262" t="str">
        <f t="shared" si="20"/>
        <v>M4</v>
      </c>
      <c r="Q39" s="109"/>
      <c r="R39" s="108">
        <v>36</v>
      </c>
      <c r="S39" s="221">
        <v>4</v>
      </c>
      <c r="T39" s="221">
        <v>1</v>
      </c>
      <c r="U39" s="221">
        <v>2</v>
      </c>
      <c r="V39" s="221">
        <v>12</v>
      </c>
      <c r="W39" s="221">
        <v>4</v>
      </c>
      <c r="X39" s="1"/>
      <c r="Y39" s="190">
        <v>36</v>
      </c>
      <c r="Z39" s="113" t="str">
        <f t="shared" si="28"/>
        <v>金元寶</v>
      </c>
      <c r="AA39" s="113" t="str">
        <f t="shared" si="29"/>
        <v>金鳥</v>
      </c>
      <c r="AB39" s="113" t="str">
        <f t="shared" si="30"/>
        <v>金船</v>
      </c>
      <c r="AC39" s="113" t="e">
        <f t="shared" si="31"/>
        <v>#N/A</v>
      </c>
      <c r="AD39" s="113" t="str">
        <f t="shared" si="32"/>
        <v>金元寶</v>
      </c>
    </row>
    <row r="40" spans="2:30" ht="18">
      <c r="B40" s="291" t="s">
        <v>174</v>
      </c>
      <c r="C40" s="292"/>
      <c r="D40" s="294">
        <f>SUM('BNRegularＸ_W()'!AA4:AA84)</f>
        <v>19</v>
      </c>
      <c r="E40" s="294">
        <f>SUM('BNRegularＸ_W()'!AB4:AB84)</f>
        <v>35</v>
      </c>
      <c r="F40" s="294">
        <f>SUM('BNRegularＸ_W()'!AC4:AC84)</f>
        <v>35</v>
      </c>
      <c r="G40" s="294">
        <f>SUM('BNRegularＸ_W()'!AD4:AD84)</f>
        <v>30</v>
      </c>
      <c r="H40" s="294">
        <f>SUM('BNRegularＸ_W()'!AE4:AE84)</f>
        <v>31</v>
      </c>
      <c r="I40" s="36"/>
      <c r="K40" s="190">
        <v>37</v>
      </c>
      <c r="L40" s="262" t="str">
        <f t="shared" si="16"/>
        <v>M4</v>
      </c>
      <c r="M40" s="262" t="str">
        <f t="shared" si="17"/>
        <v>M5</v>
      </c>
      <c r="N40" s="262" t="str">
        <f t="shared" si="18"/>
        <v>S1</v>
      </c>
      <c r="O40" s="262" t="str">
        <f t="shared" si="19"/>
        <v>M4</v>
      </c>
      <c r="P40" s="262" t="str">
        <f t="shared" si="20"/>
        <v>M5</v>
      </c>
      <c r="Q40" s="109"/>
      <c r="R40" s="108">
        <v>37</v>
      </c>
      <c r="S40" s="221">
        <v>4</v>
      </c>
      <c r="T40" s="221">
        <v>5</v>
      </c>
      <c r="U40" s="221">
        <v>13</v>
      </c>
      <c r="V40" s="221">
        <v>4</v>
      </c>
      <c r="W40" s="221">
        <v>5</v>
      </c>
      <c r="X40" s="1"/>
      <c r="Y40" s="190">
        <v>37</v>
      </c>
      <c r="Z40" s="113" t="str">
        <f t="shared" si="28"/>
        <v>金元寶</v>
      </c>
      <c r="AA40" s="113" t="str">
        <f t="shared" si="29"/>
        <v>招財進寶</v>
      </c>
      <c r="AB40" s="113" t="e">
        <f t="shared" si="30"/>
        <v>#N/A</v>
      </c>
      <c r="AC40" s="113" t="str">
        <f t="shared" si="31"/>
        <v>金元寶</v>
      </c>
      <c r="AD40" s="113" t="str">
        <f t="shared" si="32"/>
        <v>招財進寶</v>
      </c>
    </row>
    <row r="41" spans="2:30" ht="18">
      <c r="B41" s="291" t="s">
        <v>175</v>
      </c>
      <c r="C41" s="292"/>
      <c r="D41" s="294">
        <f>SUM('BNRegularＸ_W()'!AG4:AG84)</f>
        <v>47</v>
      </c>
      <c r="E41" s="294">
        <f>SUM('BNRegularＸ_W()'!AH4:AH84)</f>
        <v>21</v>
      </c>
      <c r="F41" s="294">
        <f>SUM('BNRegularＸ_W()'!AI4:AI84)</f>
        <v>21</v>
      </c>
      <c r="G41" s="294">
        <f>SUM('BNRegularＸ_W()'!AJ4:AJ84)</f>
        <v>22</v>
      </c>
      <c r="H41" s="294">
        <f>SUM('BNRegularＸ_W()'!AK4:AK84)</f>
        <v>32</v>
      </c>
      <c r="I41" s="36"/>
      <c r="K41" s="190">
        <v>38</v>
      </c>
      <c r="L41" s="262" t="str">
        <f t="shared" si="16"/>
        <v>M3</v>
      </c>
      <c r="M41" s="262" t="str">
        <f t="shared" si="17"/>
        <v>M2</v>
      </c>
      <c r="N41" s="262" t="str">
        <f t="shared" si="18"/>
        <v>M3</v>
      </c>
      <c r="O41" s="262" t="str">
        <f t="shared" si="19"/>
        <v>M4</v>
      </c>
      <c r="P41" s="262" t="str">
        <f t="shared" si="20"/>
        <v>M5</v>
      </c>
      <c r="Q41" s="109"/>
      <c r="R41" s="108">
        <v>38</v>
      </c>
      <c r="S41" s="221">
        <v>3</v>
      </c>
      <c r="T41" s="221">
        <v>2</v>
      </c>
      <c r="U41" s="221">
        <v>3</v>
      </c>
      <c r="V41" s="221">
        <v>4</v>
      </c>
      <c r="W41" s="221">
        <v>5</v>
      </c>
      <c r="X41" s="1"/>
      <c r="Y41" s="190">
        <v>38</v>
      </c>
      <c r="Z41" s="113" t="str">
        <f t="shared" si="28"/>
        <v>金龜</v>
      </c>
      <c r="AA41" s="113" t="str">
        <f t="shared" si="29"/>
        <v>金船</v>
      </c>
      <c r="AB41" s="113" t="str">
        <f t="shared" si="30"/>
        <v>金龜</v>
      </c>
      <c r="AC41" s="113" t="str">
        <f t="shared" si="31"/>
        <v>金元寶</v>
      </c>
      <c r="AD41" s="113" t="str">
        <f t="shared" si="32"/>
        <v>招財進寶</v>
      </c>
    </row>
    <row r="42" spans="2:30" ht="18">
      <c r="B42" s="291" t="s">
        <v>264</v>
      </c>
      <c r="C42" s="292"/>
      <c r="D42" s="294">
        <f>SUM('BNRegularＸ_W()'!AM4:AM84)</f>
        <v>56</v>
      </c>
      <c r="E42" s="294">
        <f>SUM('BNRegularＸ_W()'!AN4:AN84)</f>
        <v>46</v>
      </c>
      <c r="F42" s="294">
        <f>SUM('BNRegularＸ_W()'!AO4:AO84)</f>
        <v>45</v>
      </c>
      <c r="G42" s="294">
        <f>SUM('BNRegularＸ_W()'!AP4:AP84)</f>
        <v>47</v>
      </c>
      <c r="H42" s="294">
        <f>SUM('BNRegularＸ_W()'!AQ4:AQ84)</f>
        <v>68</v>
      </c>
      <c r="I42" s="36"/>
      <c r="K42" s="190">
        <v>39</v>
      </c>
      <c r="L42" s="262" t="str">
        <f t="shared" si="16"/>
        <v>M3</v>
      </c>
      <c r="M42" s="262" t="str">
        <f t="shared" si="17"/>
        <v>M1</v>
      </c>
      <c r="N42" s="262" t="str">
        <f t="shared" si="18"/>
        <v>M2</v>
      </c>
      <c r="O42" s="262" t="str">
        <f t="shared" si="19"/>
        <v>M2</v>
      </c>
      <c r="P42" s="262" t="str">
        <f t="shared" si="20"/>
        <v>M3</v>
      </c>
      <c r="Q42" s="109"/>
      <c r="R42" s="108">
        <v>39</v>
      </c>
      <c r="S42" s="221">
        <v>3</v>
      </c>
      <c r="T42" s="221">
        <v>1</v>
      </c>
      <c r="U42" s="221">
        <v>2</v>
      </c>
      <c r="V42" s="221">
        <v>2</v>
      </c>
      <c r="W42" s="221">
        <v>3</v>
      </c>
      <c r="X42" s="1"/>
      <c r="Y42" s="190">
        <v>39</v>
      </c>
      <c r="Z42" s="113" t="str">
        <f t="shared" si="28"/>
        <v>金龜</v>
      </c>
      <c r="AA42" s="113" t="str">
        <f t="shared" si="29"/>
        <v>金鳥</v>
      </c>
      <c r="AB42" s="113" t="str">
        <f t="shared" si="30"/>
        <v>金船</v>
      </c>
      <c r="AC42" s="113" t="str">
        <f t="shared" si="31"/>
        <v>金船</v>
      </c>
      <c r="AD42" s="113" t="str">
        <f t="shared" si="32"/>
        <v>金龜</v>
      </c>
    </row>
    <row r="43" spans="2:30" ht="18">
      <c r="B43" s="291" t="s">
        <v>265</v>
      </c>
      <c r="C43" s="292"/>
      <c r="D43" s="294">
        <f>SUM('BNRegularＸ_W()'!AS4:AS84)</f>
        <v>56</v>
      </c>
      <c r="E43" s="294">
        <f>SUM('BNRegularＸ_W()'!AT4:AT84)</f>
        <v>46</v>
      </c>
      <c r="F43" s="294">
        <f>SUM('BNRegularＸ_W()'!AU4:AU84)</f>
        <v>45</v>
      </c>
      <c r="G43" s="294">
        <f>SUM('BNRegularＸ_W()'!AV4:AV84)</f>
        <v>47</v>
      </c>
      <c r="H43" s="294">
        <f>SUM('BNRegularＸ_W()'!AW4:AW84)</f>
        <v>68</v>
      </c>
      <c r="I43" s="36"/>
      <c r="K43" s="190">
        <v>40</v>
      </c>
      <c r="L43" s="262" t="str">
        <f t="shared" si="16"/>
        <v>M4</v>
      </c>
      <c r="M43" s="262" t="str">
        <f t="shared" si="17"/>
        <v>M5</v>
      </c>
      <c r="N43" s="262" t="str">
        <f t="shared" si="18"/>
        <v>M1</v>
      </c>
      <c r="O43" s="262" t="str">
        <f t="shared" si="19"/>
        <v>M5</v>
      </c>
      <c r="P43" s="262" t="str">
        <f t="shared" si="20"/>
        <v>M2</v>
      </c>
      <c r="Q43" s="109"/>
      <c r="R43" s="108">
        <v>40</v>
      </c>
      <c r="S43" s="221">
        <v>4</v>
      </c>
      <c r="T43" s="221">
        <v>5</v>
      </c>
      <c r="U43" s="221">
        <v>1</v>
      </c>
      <c r="V43" s="221">
        <v>5</v>
      </c>
      <c r="W43" s="221">
        <v>2</v>
      </c>
      <c r="X43" s="1"/>
      <c r="Y43" s="190">
        <v>40</v>
      </c>
      <c r="Z43" s="113" t="str">
        <f t="shared" si="28"/>
        <v>金元寶</v>
      </c>
      <c r="AA43" s="113" t="str">
        <f t="shared" si="29"/>
        <v>招財進寶</v>
      </c>
      <c r="AB43" s="113" t="str">
        <f t="shared" si="30"/>
        <v>金鳥</v>
      </c>
      <c r="AC43" s="113" t="str">
        <f t="shared" si="31"/>
        <v>招財進寶</v>
      </c>
      <c r="AD43" s="113" t="str">
        <f t="shared" si="32"/>
        <v>金船</v>
      </c>
    </row>
    <row r="44" spans="2:30" ht="18">
      <c r="B44" s="291" t="s">
        <v>266</v>
      </c>
      <c r="C44" s="292"/>
      <c r="D44" s="294">
        <f>SUM('BNRegularＸ_W()'!AY4:AY84)</f>
        <v>56</v>
      </c>
      <c r="E44" s="294">
        <f>SUM('BNRegularＸ_W()'!AZ4:AZ84)</f>
        <v>46</v>
      </c>
      <c r="F44" s="294">
        <f>SUM('BNRegularＸ_W()'!BA4:BA84)</f>
        <v>45</v>
      </c>
      <c r="G44" s="294">
        <f>SUM('BNRegularＸ_W()'!BB4:BB84)</f>
        <v>47</v>
      </c>
      <c r="H44" s="294">
        <f>SUM('BNRegularＸ_W()'!BC4:BC84)</f>
        <v>68</v>
      </c>
      <c r="I44" s="36"/>
      <c r="K44" s="190">
        <v>41</v>
      </c>
      <c r="L44" s="262" t="str">
        <f t="shared" si="16"/>
        <v>M4</v>
      </c>
      <c r="M44" s="262" t="str">
        <f t="shared" si="17"/>
        <v>M2</v>
      </c>
      <c r="N44" s="262" t="str">
        <f t="shared" si="18"/>
        <v>M1</v>
      </c>
      <c r="O44" s="262" t="str">
        <f t="shared" si="19"/>
        <v>M3</v>
      </c>
      <c r="P44" s="262" t="str">
        <f t="shared" si="20"/>
        <v>M4</v>
      </c>
      <c r="Q44" s="109"/>
      <c r="R44" s="108">
        <v>41</v>
      </c>
      <c r="S44" s="221">
        <v>4</v>
      </c>
      <c r="T44" s="221">
        <v>2</v>
      </c>
      <c r="U44" s="221">
        <v>1</v>
      </c>
      <c r="V44" s="221">
        <v>3</v>
      </c>
      <c r="W44" s="221">
        <v>4</v>
      </c>
      <c r="X44" s="1"/>
      <c r="Y44" s="190">
        <v>41</v>
      </c>
      <c r="Z44" s="113" t="str">
        <f t="shared" si="28"/>
        <v>金元寶</v>
      </c>
      <c r="AA44" s="113" t="str">
        <f t="shared" si="29"/>
        <v>金船</v>
      </c>
      <c r="AB44" s="113" t="str">
        <f t="shared" si="30"/>
        <v>金鳥</v>
      </c>
      <c r="AC44" s="113" t="str">
        <f t="shared" si="31"/>
        <v>金龜</v>
      </c>
      <c r="AD44" s="113" t="str">
        <f t="shared" si="32"/>
        <v>金元寶</v>
      </c>
    </row>
    <row r="45" spans="2:30" ht="18">
      <c r="B45" s="291" t="s">
        <v>267</v>
      </c>
      <c r="C45" s="292"/>
      <c r="D45" s="294">
        <f>SUM('BNRegularＸ_W()'!BE4:BE84)</f>
        <v>56</v>
      </c>
      <c r="E45" s="294">
        <f>SUM('BNRegularＸ_W()'!BF4:BF84)</f>
        <v>46</v>
      </c>
      <c r="F45" s="294">
        <f>SUM('BNRegularＸ_W()'!BG4:BG84)</f>
        <v>45</v>
      </c>
      <c r="G45" s="294">
        <f>SUM('BNRegularＸ_W()'!BH4:BH84)</f>
        <v>47</v>
      </c>
      <c r="H45" s="294">
        <f>SUM('BNRegularＸ_W()'!BI4:BI84)</f>
        <v>68</v>
      </c>
      <c r="I45" s="36"/>
      <c r="K45" s="190">
        <v>42</v>
      </c>
      <c r="L45" s="262" t="str">
        <f t="shared" si="16"/>
        <v>M4</v>
      </c>
      <c r="M45" s="262" t="str">
        <f t="shared" si="17"/>
        <v>M4</v>
      </c>
      <c r="N45" s="262" t="str">
        <f t="shared" si="18"/>
        <v>WW</v>
      </c>
      <c r="O45" s="262" t="str">
        <f t="shared" si="19"/>
        <v>M2</v>
      </c>
      <c r="P45" s="262" t="str">
        <f t="shared" si="20"/>
        <v>M4</v>
      </c>
      <c r="Q45" s="109"/>
      <c r="R45" s="108">
        <v>42</v>
      </c>
      <c r="S45" s="221">
        <v>4</v>
      </c>
      <c r="T45" s="221">
        <v>4</v>
      </c>
      <c r="U45" s="221">
        <v>12</v>
      </c>
      <c r="V45" s="221">
        <v>2</v>
      </c>
      <c r="W45" s="221">
        <v>4</v>
      </c>
      <c r="X45" s="1"/>
      <c r="Y45" s="190">
        <v>42</v>
      </c>
      <c r="Z45" s="113" t="str">
        <f t="shared" si="28"/>
        <v>金元寶</v>
      </c>
      <c r="AA45" s="113" t="str">
        <f t="shared" si="29"/>
        <v>金元寶</v>
      </c>
      <c r="AB45" s="113" t="e">
        <f t="shared" si="30"/>
        <v>#N/A</v>
      </c>
      <c r="AC45" s="113" t="str">
        <f t="shared" si="31"/>
        <v>金船</v>
      </c>
      <c r="AD45" s="113" t="str">
        <f t="shared" si="32"/>
        <v>金元寶</v>
      </c>
    </row>
    <row r="46" spans="2:30" ht="18">
      <c r="B46" s="291" t="s">
        <v>268</v>
      </c>
      <c r="C46" s="292"/>
      <c r="D46" s="294">
        <f>SUM('BNRegularＸ_W()'!BK4:BK84)</f>
        <v>56</v>
      </c>
      <c r="E46" s="294">
        <f>SUM('BNRegularＸ_W()'!BL4:BL84)</f>
        <v>46</v>
      </c>
      <c r="F46" s="294">
        <f>SUM('BNRegularＸ_W()'!BM4:BM84)</f>
        <v>45</v>
      </c>
      <c r="G46" s="294">
        <f>SUM('BNRegularＸ_W()'!BN4:BN84)</f>
        <v>47</v>
      </c>
      <c r="H46" s="294">
        <f>SUM('BNRegularＸ_W()'!BO4:BO84)</f>
        <v>68</v>
      </c>
      <c r="I46" s="36"/>
      <c r="K46" s="190">
        <v>43</v>
      </c>
      <c r="L46" s="262" t="str">
        <f t="shared" si="16"/>
        <v>M3</v>
      </c>
      <c r="M46" s="262" t="str">
        <f t="shared" si="17"/>
        <v>M3</v>
      </c>
      <c r="N46" s="262" t="str">
        <f t="shared" si="18"/>
        <v>M5</v>
      </c>
      <c r="O46" s="262" t="str">
        <f t="shared" si="19"/>
        <v>M1</v>
      </c>
      <c r="P46" s="262" t="str">
        <f t="shared" si="20"/>
        <v>M2</v>
      </c>
      <c r="Q46" s="237"/>
      <c r="R46" s="190">
        <v>43</v>
      </c>
      <c r="S46" s="221">
        <v>3</v>
      </c>
      <c r="T46" s="221">
        <v>3</v>
      </c>
      <c r="U46" s="221">
        <v>5</v>
      </c>
      <c r="V46" s="221">
        <v>1</v>
      </c>
      <c r="W46" s="221">
        <v>2</v>
      </c>
      <c r="X46" s="1"/>
      <c r="Y46" s="190">
        <v>43</v>
      </c>
      <c r="Z46" s="113" t="str">
        <f t="shared" si="28"/>
        <v>金龜</v>
      </c>
      <c r="AA46" s="113" t="str">
        <f t="shared" si="29"/>
        <v>金龜</v>
      </c>
      <c r="AB46" s="113" t="str">
        <f t="shared" si="30"/>
        <v>招財進寶</v>
      </c>
      <c r="AC46" s="113" t="str">
        <f t="shared" si="31"/>
        <v>金鳥</v>
      </c>
      <c r="AD46" s="113" t="str">
        <f t="shared" si="32"/>
        <v>金船</v>
      </c>
    </row>
    <row r="47" spans="2:30" ht="18">
      <c r="B47" s="291" t="s">
        <v>269</v>
      </c>
      <c r="C47" s="3"/>
      <c r="D47" s="294">
        <f>SUM('BNRegularＸ_W()'!BQ4:BQ84)</f>
        <v>56</v>
      </c>
      <c r="E47" s="294">
        <f>SUM('BNRegularＸ_W()'!BR4:BR84)</f>
        <v>46</v>
      </c>
      <c r="F47" s="294">
        <f>SUM('BNRegularＸ_W()'!BS4:BS84)</f>
        <v>45</v>
      </c>
      <c r="G47" s="294">
        <f>SUM('BNRegularＸ_W()'!BT4:BT84)</f>
        <v>47</v>
      </c>
      <c r="H47" s="294">
        <f>SUM('BNRegularＸ_W()'!BU4:BU84)</f>
        <v>68</v>
      </c>
      <c r="I47" s="36"/>
      <c r="K47" s="190">
        <v>44</v>
      </c>
      <c r="L47" s="262" t="str">
        <f t="shared" si="16"/>
        <v>M3</v>
      </c>
      <c r="M47" s="262" t="str">
        <f t="shared" si="17"/>
        <v>M2</v>
      </c>
      <c r="N47" s="262" t="str">
        <f t="shared" si="18"/>
        <v>M4</v>
      </c>
      <c r="O47" s="262" t="str">
        <f t="shared" si="19"/>
        <v>M3</v>
      </c>
      <c r="P47" s="262" t="str">
        <f t="shared" si="20"/>
        <v>M5</v>
      </c>
      <c r="Q47" s="237"/>
      <c r="R47" s="190">
        <v>44</v>
      </c>
      <c r="S47" s="221">
        <v>3</v>
      </c>
      <c r="T47" s="221">
        <v>2</v>
      </c>
      <c r="U47" s="221">
        <v>4</v>
      </c>
      <c r="V47" s="221">
        <v>3</v>
      </c>
      <c r="W47" s="221">
        <v>5</v>
      </c>
      <c r="X47" s="1"/>
      <c r="Y47" s="190">
        <v>44</v>
      </c>
      <c r="Z47" s="113" t="str">
        <f t="shared" si="28"/>
        <v>金龜</v>
      </c>
      <c r="AA47" s="113" t="str">
        <f t="shared" si="29"/>
        <v>金船</v>
      </c>
      <c r="AB47" s="113" t="str">
        <f t="shared" si="30"/>
        <v>金元寶</v>
      </c>
      <c r="AC47" s="113" t="str">
        <f t="shared" si="31"/>
        <v>金龜</v>
      </c>
      <c r="AD47" s="113" t="str">
        <f t="shared" si="32"/>
        <v>招財進寶</v>
      </c>
    </row>
    <row r="48" spans="2:30" ht="18">
      <c r="B48" s="291" t="s">
        <v>270</v>
      </c>
      <c r="C48" s="3"/>
      <c r="D48" s="295">
        <f>SUM('BNRegularＸ_W()'!BW4:BW84)</f>
        <v>56</v>
      </c>
      <c r="E48" s="295">
        <f>SUM('BNRegularＸ_W()'!BX4:BX84)</f>
        <v>46</v>
      </c>
      <c r="F48" s="295">
        <f>SUM('BNRegularＸ_W()'!BY4:BY84)</f>
        <v>45</v>
      </c>
      <c r="G48" s="295">
        <f>SUM('BNRegularＸ_W()'!BZ4:BZ84)</f>
        <v>47</v>
      </c>
      <c r="H48" s="295">
        <f>SUM('BNRegularＸ_W()'!CA4:CA84)</f>
        <v>68</v>
      </c>
      <c r="I48" s="36"/>
      <c r="K48" s="190">
        <v>45</v>
      </c>
      <c r="L48" s="262" t="str">
        <f t="shared" si="16"/>
        <v>M3</v>
      </c>
      <c r="M48" s="262" t="str">
        <f t="shared" si="17"/>
        <v>M5</v>
      </c>
      <c r="N48" s="262" t="str">
        <f t="shared" si="18"/>
        <v>M3</v>
      </c>
      <c r="O48" s="262" t="str">
        <f t="shared" si="19"/>
        <v>M5</v>
      </c>
      <c r="P48" s="262" t="str">
        <f t="shared" si="20"/>
        <v>M3</v>
      </c>
      <c r="Q48" s="237"/>
      <c r="R48" s="190">
        <v>45</v>
      </c>
      <c r="S48" s="221">
        <v>3</v>
      </c>
      <c r="T48" s="221">
        <v>5</v>
      </c>
      <c r="U48" s="221">
        <v>3</v>
      </c>
      <c r="V48" s="221">
        <v>5</v>
      </c>
      <c r="W48" s="221">
        <v>3</v>
      </c>
      <c r="X48" s="1"/>
      <c r="Y48" s="190">
        <v>45</v>
      </c>
      <c r="Z48" s="113" t="str">
        <f t="shared" si="28"/>
        <v>金龜</v>
      </c>
      <c r="AA48" s="113" t="str">
        <f t="shared" si="29"/>
        <v>招財進寶</v>
      </c>
      <c r="AB48" s="113" t="str">
        <f t="shared" si="30"/>
        <v>金龜</v>
      </c>
      <c r="AC48" s="113" t="str">
        <f t="shared" si="31"/>
        <v>招財進寶</v>
      </c>
      <c r="AD48" s="113" t="str">
        <f t="shared" si="32"/>
        <v>金龜</v>
      </c>
    </row>
    <row r="49" spans="2:30" ht="18">
      <c r="B49" s="291" t="s">
        <v>271</v>
      </c>
      <c r="C49" s="3"/>
      <c r="D49" s="295">
        <f>SUM('BNRegularＸ_W()'!CC4:CC84)</f>
        <v>56</v>
      </c>
      <c r="E49" s="295">
        <f>SUM('BNRegularＸ_W()'!CD4:CD84)</f>
        <v>46</v>
      </c>
      <c r="F49" s="295">
        <f>SUM('BNRegularＸ_W()'!CE4:CE84)</f>
        <v>45</v>
      </c>
      <c r="G49" s="295">
        <f>SUM('BNRegularＸ_W()'!CF4:CF84)</f>
        <v>47</v>
      </c>
      <c r="H49" s="295">
        <f>SUM('BNRegularＸ_W()'!CG4:CG84)</f>
        <v>68</v>
      </c>
      <c r="K49" s="190">
        <v>46</v>
      </c>
      <c r="L49" s="262" t="str">
        <f t="shared" si="16"/>
        <v>M4</v>
      </c>
      <c r="M49" s="262" t="str">
        <f t="shared" si="17"/>
        <v>M5</v>
      </c>
      <c r="N49" s="262" t="str">
        <f t="shared" si="18"/>
        <v>M5</v>
      </c>
      <c r="O49" s="262" t="str">
        <f t="shared" si="19"/>
        <v>M5</v>
      </c>
      <c r="P49" s="262" t="str">
        <f t="shared" si="20"/>
        <v>M2</v>
      </c>
      <c r="R49" s="190">
        <v>46</v>
      </c>
      <c r="S49" s="221">
        <v>4</v>
      </c>
      <c r="T49" s="221">
        <v>5</v>
      </c>
      <c r="U49" s="221">
        <v>5</v>
      </c>
      <c r="V49" s="221">
        <v>5</v>
      </c>
      <c r="W49" s="221">
        <v>2</v>
      </c>
      <c r="Y49" s="190">
        <v>46</v>
      </c>
      <c r="Z49" s="113" t="str">
        <f t="shared" si="28"/>
        <v>金元寶</v>
      </c>
      <c r="AA49" s="113" t="str">
        <f t="shared" si="29"/>
        <v>招財進寶</v>
      </c>
      <c r="AB49" s="113" t="str">
        <f t="shared" si="30"/>
        <v>招財進寶</v>
      </c>
      <c r="AC49" s="113" t="str">
        <f t="shared" si="31"/>
        <v>招財進寶</v>
      </c>
      <c r="AD49" s="113" t="str">
        <f t="shared" si="32"/>
        <v>金船</v>
      </c>
    </row>
    <row r="50" spans="2:30" ht="18">
      <c r="B50" s="291" t="s">
        <v>272</v>
      </c>
      <c r="C50" s="3"/>
      <c r="D50" s="295">
        <f>SUM('BNRegularＸ_W()'!CI4:CI84)</f>
        <v>56</v>
      </c>
      <c r="E50" s="295">
        <f>SUM('BNRegularＸ_W()'!CJ4:CJ84)</f>
        <v>46</v>
      </c>
      <c r="F50" s="295">
        <f>SUM('BNRegularＸ_W()'!CK4:CK84)</f>
        <v>45</v>
      </c>
      <c r="G50" s="295">
        <f>SUM('BNRegularＸ_W()'!CL4:CL84)</f>
        <v>47</v>
      </c>
      <c r="H50" s="295">
        <f>SUM('BNRegularＸ_W()'!CM4:CM84)</f>
        <v>68</v>
      </c>
      <c r="K50" s="190">
        <v>47</v>
      </c>
      <c r="L50" s="262" t="str">
        <f t="shared" si="16"/>
        <v>M4</v>
      </c>
      <c r="M50" s="262" t="str">
        <f t="shared" si="17"/>
        <v>WW</v>
      </c>
      <c r="N50" s="262" t="str">
        <f t="shared" si="18"/>
        <v>WW</v>
      </c>
      <c r="O50" s="262" t="str">
        <f t="shared" si="19"/>
        <v>M3</v>
      </c>
      <c r="P50" s="262" t="str">
        <f t="shared" si="20"/>
        <v>M4</v>
      </c>
      <c r="R50" s="190">
        <v>47</v>
      </c>
      <c r="S50" s="221">
        <v>4</v>
      </c>
      <c r="T50" s="221">
        <v>12</v>
      </c>
      <c r="U50" s="221">
        <v>12</v>
      </c>
      <c r="V50" s="221">
        <v>3</v>
      </c>
      <c r="W50" s="221">
        <v>4</v>
      </c>
      <c r="Y50" s="190">
        <v>47</v>
      </c>
      <c r="Z50" s="113" t="str">
        <f t="shared" si="28"/>
        <v>金元寶</v>
      </c>
      <c r="AA50" s="113" t="e">
        <f t="shared" si="29"/>
        <v>#N/A</v>
      </c>
      <c r="AB50" s="113" t="e">
        <f t="shared" si="30"/>
        <v>#N/A</v>
      </c>
      <c r="AC50" s="113" t="str">
        <f t="shared" si="31"/>
        <v>金龜</v>
      </c>
      <c r="AD50" s="113" t="str">
        <f t="shared" si="32"/>
        <v>金元寶</v>
      </c>
    </row>
    <row r="51" spans="2:30" ht="18">
      <c r="B51" s="291" t="s">
        <v>273</v>
      </c>
      <c r="C51" s="3"/>
      <c r="D51" s="295">
        <f>SUM('BNRegularＸ_W()'!CO4:CO84)</f>
        <v>56</v>
      </c>
      <c r="E51" s="295">
        <f>SUM('BNRegularＸ_W()'!CP4:CP84)</f>
        <v>46</v>
      </c>
      <c r="F51" s="295">
        <f>SUM('BNRegularＸ_W()'!CQ4:CQ84)</f>
        <v>45</v>
      </c>
      <c r="G51" s="295">
        <f>SUM('BNRegularＸ_W()'!CR4:CR84)</f>
        <v>47</v>
      </c>
      <c r="H51" s="295">
        <f>SUM('BNRegularＸ_W()'!CS4:CS84)</f>
        <v>68</v>
      </c>
      <c r="K51" s="190">
        <v>48</v>
      </c>
      <c r="L51" s="262" t="str">
        <f t="shared" si="16"/>
        <v>M4</v>
      </c>
      <c r="M51" s="262" t="str">
        <f t="shared" si="17"/>
        <v>M1</v>
      </c>
      <c r="N51" s="262" t="str">
        <f t="shared" si="18"/>
        <v>M5</v>
      </c>
      <c r="O51" s="262" t="str">
        <f t="shared" si="19"/>
        <v>M1</v>
      </c>
      <c r="P51" s="262" t="str">
        <f t="shared" si="20"/>
        <v>M4</v>
      </c>
      <c r="R51" s="190">
        <v>48</v>
      </c>
      <c r="S51" s="221">
        <v>4</v>
      </c>
      <c r="T51" s="221">
        <v>1</v>
      </c>
      <c r="U51" s="221">
        <v>5</v>
      </c>
      <c r="V51" s="221">
        <v>1</v>
      </c>
      <c r="W51" s="221">
        <v>4</v>
      </c>
      <c r="Y51" s="190">
        <v>48</v>
      </c>
      <c r="Z51" s="113" t="str">
        <f t="shared" si="28"/>
        <v>金元寶</v>
      </c>
      <c r="AA51" s="113" t="str">
        <f t="shared" si="29"/>
        <v>金鳥</v>
      </c>
      <c r="AB51" s="113" t="str">
        <f t="shared" si="30"/>
        <v>招財進寶</v>
      </c>
      <c r="AC51" s="113" t="str">
        <f t="shared" si="31"/>
        <v>金鳥</v>
      </c>
      <c r="AD51" s="113" t="str">
        <f t="shared" si="32"/>
        <v>金元寶</v>
      </c>
    </row>
    <row r="52" spans="2:30" ht="18">
      <c r="K52" s="190">
        <v>49</v>
      </c>
      <c r="L52" s="262" t="str">
        <f t="shared" si="16"/>
        <v>M5</v>
      </c>
      <c r="M52" s="262" t="str">
        <f t="shared" si="17"/>
        <v>M1</v>
      </c>
      <c r="N52" s="262" t="str">
        <f t="shared" si="18"/>
        <v>M3</v>
      </c>
      <c r="O52" s="262" t="str">
        <f t="shared" si="19"/>
        <v>M1</v>
      </c>
      <c r="P52" s="262" t="str">
        <f t="shared" si="20"/>
        <v>S1</v>
      </c>
      <c r="R52" s="190">
        <v>49</v>
      </c>
      <c r="S52" s="221">
        <v>5</v>
      </c>
      <c r="T52" s="221">
        <v>1</v>
      </c>
      <c r="U52" s="221">
        <v>3</v>
      </c>
      <c r="V52" s="221">
        <v>1</v>
      </c>
      <c r="W52" s="221">
        <v>13</v>
      </c>
      <c r="Y52" s="190">
        <v>49</v>
      </c>
      <c r="Z52" s="113" t="str">
        <f t="shared" si="28"/>
        <v>招財進寶</v>
      </c>
      <c r="AA52" s="113" t="str">
        <f t="shared" si="29"/>
        <v>金鳥</v>
      </c>
      <c r="AB52" s="113" t="str">
        <f t="shared" si="30"/>
        <v>金龜</v>
      </c>
      <c r="AC52" s="113" t="str">
        <f t="shared" si="31"/>
        <v>金鳥</v>
      </c>
      <c r="AD52" s="113" t="e">
        <f t="shared" si="32"/>
        <v>#N/A</v>
      </c>
    </row>
    <row r="53" spans="2:30" ht="18">
      <c r="K53" s="190">
        <v>50</v>
      </c>
      <c r="L53" s="262" t="str">
        <f t="shared" si="16"/>
        <v>M5</v>
      </c>
      <c r="M53" s="262" t="str">
        <f t="shared" si="17"/>
        <v>M1</v>
      </c>
      <c r="N53" s="262" t="str">
        <f t="shared" si="18"/>
        <v>M4</v>
      </c>
      <c r="O53" s="262" t="str">
        <f t="shared" si="19"/>
        <v>M1</v>
      </c>
      <c r="P53" s="262" t="str">
        <f t="shared" si="20"/>
        <v>M1</v>
      </c>
      <c r="R53" s="190">
        <v>50</v>
      </c>
      <c r="S53" s="221">
        <v>5</v>
      </c>
      <c r="T53" s="221">
        <v>1</v>
      </c>
      <c r="U53" s="221">
        <v>4</v>
      </c>
      <c r="V53" s="221">
        <v>1</v>
      </c>
      <c r="W53" s="221">
        <v>1</v>
      </c>
      <c r="Y53" s="190">
        <v>50</v>
      </c>
      <c r="Z53" s="113" t="str">
        <f t="shared" si="28"/>
        <v>招財進寶</v>
      </c>
      <c r="AA53" s="113" t="str">
        <f t="shared" si="29"/>
        <v>金鳥</v>
      </c>
      <c r="AB53" s="113" t="str">
        <f t="shared" si="30"/>
        <v>金元寶</v>
      </c>
      <c r="AC53" s="113" t="str">
        <f t="shared" si="31"/>
        <v>金鳥</v>
      </c>
      <c r="AD53" s="113" t="str">
        <f t="shared" si="32"/>
        <v>金鳥</v>
      </c>
    </row>
    <row r="54" spans="2:30" ht="18">
      <c r="K54" s="190">
        <v>51</v>
      </c>
      <c r="L54" s="262" t="str">
        <f t="shared" si="16"/>
        <v>M3</v>
      </c>
      <c r="M54" s="262" t="str">
        <f t="shared" si="17"/>
        <v>M2</v>
      </c>
      <c r="N54" s="262" t="str">
        <f t="shared" si="18"/>
        <v>M2</v>
      </c>
      <c r="O54" s="262" t="str">
        <f t="shared" si="19"/>
        <v>M3</v>
      </c>
      <c r="P54" s="262" t="str">
        <f t="shared" si="20"/>
        <v>M5</v>
      </c>
      <c r="R54" s="190">
        <v>51</v>
      </c>
      <c r="S54" s="221">
        <v>3</v>
      </c>
      <c r="T54" s="221">
        <v>2</v>
      </c>
      <c r="U54" s="221">
        <v>2</v>
      </c>
      <c r="V54" s="221">
        <v>3</v>
      </c>
      <c r="W54" s="221">
        <v>5</v>
      </c>
      <c r="Y54" s="190">
        <v>51</v>
      </c>
      <c r="Z54" s="113" t="str">
        <f t="shared" si="28"/>
        <v>金龜</v>
      </c>
      <c r="AA54" s="113" t="str">
        <f t="shared" si="29"/>
        <v>金船</v>
      </c>
      <c r="AB54" s="113" t="str">
        <f t="shared" si="30"/>
        <v>金船</v>
      </c>
      <c r="AC54" s="113" t="str">
        <f t="shared" si="31"/>
        <v>金龜</v>
      </c>
      <c r="AD54" s="113" t="str">
        <f t="shared" si="32"/>
        <v>招財進寶</v>
      </c>
    </row>
    <row r="55" spans="2:30" ht="18">
      <c r="K55" s="190">
        <v>52</v>
      </c>
      <c r="L55" s="262" t="str">
        <f t="shared" si="16"/>
        <v>M3</v>
      </c>
      <c r="M55" s="262" t="str">
        <f t="shared" si="17"/>
        <v>M4</v>
      </c>
      <c r="N55" s="262" t="str">
        <f t="shared" si="18"/>
        <v>M5</v>
      </c>
      <c r="O55" s="262" t="str">
        <f t="shared" si="19"/>
        <v>M4</v>
      </c>
      <c r="P55" s="262" t="str">
        <f t="shared" si="20"/>
        <v>M5</v>
      </c>
      <c r="R55" s="190">
        <v>52</v>
      </c>
      <c r="S55" s="221">
        <v>3</v>
      </c>
      <c r="T55" s="221">
        <v>4</v>
      </c>
      <c r="U55" s="221">
        <v>5</v>
      </c>
      <c r="V55" s="221">
        <v>4</v>
      </c>
      <c r="W55" s="221">
        <v>5</v>
      </c>
      <c r="Y55" s="190">
        <v>52</v>
      </c>
      <c r="Z55" s="113" t="str">
        <f t="shared" si="28"/>
        <v>金龜</v>
      </c>
      <c r="AA55" s="113" t="str">
        <f t="shared" si="29"/>
        <v>金元寶</v>
      </c>
      <c r="AB55" s="113" t="str">
        <f t="shared" si="30"/>
        <v>招財進寶</v>
      </c>
      <c r="AC55" s="113" t="str">
        <f t="shared" si="31"/>
        <v>金元寶</v>
      </c>
      <c r="AD55" s="113" t="str">
        <f t="shared" si="32"/>
        <v>招財進寶</v>
      </c>
    </row>
    <row r="56" spans="2:30" ht="18">
      <c r="K56" s="190">
        <v>53</v>
      </c>
      <c r="L56" s="262" t="str">
        <f t="shared" si="16"/>
        <v>M4</v>
      </c>
      <c r="M56" s="262" t="str">
        <f t="shared" si="17"/>
        <v>M4</v>
      </c>
      <c r="N56" s="262" t="str">
        <f t="shared" si="18"/>
        <v>M3</v>
      </c>
      <c r="O56" s="262" t="str">
        <f t="shared" si="19"/>
        <v>M5</v>
      </c>
      <c r="P56" s="262" t="str">
        <f t="shared" si="20"/>
        <v>M3</v>
      </c>
      <c r="R56" s="190">
        <v>53</v>
      </c>
      <c r="S56" s="221">
        <v>4</v>
      </c>
      <c r="T56" s="221">
        <v>4</v>
      </c>
      <c r="U56" s="221">
        <v>3</v>
      </c>
      <c r="V56" s="221">
        <v>5</v>
      </c>
      <c r="W56" s="221">
        <v>3</v>
      </c>
      <c r="Y56" s="190">
        <v>53</v>
      </c>
      <c r="Z56" s="113" t="str">
        <f t="shared" si="28"/>
        <v>金元寶</v>
      </c>
      <c r="AA56" s="113" t="str">
        <f t="shared" si="29"/>
        <v>金元寶</v>
      </c>
      <c r="AB56" s="113" t="str">
        <f t="shared" si="30"/>
        <v>金龜</v>
      </c>
      <c r="AC56" s="113" t="str">
        <f t="shared" si="31"/>
        <v>招財進寶</v>
      </c>
      <c r="AD56" s="113" t="str">
        <f t="shared" si="32"/>
        <v>金龜</v>
      </c>
    </row>
    <row r="57" spans="2:30" ht="18">
      <c r="K57" s="190">
        <v>54</v>
      </c>
      <c r="L57" s="262" t="str">
        <f t="shared" si="16"/>
        <v>M3</v>
      </c>
      <c r="M57" s="262" t="str">
        <f t="shared" si="17"/>
        <v>M4</v>
      </c>
      <c r="N57" s="262" t="str">
        <f t="shared" si="18"/>
        <v>M2</v>
      </c>
      <c r="O57" s="262" t="str">
        <f t="shared" si="19"/>
        <v>M5</v>
      </c>
      <c r="P57" s="262" t="str">
        <f t="shared" si="20"/>
        <v>M4</v>
      </c>
      <c r="R57" s="190">
        <v>54</v>
      </c>
      <c r="S57" s="221">
        <v>3</v>
      </c>
      <c r="T57" s="221">
        <v>4</v>
      </c>
      <c r="U57" s="221">
        <v>2</v>
      </c>
      <c r="V57" s="221">
        <v>5</v>
      </c>
      <c r="W57" s="221">
        <v>4</v>
      </c>
      <c r="Y57" s="190">
        <v>54</v>
      </c>
      <c r="Z57" s="113" t="str">
        <f t="shared" si="28"/>
        <v>金龜</v>
      </c>
      <c r="AA57" s="113" t="str">
        <f t="shared" si="29"/>
        <v>金元寶</v>
      </c>
      <c r="AB57" s="113" t="str">
        <f t="shared" si="30"/>
        <v>金船</v>
      </c>
      <c r="AC57" s="113" t="str">
        <f t="shared" si="31"/>
        <v>招財進寶</v>
      </c>
      <c r="AD57" s="113" t="str">
        <f t="shared" si="32"/>
        <v>金元寶</v>
      </c>
    </row>
    <row r="58" spans="2:30" ht="18">
      <c r="K58" s="190">
        <v>55</v>
      </c>
      <c r="L58" s="262" t="str">
        <f t="shared" si="16"/>
        <v>M3</v>
      </c>
      <c r="M58" s="262" t="str">
        <f t="shared" si="17"/>
        <v>WW</v>
      </c>
      <c r="N58" s="262" t="str">
        <f t="shared" si="18"/>
        <v>M5</v>
      </c>
      <c r="O58" s="262" t="str">
        <f t="shared" si="19"/>
        <v>M2</v>
      </c>
      <c r="P58" s="262" t="str">
        <f t="shared" si="20"/>
        <v>M4</v>
      </c>
      <c r="R58" s="190">
        <v>55</v>
      </c>
      <c r="S58" s="221">
        <v>3</v>
      </c>
      <c r="T58" s="221">
        <v>12</v>
      </c>
      <c r="U58" s="221">
        <v>5</v>
      </c>
      <c r="V58" s="221">
        <v>2</v>
      </c>
      <c r="W58" s="221">
        <v>4</v>
      </c>
      <c r="Y58" s="190">
        <v>55</v>
      </c>
      <c r="Z58" s="113" t="str">
        <f t="shared" si="28"/>
        <v>金龜</v>
      </c>
      <c r="AA58" s="113" t="e">
        <f t="shared" si="29"/>
        <v>#N/A</v>
      </c>
      <c r="AB58" s="113" t="str">
        <f t="shared" si="30"/>
        <v>招財進寶</v>
      </c>
      <c r="AC58" s="113" t="str">
        <f t="shared" si="31"/>
        <v>金船</v>
      </c>
      <c r="AD58" s="113" t="str">
        <f t="shared" si="32"/>
        <v>金元寶</v>
      </c>
    </row>
    <row r="59" spans="2:30" ht="18">
      <c r="K59" s="190">
        <v>56</v>
      </c>
      <c r="L59" s="262"/>
      <c r="M59" s="262" t="str">
        <f t="shared" si="17"/>
        <v>M5</v>
      </c>
      <c r="N59" s="262" t="str">
        <f t="shared" si="18"/>
        <v>M3</v>
      </c>
      <c r="O59" s="262"/>
      <c r="P59" s="262" t="str">
        <f t="shared" si="20"/>
        <v>M3</v>
      </c>
      <c r="R59" s="190">
        <v>56</v>
      </c>
      <c r="S59" s="221"/>
      <c r="T59" s="221">
        <v>5</v>
      </c>
      <c r="U59" s="221">
        <v>3</v>
      </c>
      <c r="V59" s="221"/>
      <c r="W59" s="221">
        <v>3</v>
      </c>
      <c r="Y59" s="190">
        <v>56</v>
      </c>
      <c r="Z59" s="113" t="e">
        <f t="shared" si="28"/>
        <v>#N/A</v>
      </c>
      <c r="AA59" s="113" t="str">
        <f t="shared" si="29"/>
        <v>招財進寶</v>
      </c>
      <c r="AB59" s="113" t="str">
        <f t="shared" si="30"/>
        <v>金龜</v>
      </c>
      <c r="AC59" s="113" t="e">
        <f t="shared" si="31"/>
        <v>#N/A</v>
      </c>
      <c r="AD59" s="113" t="str">
        <f t="shared" si="32"/>
        <v>金龜</v>
      </c>
    </row>
    <row r="60" spans="2:30" ht="18">
      <c r="K60" s="190">
        <v>57</v>
      </c>
      <c r="L60" s="262"/>
      <c r="M60" s="262" t="str">
        <f t="shared" si="17"/>
        <v>M5</v>
      </c>
      <c r="N60" s="262"/>
      <c r="O60" s="262"/>
      <c r="P60" s="262" t="str">
        <f t="shared" si="20"/>
        <v>M5</v>
      </c>
      <c r="R60" s="190">
        <v>57</v>
      </c>
      <c r="S60" s="221"/>
      <c r="T60" s="221">
        <v>5</v>
      </c>
      <c r="U60" s="221"/>
      <c r="V60" s="221"/>
      <c r="W60" s="221">
        <v>5</v>
      </c>
      <c r="Y60" s="190">
        <v>57</v>
      </c>
      <c r="Z60" s="113" t="e">
        <f t="shared" si="28"/>
        <v>#N/A</v>
      </c>
      <c r="AA60" s="113" t="str">
        <f t="shared" si="29"/>
        <v>招財進寶</v>
      </c>
      <c r="AB60" s="113" t="e">
        <f t="shared" si="30"/>
        <v>#N/A</v>
      </c>
      <c r="AC60" s="113" t="e">
        <f t="shared" si="31"/>
        <v>#N/A</v>
      </c>
      <c r="AD60" s="113" t="str">
        <f t="shared" si="32"/>
        <v>招財進寶</v>
      </c>
    </row>
    <row r="61" spans="2:30" ht="18">
      <c r="K61" s="190">
        <v>58</v>
      </c>
      <c r="L61" s="262"/>
      <c r="M61" s="262"/>
      <c r="N61" s="262"/>
      <c r="O61" s="262"/>
      <c r="P61" s="262" t="str">
        <f t="shared" si="20"/>
        <v>M1</v>
      </c>
      <c r="R61" s="190">
        <v>58</v>
      </c>
      <c r="S61" s="221"/>
      <c r="T61" s="221"/>
      <c r="U61" s="221"/>
      <c r="V61" s="221"/>
      <c r="W61" s="221">
        <v>1</v>
      </c>
      <c r="Y61" s="190">
        <v>58</v>
      </c>
      <c r="Z61" s="113" t="e">
        <f t="shared" si="28"/>
        <v>#N/A</v>
      </c>
      <c r="AA61" s="113" t="e">
        <f t="shared" si="29"/>
        <v>#N/A</v>
      </c>
      <c r="AB61" s="113" t="e">
        <f t="shared" si="30"/>
        <v>#N/A</v>
      </c>
      <c r="AC61" s="113" t="e">
        <f t="shared" si="31"/>
        <v>#N/A</v>
      </c>
      <c r="AD61" s="113" t="str">
        <f t="shared" si="32"/>
        <v>金鳥</v>
      </c>
    </row>
    <row r="62" spans="2:30" ht="18">
      <c r="K62" s="190">
        <v>59</v>
      </c>
      <c r="L62" s="262"/>
      <c r="M62" s="262"/>
      <c r="N62" s="262"/>
      <c r="O62" s="262"/>
      <c r="P62" s="262" t="str">
        <f t="shared" si="20"/>
        <v>M2</v>
      </c>
      <c r="R62" s="190">
        <v>59</v>
      </c>
      <c r="S62" s="221"/>
      <c r="T62" s="221"/>
      <c r="U62" s="221"/>
      <c r="V62" s="221"/>
      <c r="W62" s="221">
        <v>2</v>
      </c>
      <c r="Y62" s="190">
        <v>59</v>
      </c>
      <c r="Z62" s="113" t="e">
        <f t="shared" si="28"/>
        <v>#N/A</v>
      </c>
      <c r="AA62" s="113" t="e">
        <f t="shared" si="29"/>
        <v>#N/A</v>
      </c>
      <c r="AB62" s="113" t="e">
        <f t="shared" si="30"/>
        <v>#N/A</v>
      </c>
      <c r="AC62" s="113" t="e">
        <f t="shared" si="31"/>
        <v>#N/A</v>
      </c>
      <c r="AD62" s="113" t="str">
        <f t="shared" si="32"/>
        <v>金船</v>
      </c>
    </row>
    <row r="63" spans="2:30" ht="18">
      <c r="K63" s="190">
        <v>60</v>
      </c>
      <c r="L63" s="262"/>
      <c r="M63" s="262"/>
      <c r="N63" s="262"/>
      <c r="O63" s="262"/>
      <c r="P63" s="262" t="str">
        <f t="shared" si="20"/>
        <v>M5</v>
      </c>
      <c r="R63" s="190">
        <v>60</v>
      </c>
      <c r="S63" s="221"/>
      <c r="T63" s="221"/>
      <c r="U63" s="221"/>
      <c r="V63" s="221"/>
      <c r="W63" s="221">
        <v>5</v>
      </c>
      <c r="Y63" s="190">
        <v>60</v>
      </c>
      <c r="Z63" s="113"/>
      <c r="AA63" s="113"/>
      <c r="AB63" s="113"/>
      <c r="AC63" s="113"/>
      <c r="AD63" s="113"/>
    </row>
    <row r="64" spans="2:30" ht="18">
      <c r="K64" s="190">
        <v>61</v>
      </c>
      <c r="L64" s="262"/>
      <c r="M64" s="262"/>
      <c r="N64" s="262"/>
      <c r="O64" s="262"/>
      <c r="P64" s="262" t="str">
        <f t="shared" si="20"/>
        <v>M3</v>
      </c>
      <c r="R64" s="190">
        <v>61</v>
      </c>
      <c r="S64" s="221"/>
      <c r="T64" s="221"/>
      <c r="U64" s="221"/>
      <c r="V64" s="221"/>
      <c r="W64" s="221">
        <v>3</v>
      </c>
      <c r="Y64" s="190">
        <v>61</v>
      </c>
      <c r="Z64" s="113"/>
      <c r="AA64" s="113"/>
      <c r="AB64" s="113"/>
      <c r="AC64" s="113"/>
      <c r="AD64" s="113"/>
    </row>
    <row r="65" spans="11:30" ht="18">
      <c r="K65" s="190">
        <v>62</v>
      </c>
      <c r="L65" s="262"/>
      <c r="M65" s="262"/>
      <c r="N65" s="262"/>
      <c r="O65" s="262"/>
      <c r="P65" s="262" t="str">
        <f t="shared" si="20"/>
        <v>M2</v>
      </c>
      <c r="R65" s="190">
        <v>62</v>
      </c>
      <c r="S65" s="221"/>
      <c r="T65" s="221"/>
      <c r="U65" s="221"/>
      <c r="V65" s="221"/>
      <c r="W65" s="221">
        <v>2</v>
      </c>
      <c r="Y65" s="190">
        <v>62</v>
      </c>
      <c r="Z65" s="113"/>
      <c r="AA65" s="113"/>
      <c r="AB65" s="113"/>
      <c r="AC65" s="113"/>
      <c r="AD65" s="113"/>
    </row>
    <row r="66" spans="11:30" ht="18">
      <c r="K66" s="190">
        <v>63</v>
      </c>
      <c r="L66" s="262"/>
      <c r="M66" s="262"/>
      <c r="N66" s="262"/>
      <c r="O66" s="262"/>
      <c r="P66" s="262" t="str">
        <f t="shared" si="20"/>
        <v>M4</v>
      </c>
      <c r="R66" s="190">
        <v>63</v>
      </c>
      <c r="S66" s="221"/>
      <c r="T66" s="221"/>
      <c r="U66" s="221"/>
      <c r="V66" s="221"/>
      <c r="W66" s="221">
        <v>4</v>
      </c>
      <c r="Y66" s="190">
        <v>63</v>
      </c>
      <c r="Z66" s="113"/>
      <c r="AA66" s="113"/>
      <c r="AB66" s="113"/>
      <c r="AC66" s="113"/>
      <c r="AD66" s="113"/>
    </row>
    <row r="67" spans="11:30" ht="18">
      <c r="K67" s="190">
        <v>64</v>
      </c>
      <c r="L67" s="262"/>
      <c r="M67" s="262"/>
      <c r="N67" s="262"/>
      <c r="O67" s="262"/>
      <c r="P67" s="262" t="str">
        <f t="shared" si="20"/>
        <v>M3</v>
      </c>
      <c r="R67" s="190">
        <v>64</v>
      </c>
      <c r="S67" s="221"/>
      <c r="T67" s="221"/>
      <c r="U67" s="221"/>
      <c r="V67" s="221"/>
      <c r="W67" s="221">
        <v>3</v>
      </c>
      <c r="Y67" s="190">
        <v>64</v>
      </c>
      <c r="Z67" s="113"/>
      <c r="AA67" s="113"/>
      <c r="AB67" s="113"/>
      <c r="AC67" s="113"/>
      <c r="AD67" s="113"/>
    </row>
    <row r="68" spans="11:30" ht="18">
      <c r="K68" s="190">
        <v>65</v>
      </c>
      <c r="L68" s="262"/>
      <c r="M68" s="262"/>
      <c r="N68" s="262"/>
      <c r="O68" s="262"/>
      <c r="P68" s="262" t="str">
        <f t="shared" ref="P68:P70" si="33">VLOOKUP(W68,$A$3:$B$19,2,FALSE)</f>
        <v>M5</v>
      </c>
      <c r="R68" s="190">
        <v>65</v>
      </c>
      <c r="S68" s="221"/>
      <c r="T68" s="221"/>
      <c r="U68" s="221"/>
      <c r="V68" s="221"/>
      <c r="W68" s="221">
        <v>5</v>
      </c>
      <c r="Y68" s="190">
        <v>65</v>
      </c>
      <c r="Z68" s="113"/>
      <c r="AA68" s="113"/>
      <c r="AB68" s="113"/>
      <c r="AC68" s="113"/>
      <c r="AD68" s="113"/>
    </row>
    <row r="69" spans="11:30" ht="18">
      <c r="K69" s="190">
        <v>66</v>
      </c>
      <c r="L69" s="262"/>
      <c r="M69" s="262"/>
      <c r="N69" s="262"/>
      <c r="O69" s="262"/>
      <c r="P69" s="262" t="str">
        <f t="shared" si="33"/>
        <v>M5</v>
      </c>
      <c r="R69" s="190">
        <v>66</v>
      </c>
      <c r="S69" s="221"/>
      <c r="T69" s="221"/>
      <c r="U69" s="221"/>
      <c r="V69" s="221"/>
      <c r="W69" s="221">
        <v>5</v>
      </c>
      <c r="Y69" s="190">
        <v>66</v>
      </c>
      <c r="Z69" s="113"/>
      <c r="AA69" s="113"/>
      <c r="AB69" s="113"/>
      <c r="AC69" s="113"/>
      <c r="AD69" s="113"/>
    </row>
    <row r="70" spans="11:30" ht="18">
      <c r="K70" s="190">
        <v>67</v>
      </c>
      <c r="L70" s="262"/>
      <c r="M70" s="262"/>
      <c r="N70" s="262"/>
      <c r="O70" s="262"/>
      <c r="P70" s="262" t="str">
        <f t="shared" si="33"/>
        <v>S1</v>
      </c>
      <c r="R70" s="190">
        <v>67</v>
      </c>
      <c r="S70" s="221"/>
      <c r="T70" s="221"/>
      <c r="U70" s="221"/>
      <c r="V70" s="221"/>
      <c r="W70" s="221">
        <v>13</v>
      </c>
      <c r="Y70" s="190">
        <v>67</v>
      </c>
      <c r="Z70" s="113"/>
      <c r="AA70" s="113"/>
      <c r="AB70" s="113"/>
      <c r="AC70" s="113"/>
      <c r="AD70" s="113"/>
    </row>
    <row r="71" spans="11:30" ht="18">
      <c r="K71" s="190">
        <v>68</v>
      </c>
      <c r="L71" s="262"/>
      <c r="M71" s="262"/>
      <c r="N71" s="262"/>
      <c r="O71" s="262"/>
      <c r="P71" s="262"/>
      <c r="R71" s="190">
        <v>68</v>
      </c>
      <c r="S71" s="113"/>
      <c r="T71" s="113"/>
      <c r="U71" s="113"/>
      <c r="V71" s="113"/>
      <c r="W71" s="113"/>
      <c r="X71" s="1"/>
      <c r="Y71" s="190">
        <v>68</v>
      </c>
      <c r="Z71" s="113"/>
      <c r="AA71" s="113"/>
      <c r="AB71" s="113"/>
      <c r="AC71" s="113"/>
      <c r="AD71" s="113"/>
    </row>
    <row r="72" spans="11:30" ht="18">
      <c r="K72" s="190">
        <v>69</v>
      </c>
      <c r="L72" s="262"/>
      <c r="M72" s="262"/>
      <c r="N72" s="262"/>
      <c r="O72" s="262"/>
      <c r="P72" s="262"/>
      <c r="R72" s="190">
        <v>69</v>
      </c>
      <c r="S72" s="113"/>
      <c r="T72" s="113"/>
      <c r="U72" s="113"/>
      <c r="V72" s="113"/>
      <c r="W72" s="113"/>
      <c r="Y72" s="190">
        <v>69</v>
      </c>
      <c r="Z72" s="113"/>
      <c r="AA72" s="113"/>
      <c r="AB72" s="113"/>
      <c r="AC72" s="113"/>
      <c r="AD72" s="113"/>
    </row>
    <row r="73" spans="11:30" ht="18">
      <c r="K73" s="190">
        <v>70</v>
      </c>
      <c r="L73" s="262"/>
      <c r="M73" s="262"/>
      <c r="N73" s="262"/>
      <c r="O73" s="262"/>
      <c r="P73" s="262"/>
      <c r="R73" s="190">
        <v>70</v>
      </c>
      <c r="S73" s="113"/>
      <c r="T73" s="113"/>
      <c r="U73" s="113"/>
      <c r="V73" s="113"/>
      <c r="W73" s="113"/>
      <c r="Y73" s="190">
        <v>70</v>
      </c>
      <c r="Z73" s="113"/>
      <c r="AA73" s="113"/>
      <c r="AB73" s="113"/>
      <c r="AC73" s="113"/>
      <c r="AD73" s="113"/>
    </row>
    <row r="74" spans="11:30" ht="18">
      <c r="K74" s="190">
        <v>71</v>
      </c>
      <c r="L74" s="262"/>
      <c r="M74" s="262"/>
      <c r="N74" s="262"/>
      <c r="O74" s="262"/>
      <c r="P74" s="262"/>
      <c r="R74" s="190">
        <v>71</v>
      </c>
      <c r="S74" s="113"/>
      <c r="T74" s="113"/>
      <c r="U74" s="113"/>
      <c r="V74" s="113"/>
      <c r="W74" s="113"/>
      <c r="Y74" s="190">
        <v>71</v>
      </c>
      <c r="Z74" s="113"/>
      <c r="AA74" s="113"/>
      <c r="AB74" s="113"/>
      <c r="AC74" s="113"/>
      <c r="AD74" s="113"/>
    </row>
    <row r="75" spans="11:30" ht="18">
      <c r="K75" s="190">
        <v>72</v>
      </c>
      <c r="L75" s="262"/>
      <c r="M75" s="262"/>
      <c r="N75" s="262"/>
      <c r="O75" s="262"/>
      <c r="P75" s="262"/>
      <c r="R75" s="190">
        <v>72</v>
      </c>
      <c r="S75" s="113"/>
      <c r="T75" s="113"/>
      <c r="U75" s="113"/>
      <c r="V75" s="113"/>
      <c r="W75" s="113"/>
      <c r="Y75" s="190">
        <v>72</v>
      </c>
      <c r="Z75" s="113"/>
      <c r="AA75" s="113"/>
      <c r="AB75" s="113"/>
      <c r="AC75" s="113"/>
      <c r="AD75" s="113"/>
    </row>
    <row r="76" spans="11:30" ht="18">
      <c r="K76" s="190">
        <v>73</v>
      </c>
      <c r="L76" s="262"/>
      <c r="M76" s="262"/>
      <c r="N76" s="262"/>
      <c r="O76" s="262"/>
      <c r="P76" s="262"/>
      <c r="R76" s="190">
        <v>73</v>
      </c>
      <c r="S76" s="113"/>
      <c r="T76" s="113"/>
      <c r="U76" s="113"/>
      <c r="V76" s="113"/>
      <c r="W76" s="113"/>
      <c r="Y76" s="190">
        <v>73</v>
      </c>
      <c r="Z76" s="113"/>
      <c r="AA76" s="113"/>
      <c r="AB76" s="113"/>
      <c r="AC76" s="113"/>
      <c r="AD76" s="113"/>
    </row>
    <row r="77" spans="11:30" ht="18">
      <c r="K77" s="190">
        <v>74</v>
      </c>
      <c r="L77" s="262"/>
      <c r="M77" s="262"/>
      <c r="N77" s="262"/>
      <c r="O77" s="262"/>
      <c r="P77" s="262"/>
      <c r="R77" s="190">
        <v>74</v>
      </c>
      <c r="S77" s="113"/>
      <c r="T77" s="113"/>
      <c r="U77" s="113"/>
      <c r="V77" s="113"/>
      <c r="W77" s="113"/>
      <c r="Y77" s="190">
        <v>74</v>
      </c>
      <c r="Z77" s="113"/>
      <c r="AA77" s="113"/>
      <c r="AB77" s="113"/>
      <c r="AC77" s="113"/>
      <c r="AD77" s="113"/>
    </row>
    <row r="78" spans="11:30" ht="18">
      <c r="K78" s="190">
        <f>K77+1</f>
        <v>75</v>
      </c>
      <c r="L78" s="262"/>
      <c r="M78" s="262"/>
      <c r="N78" s="262"/>
      <c r="O78" s="262"/>
      <c r="P78" s="262"/>
      <c r="R78" s="190">
        <f>R77+1</f>
        <v>75</v>
      </c>
      <c r="S78" s="113"/>
      <c r="T78" s="113"/>
      <c r="U78" s="113"/>
      <c r="V78" s="113"/>
      <c r="W78" s="113"/>
      <c r="Y78" s="190">
        <f>Y77+1</f>
        <v>75</v>
      </c>
      <c r="Z78" s="113" t="str">
        <f>IF(L78="","",VLOOKUP(L78,$B$3:$I$11,2,0))</f>
        <v/>
      </c>
      <c r="AA78" s="113" t="str">
        <f>IF(M78="","",VLOOKUP(M78,$B$3:$I$11,2,0))</f>
        <v/>
      </c>
      <c r="AB78" s="113" t="str">
        <f>IF(N78="","",VLOOKUP(N78,$B$3:$I$11,2,0))</f>
        <v/>
      </c>
      <c r="AC78" s="113" t="str">
        <f>IF(O78="","",VLOOKUP(O78,$B$3:$I$11,2,0))</f>
        <v/>
      </c>
      <c r="AD78" s="113" t="str">
        <f>IF(P78="","",VLOOKUP(P78,$B$3:$I$11,2,0))</f>
        <v/>
      </c>
    </row>
    <row r="79" spans="11:30" ht="18">
      <c r="K79" s="190">
        <f t="shared" ref="K79:K92" si="34">K78+1</f>
        <v>76</v>
      </c>
      <c r="L79" s="190"/>
      <c r="M79" s="262"/>
      <c r="N79" s="262"/>
      <c r="O79" s="262"/>
      <c r="P79" s="262"/>
      <c r="R79" s="190">
        <f t="shared" ref="R79:R103" si="35">R78+1</f>
        <v>76</v>
      </c>
      <c r="S79" s="3"/>
      <c r="T79" s="3"/>
      <c r="U79" s="3"/>
      <c r="V79" s="3"/>
      <c r="W79" s="3"/>
      <c r="Y79" s="190">
        <f t="shared" ref="Y79:Y103" si="36">Y78+1</f>
        <v>76</v>
      </c>
      <c r="Z79" s="190"/>
      <c r="AA79" s="190"/>
      <c r="AB79" s="190"/>
      <c r="AC79" s="190"/>
      <c r="AD79" s="190"/>
    </row>
    <row r="80" spans="11:30" ht="18">
      <c r="K80" s="190">
        <f t="shared" si="34"/>
        <v>77</v>
      </c>
      <c r="L80" s="190"/>
      <c r="M80" s="262"/>
      <c r="N80" s="262"/>
      <c r="O80" s="262"/>
      <c r="P80" s="262"/>
      <c r="R80" s="190">
        <f t="shared" si="35"/>
        <v>77</v>
      </c>
      <c r="S80" s="3"/>
      <c r="T80" s="3"/>
      <c r="U80" s="3"/>
      <c r="V80" s="3"/>
      <c r="W80" s="3"/>
      <c r="Y80" s="190">
        <f t="shared" si="36"/>
        <v>77</v>
      </c>
      <c r="Z80" s="190"/>
      <c r="AA80" s="190"/>
      <c r="AB80" s="190"/>
      <c r="AC80" s="190"/>
      <c r="AD80" s="190"/>
    </row>
    <row r="81" spans="11:30" ht="18">
      <c r="K81" s="190">
        <f t="shared" si="34"/>
        <v>78</v>
      </c>
      <c r="L81" s="190"/>
      <c r="M81" s="262"/>
      <c r="N81" s="262"/>
      <c r="O81" s="262"/>
      <c r="P81" s="262"/>
      <c r="R81" s="190">
        <f t="shared" si="35"/>
        <v>78</v>
      </c>
      <c r="S81" s="3"/>
      <c r="T81" s="3"/>
      <c r="U81" s="3"/>
      <c r="V81" s="3"/>
      <c r="W81" s="3"/>
      <c r="Y81" s="190">
        <f t="shared" si="36"/>
        <v>78</v>
      </c>
      <c r="Z81" s="190"/>
      <c r="AA81" s="190"/>
      <c r="AB81" s="190"/>
      <c r="AC81" s="190"/>
      <c r="AD81" s="190"/>
    </row>
    <row r="82" spans="11:30" ht="18">
      <c r="K82" s="190">
        <f t="shared" si="34"/>
        <v>79</v>
      </c>
      <c r="L82" s="190"/>
      <c r="M82" s="262"/>
      <c r="N82" s="262"/>
      <c r="O82" s="262"/>
      <c r="P82" s="262"/>
      <c r="R82" s="190">
        <f t="shared" si="35"/>
        <v>79</v>
      </c>
      <c r="S82" s="3"/>
      <c r="T82" s="3"/>
      <c r="U82" s="3"/>
      <c r="V82" s="3"/>
      <c r="W82" s="3"/>
      <c r="Y82" s="190">
        <f t="shared" si="36"/>
        <v>79</v>
      </c>
      <c r="Z82" s="190"/>
      <c r="AA82" s="190"/>
      <c r="AB82" s="190"/>
      <c r="AC82" s="190"/>
      <c r="AD82" s="190"/>
    </row>
    <row r="83" spans="11:30" ht="18">
      <c r="K83" s="190">
        <f t="shared" si="34"/>
        <v>80</v>
      </c>
      <c r="L83" s="190"/>
      <c r="M83" s="262"/>
      <c r="N83" s="262"/>
      <c r="O83" s="262"/>
      <c r="P83" s="262"/>
      <c r="R83" s="190">
        <f t="shared" si="35"/>
        <v>80</v>
      </c>
      <c r="S83" s="3"/>
      <c r="T83" s="3"/>
      <c r="U83" s="3"/>
      <c r="V83" s="3"/>
      <c r="W83" s="3"/>
      <c r="Y83" s="190">
        <f t="shared" si="36"/>
        <v>80</v>
      </c>
      <c r="Z83" s="190"/>
      <c r="AA83" s="190"/>
      <c r="AB83" s="190"/>
      <c r="AC83" s="190"/>
      <c r="AD83" s="190"/>
    </row>
    <row r="84" spans="11:30" ht="18">
      <c r="K84" s="190">
        <f t="shared" si="34"/>
        <v>81</v>
      </c>
      <c r="L84" s="190"/>
      <c r="M84" s="262"/>
      <c r="N84" s="262"/>
      <c r="O84" s="262"/>
      <c r="P84" s="262"/>
      <c r="R84" s="190">
        <f t="shared" si="35"/>
        <v>81</v>
      </c>
      <c r="S84" s="3"/>
      <c r="T84" s="3"/>
      <c r="U84" s="3"/>
      <c r="V84" s="3"/>
      <c r="W84" s="3"/>
      <c r="Y84" s="190">
        <f t="shared" si="36"/>
        <v>81</v>
      </c>
      <c r="Z84" s="190"/>
      <c r="AA84" s="190"/>
      <c r="AB84" s="190"/>
      <c r="AC84" s="190"/>
      <c r="AD84" s="190"/>
    </row>
    <row r="85" spans="11:30" ht="18">
      <c r="K85" s="190">
        <f t="shared" si="34"/>
        <v>82</v>
      </c>
      <c r="L85" s="190"/>
      <c r="M85" s="262"/>
      <c r="N85" s="262"/>
      <c r="O85" s="262"/>
      <c r="P85" s="262"/>
      <c r="R85" s="190">
        <f t="shared" si="35"/>
        <v>82</v>
      </c>
      <c r="S85" s="3"/>
      <c r="T85" s="3"/>
      <c r="U85" s="3"/>
      <c r="V85" s="3"/>
      <c r="W85" s="3"/>
      <c r="Y85" s="190">
        <f t="shared" si="36"/>
        <v>82</v>
      </c>
      <c r="Z85" s="190"/>
      <c r="AA85" s="190"/>
      <c r="AB85" s="190"/>
      <c r="AC85" s="190"/>
      <c r="AD85" s="190"/>
    </row>
    <row r="86" spans="11:30" ht="18">
      <c r="K86" s="190">
        <f t="shared" si="34"/>
        <v>83</v>
      </c>
      <c r="L86" s="190"/>
      <c r="M86" s="262"/>
      <c r="N86" s="262"/>
      <c r="O86" s="262"/>
      <c r="P86" s="262"/>
      <c r="R86" s="190">
        <f t="shared" si="35"/>
        <v>83</v>
      </c>
      <c r="S86" s="3"/>
      <c r="T86" s="3"/>
      <c r="U86" s="3"/>
      <c r="V86" s="3"/>
      <c r="W86" s="3"/>
      <c r="Y86" s="190">
        <f t="shared" si="36"/>
        <v>83</v>
      </c>
      <c r="Z86" s="190"/>
      <c r="AA86" s="190"/>
      <c r="AB86" s="190"/>
      <c r="AC86" s="190"/>
      <c r="AD86" s="190"/>
    </row>
    <row r="87" spans="11:30" ht="18">
      <c r="K87" s="190">
        <f t="shared" si="34"/>
        <v>84</v>
      </c>
      <c r="L87" s="190"/>
      <c r="M87" s="262"/>
      <c r="N87" s="262"/>
      <c r="O87" s="262"/>
      <c r="P87" s="262"/>
      <c r="R87" s="190">
        <f t="shared" si="35"/>
        <v>84</v>
      </c>
      <c r="S87" s="3"/>
      <c r="T87" s="3"/>
      <c r="U87" s="3"/>
      <c r="V87" s="3"/>
      <c r="W87" s="3"/>
      <c r="Y87" s="190">
        <f t="shared" si="36"/>
        <v>84</v>
      </c>
      <c r="Z87" s="190"/>
      <c r="AA87" s="190"/>
      <c r="AB87" s="190"/>
      <c r="AC87" s="190"/>
      <c r="AD87" s="190"/>
    </row>
    <row r="88" spans="11:30" ht="18">
      <c r="K88" s="190">
        <f t="shared" si="34"/>
        <v>85</v>
      </c>
      <c r="L88" s="190"/>
      <c r="M88" s="262"/>
      <c r="N88" s="262"/>
      <c r="O88" s="262"/>
      <c r="P88" s="262"/>
      <c r="R88" s="190">
        <f t="shared" si="35"/>
        <v>85</v>
      </c>
      <c r="S88" s="3"/>
      <c r="T88" s="3"/>
      <c r="U88" s="3"/>
      <c r="V88" s="3"/>
      <c r="W88" s="3"/>
      <c r="Y88" s="190">
        <f t="shared" si="36"/>
        <v>85</v>
      </c>
      <c r="Z88" s="190"/>
      <c r="AA88" s="190"/>
      <c r="AB88" s="190"/>
      <c r="AC88" s="190"/>
      <c r="AD88" s="190"/>
    </row>
    <row r="89" spans="11:30" ht="18">
      <c r="K89" s="190">
        <f t="shared" si="34"/>
        <v>86</v>
      </c>
      <c r="L89" s="190"/>
      <c r="M89" s="262"/>
      <c r="N89" s="262"/>
      <c r="O89" s="262"/>
      <c r="P89" s="262"/>
      <c r="R89" s="190">
        <f t="shared" si="35"/>
        <v>86</v>
      </c>
      <c r="S89" s="3"/>
      <c r="T89" s="3"/>
      <c r="U89" s="3"/>
      <c r="V89" s="3"/>
      <c r="W89" s="3"/>
      <c r="Y89" s="190">
        <f t="shared" si="36"/>
        <v>86</v>
      </c>
      <c r="Z89" s="190"/>
      <c r="AA89" s="190"/>
      <c r="AB89" s="190"/>
      <c r="AC89" s="190"/>
      <c r="AD89" s="190"/>
    </row>
    <row r="90" spans="11:30" ht="18">
      <c r="K90" s="190">
        <f t="shared" si="34"/>
        <v>87</v>
      </c>
      <c r="L90" s="190"/>
      <c r="M90" s="262"/>
      <c r="N90" s="262"/>
      <c r="O90" s="262"/>
      <c r="P90" s="262"/>
      <c r="R90" s="190">
        <f t="shared" si="35"/>
        <v>87</v>
      </c>
      <c r="S90" s="3"/>
      <c r="T90" s="3"/>
      <c r="U90" s="3"/>
      <c r="V90" s="3"/>
      <c r="W90" s="3"/>
      <c r="Y90" s="190">
        <f t="shared" si="36"/>
        <v>87</v>
      </c>
      <c r="Z90" s="190"/>
      <c r="AA90" s="190"/>
      <c r="AB90" s="190"/>
      <c r="AC90" s="190"/>
      <c r="AD90" s="190"/>
    </row>
    <row r="91" spans="11:30" ht="18">
      <c r="K91" s="190">
        <f t="shared" si="34"/>
        <v>88</v>
      </c>
      <c r="L91" s="190"/>
      <c r="M91" s="262"/>
      <c r="N91" s="262"/>
      <c r="O91" s="262"/>
      <c r="P91" s="262"/>
      <c r="R91" s="190">
        <f t="shared" si="35"/>
        <v>88</v>
      </c>
      <c r="S91" s="3"/>
      <c r="T91" s="3"/>
      <c r="U91" s="3"/>
      <c r="V91" s="3"/>
      <c r="W91" s="3"/>
      <c r="Y91" s="190">
        <f t="shared" si="36"/>
        <v>88</v>
      </c>
      <c r="Z91" s="190"/>
      <c r="AA91" s="190"/>
      <c r="AB91" s="190"/>
      <c r="AC91" s="190"/>
      <c r="AD91" s="190"/>
    </row>
    <row r="92" spans="11:30" ht="18">
      <c r="K92" s="190">
        <f t="shared" si="34"/>
        <v>89</v>
      </c>
      <c r="L92" s="190"/>
      <c r="M92" s="262"/>
      <c r="N92" s="262"/>
      <c r="O92" s="262"/>
      <c r="P92" s="262"/>
      <c r="R92" s="190">
        <f t="shared" si="35"/>
        <v>89</v>
      </c>
      <c r="S92" s="3"/>
      <c r="T92" s="3"/>
      <c r="U92" s="3"/>
      <c r="V92" s="3"/>
      <c r="W92" s="3"/>
      <c r="Y92" s="190">
        <f t="shared" si="36"/>
        <v>89</v>
      </c>
      <c r="Z92" s="190"/>
      <c r="AA92" s="190"/>
      <c r="AB92" s="190"/>
      <c r="AC92" s="190"/>
      <c r="AD92" s="190"/>
    </row>
    <row r="93" spans="11:30" ht="18">
      <c r="K93" s="190">
        <f>K92+1</f>
        <v>90</v>
      </c>
      <c r="L93" s="190"/>
      <c r="M93" s="262"/>
      <c r="N93" s="262"/>
      <c r="O93" s="262"/>
      <c r="P93" s="262"/>
      <c r="R93" s="190">
        <f t="shared" si="35"/>
        <v>90</v>
      </c>
      <c r="S93" s="3"/>
      <c r="T93" s="3"/>
      <c r="U93" s="3"/>
      <c r="V93" s="3"/>
      <c r="W93" s="3"/>
      <c r="Y93" s="190">
        <f t="shared" si="36"/>
        <v>90</v>
      </c>
      <c r="Z93" s="190"/>
      <c r="AA93" s="190"/>
      <c r="AB93" s="190"/>
      <c r="AC93" s="190"/>
      <c r="AD93" s="190"/>
    </row>
    <row r="94" spans="11:30" ht="18">
      <c r="K94" s="190">
        <f t="shared" ref="K94:K103" si="37">K93+1</f>
        <v>91</v>
      </c>
      <c r="L94" s="190"/>
      <c r="M94" s="262"/>
      <c r="N94" s="262"/>
      <c r="O94" s="262"/>
      <c r="P94" s="262"/>
      <c r="R94" s="190">
        <f t="shared" si="35"/>
        <v>91</v>
      </c>
      <c r="S94" s="3"/>
      <c r="T94" s="3"/>
      <c r="U94" s="3"/>
      <c r="V94" s="3"/>
      <c r="W94" s="3"/>
      <c r="Y94" s="190">
        <f t="shared" si="36"/>
        <v>91</v>
      </c>
      <c r="Z94" s="190"/>
      <c r="AA94" s="190"/>
      <c r="AB94" s="190"/>
      <c r="AC94" s="190"/>
      <c r="AD94" s="190"/>
    </row>
    <row r="95" spans="11:30" ht="18">
      <c r="K95" s="190">
        <f t="shared" si="37"/>
        <v>92</v>
      </c>
      <c r="L95" s="190"/>
      <c r="M95" s="262"/>
      <c r="N95" s="262"/>
      <c r="O95" s="262"/>
      <c r="P95" s="262"/>
      <c r="R95" s="190">
        <f t="shared" si="35"/>
        <v>92</v>
      </c>
      <c r="S95" s="3"/>
      <c r="T95" s="3"/>
      <c r="U95" s="3"/>
      <c r="V95" s="3"/>
      <c r="W95" s="3"/>
      <c r="Y95" s="190">
        <f t="shared" si="36"/>
        <v>92</v>
      </c>
      <c r="Z95" s="190"/>
      <c r="AA95" s="190"/>
      <c r="AB95" s="190"/>
      <c r="AC95" s="190"/>
      <c r="AD95" s="190"/>
    </row>
    <row r="96" spans="11:30" ht="18">
      <c r="K96" s="190">
        <f t="shared" si="37"/>
        <v>93</v>
      </c>
      <c r="L96" s="190"/>
      <c r="M96" s="262"/>
      <c r="N96" s="262"/>
      <c r="O96" s="262"/>
      <c r="P96" s="262"/>
      <c r="R96" s="190">
        <f t="shared" si="35"/>
        <v>93</v>
      </c>
      <c r="S96" s="3"/>
      <c r="T96" s="3"/>
      <c r="U96" s="3"/>
      <c r="V96" s="3"/>
      <c r="W96" s="3"/>
      <c r="Y96" s="190">
        <f t="shared" si="36"/>
        <v>93</v>
      </c>
      <c r="Z96" s="190"/>
      <c r="AA96" s="190"/>
      <c r="AB96" s="190"/>
      <c r="AC96" s="190"/>
      <c r="AD96" s="190"/>
    </row>
    <row r="97" spans="11:30" ht="18">
      <c r="K97" s="190">
        <f t="shared" si="37"/>
        <v>94</v>
      </c>
      <c r="L97" s="190"/>
      <c r="M97" s="262"/>
      <c r="N97" s="262"/>
      <c r="O97" s="262"/>
      <c r="P97" s="262"/>
      <c r="R97" s="190">
        <f t="shared" si="35"/>
        <v>94</v>
      </c>
      <c r="S97" s="3"/>
      <c r="T97" s="3"/>
      <c r="U97" s="3"/>
      <c r="V97" s="3"/>
      <c r="W97" s="3"/>
      <c r="Y97" s="190">
        <f t="shared" si="36"/>
        <v>94</v>
      </c>
      <c r="Z97" s="190"/>
      <c r="AA97" s="190"/>
      <c r="AB97" s="190"/>
      <c r="AC97" s="190"/>
      <c r="AD97" s="190"/>
    </row>
    <row r="98" spans="11:30" ht="18">
      <c r="K98" s="190">
        <f t="shared" si="37"/>
        <v>95</v>
      </c>
      <c r="L98" s="190"/>
      <c r="M98" s="262"/>
      <c r="N98" s="262"/>
      <c r="O98" s="262"/>
      <c r="P98" s="262"/>
      <c r="R98" s="190">
        <f t="shared" si="35"/>
        <v>95</v>
      </c>
      <c r="S98" s="3"/>
      <c r="T98" s="3"/>
      <c r="U98" s="3"/>
      <c r="V98" s="3"/>
      <c r="W98" s="3"/>
      <c r="Y98" s="190">
        <f t="shared" si="36"/>
        <v>95</v>
      </c>
      <c r="Z98" s="190"/>
      <c r="AA98" s="190"/>
      <c r="AB98" s="190"/>
      <c r="AC98" s="190"/>
      <c r="AD98" s="190"/>
    </row>
    <row r="99" spans="11:30" ht="18">
      <c r="K99" s="190">
        <f t="shared" si="37"/>
        <v>96</v>
      </c>
      <c r="L99" s="190"/>
      <c r="M99" s="262"/>
      <c r="N99" s="262"/>
      <c r="O99" s="262"/>
      <c r="P99" s="262"/>
      <c r="R99" s="190">
        <f t="shared" si="35"/>
        <v>96</v>
      </c>
      <c r="S99" s="3"/>
      <c r="T99" s="3"/>
      <c r="U99" s="3"/>
      <c r="V99" s="3"/>
      <c r="W99" s="3"/>
      <c r="Y99" s="190">
        <f t="shared" si="36"/>
        <v>96</v>
      </c>
      <c r="Z99" s="190"/>
      <c r="AA99" s="190"/>
      <c r="AB99" s="190"/>
      <c r="AC99" s="190"/>
      <c r="AD99" s="190"/>
    </row>
    <row r="100" spans="11:30" ht="18">
      <c r="K100" s="190">
        <f t="shared" si="37"/>
        <v>97</v>
      </c>
      <c r="L100" s="190"/>
      <c r="M100" s="262"/>
      <c r="N100" s="262"/>
      <c r="O100" s="262"/>
      <c r="P100" s="262"/>
      <c r="R100" s="190">
        <f t="shared" si="35"/>
        <v>97</v>
      </c>
      <c r="S100" s="3"/>
      <c r="T100" s="3"/>
      <c r="U100" s="3"/>
      <c r="V100" s="3"/>
      <c r="W100" s="3"/>
      <c r="Y100" s="190">
        <f t="shared" si="36"/>
        <v>97</v>
      </c>
      <c r="Z100" s="190"/>
      <c r="AA100" s="190"/>
      <c r="AB100" s="190"/>
      <c r="AC100" s="190"/>
      <c r="AD100" s="190"/>
    </row>
    <row r="101" spans="11:30" ht="18">
      <c r="K101" s="190">
        <f t="shared" si="37"/>
        <v>98</v>
      </c>
      <c r="L101" s="190"/>
      <c r="M101" s="262"/>
      <c r="N101" s="262"/>
      <c r="O101" s="262"/>
      <c r="P101" s="262"/>
      <c r="R101" s="190">
        <f t="shared" si="35"/>
        <v>98</v>
      </c>
      <c r="S101" s="3"/>
      <c r="T101" s="3"/>
      <c r="U101" s="3"/>
      <c r="V101" s="3"/>
      <c r="W101" s="3"/>
      <c r="Y101" s="190">
        <f t="shared" si="36"/>
        <v>98</v>
      </c>
      <c r="Z101" s="190"/>
      <c r="AA101" s="190"/>
      <c r="AB101" s="190"/>
      <c r="AC101" s="190"/>
      <c r="AD101" s="190"/>
    </row>
    <row r="102" spans="11:30" ht="18">
      <c r="K102" s="190">
        <f t="shared" si="37"/>
        <v>99</v>
      </c>
      <c r="L102" s="190"/>
      <c r="M102" s="262"/>
      <c r="N102" s="262"/>
      <c r="O102" s="262"/>
      <c r="P102" s="262"/>
      <c r="R102" s="190">
        <f t="shared" si="35"/>
        <v>99</v>
      </c>
      <c r="S102" s="3"/>
      <c r="T102" s="3"/>
      <c r="U102" s="3"/>
      <c r="V102" s="3"/>
      <c r="W102" s="3"/>
      <c r="Y102" s="190">
        <f t="shared" si="36"/>
        <v>99</v>
      </c>
      <c r="Z102" s="190"/>
      <c r="AA102" s="190"/>
      <c r="AB102" s="190"/>
      <c r="AC102" s="190"/>
      <c r="AD102" s="190"/>
    </row>
    <row r="103" spans="11:30" ht="18">
      <c r="K103" s="190">
        <f t="shared" si="37"/>
        <v>100</v>
      </c>
      <c r="L103" s="190"/>
      <c r="M103" s="262"/>
      <c r="N103" s="262"/>
      <c r="O103" s="262"/>
      <c r="P103" s="262"/>
      <c r="R103" s="190">
        <f t="shared" si="35"/>
        <v>100</v>
      </c>
      <c r="S103" s="3"/>
      <c r="T103" s="3"/>
      <c r="U103" s="3"/>
      <c r="V103" s="3"/>
      <c r="W103" s="3"/>
      <c r="Y103" s="190">
        <f t="shared" si="36"/>
        <v>100</v>
      </c>
      <c r="Z103" s="190"/>
      <c r="AA103" s="190"/>
      <c r="AB103" s="190"/>
      <c r="AC103" s="190"/>
      <c r="AD103" s="190"/>
    </row>
    <row r="204" spans="18:18">
      <c r="R204" s="132">
        <v>1</v>
      </c>
    </row>
  </sheetData>
  <phoneticPr fontId="1" type="noConversion"/>
  <conditionalFormatting sqref="Q3:Q45">
    <cfRule type="cellIs" dxfId="133" priority="181" operator="equal">
      <formula>"WW"</formula>
    </cfRule>
    <cfRule type="cellIs" dxfId="132" priority="182" operator="equal">
      <formula>"S1"</formula>
    </cfRule>
    <cfRule type="cellIs" dxfId="131" priority="183" operator="equal">
      <formula>"M5"</formula>
    </cfRule>
    <cfRule type="cellIs" dxfId="130" priority="184" operator="equal">
      <formula>"M4"</formula>
    </cfRule>
    <cfRule type="cellIs" dxfId="129" priority="185" operator="equal">
      <formula>"M3"</formula>
    </cfRule>
    <cfRule type="cellIs" dxfId="128" priority="186" operator="equal">
      <formula>"M2"</formula>
    </cfRule>
    <cfRule type="cellIs" dxfId="127" priority="187" operator="equal">
      <formula>"M1"</formula>
    </cfRule>
  </conditionalFormatting>
  <conditionalFormatting sqref="L79:L94">
    <cfRule type="cellIs" dxfId="126" priority="166" operator="equal">
      <formula>"M5"</formula>
    </cfRule>
    <cfRule type="cellIs" dxfId="125" priority="167" operator="equal">
      <formula>"M4"</formula>
    </cfRule>
    <cfRule type="cellIs" dxfId="124" priority="168" operator="equal">
      <formula>"M3"</formula>
    </cfRule>
    <cfRule type="cellIs" dxfId="123" priority="169" operator="equal">
      <formula>"M2"</formula>
    </cfRule>
    <cfRule type="cellIs" dxfId="122" priority="170" operator="equal">
      <formula>"M1"</formula>
    </cfRule>
    <cfRule type="cellIs" dxfId="121" priority="171" operator="equal">
      <formula>"WW"</formula>
    </cfRule>
    <cfRule type="cellIs" dxfId="120" priority="172" operator="equal">
      <formula>"S1"</formula>
    </cfRule>
  </conditionalFormatting>
  <conditionalFormatting sqref="L4:L78 L3:P3 M4:P103">
    <cfRule type="cellIs" dxfId="119" priority="98" operator="equal">
      <formula>"S2"</formula>
    </cfRule>
    <cfRule type="cellIs" dxfId="118" priority="99" operator="equal">
      <formula>"WW"</formula>
    </cfRule>
    <cfRule type="cellIs" dxfId="117" priority="100" operator="equal">
      <formula>"S1"</formula>
    </cfRule>
    <cfRule type="cellIs" dxfId="116" priority="101" operator="equal">
      <formula>"M5"</formula>
    </cfRule>
    <cfRule type="cellIs" dxfId="115" priority="102" operator="equal">
      <formula>"M4"</formula>
    </cfRule>
    <cfRule type="cellIs" dxfId="114" priority="103" operator="equal">
      <formula>"M3"</formula>
    </cfRule>
    <cfRule type="cellIs" dxfId="113" priority="104" operator="equal">
      <formula>"M2"</formula>
    </cfRule>
    <cfRule type="cellIs" dxfId="112" priority="105" operator="equal">
      <formula>"M1"</formula>
    </cfRule>
  </conditionalFormatting>
  <conditionalFormatting sqref="L4:L78 L3:P3 M4:P103">
    <cfRule type="cellIs" dxfId="111" priority="91" operator="equal">
      <formula>"M5"</formula>
    </cfRule>
    <cfRule type="cellIs" dxfId="110" priority="92" operator="equal">
      <formula>"M4"</formula>
    </cfRule>
    <cfRule type="cellIs" dxfId="109" priority="93" operator="equal">
      <formula>"M3"</formula>
    </cfRule>
    <cfRule type="cellIs" dxfId="108" priority="94" operator="equal">
      <formula>"M2"</formula>
    </cfRule>
    <cfRule type="cellIs" dxfId="107" priority="95" operator="equal">
      <formula>"M1"</formula>
    </cfRule>
    <cfRule type="cellIs" dxfId="106" priority="96" operator="equal">
      <formula>"WW"</formula>
    </cfRule>
    <cfRule type="cellIs" dxfId="105" priority="97" operator="equal">
      <formula>"S1"</formula>
    </cfRule>
  </conditionalFormatting>
  <conditionalFormatting sqref="B14">
    <cfRule type="cellIs" dxfId="104" priority="23" operator="equal">
      <formula>"S2"</formula>
    </cfRule>
    <cfRule type="cellIs" dxfId="103" priority="24" operator="equal">
      <formula>"WW"</formula>
    </cfRule>
    <cfRule type="cellIs" dxfId="102" priority="25" operator="equal">
      <formula>"S1"</formula>
    </cfRule>
    <cfRule type="cellIs" dxfId="101" priority="26" operator="equal">
      <formula>"M5"</formula>
    </cfRule>
    <cfRule type="cellIs" dxfId="100" priority="27" operator="equal">
      <formula>"M4"</formula>
    </cfRule>
    <cfRule type="cellIs" dxfId="99" priority="28" operator="equal">
      <formula>"M3"</formula>
    </cfRule>
    <cfRule type="cellIs" dxfId="98" priority="29" operator="equal">
      <formula>"M2"</formula>
    </cfRule>
    <cfRule type="cellIs" dxfId="97" priority="30" operator="equal">
      <formula>"M1"</formula>
    </cfRule>
  </conditionalFormatting>
  <conditionalFormatting sqref="B14">
    <cfRule type="cellIs" dxfId="96" priority="16" operator="equal">
      <formula>"M5"</formula>
    </cfRule>
    <cfRule type="cellIs" dxfId="95" priority="17" operator="equal">
      <formula>"M4"</formula>
    </cfRule>
    <cfRule type="cellIs" dxfId="94" priority="18" operator="equal">
      <formula>"M3"</formula>
    </cfRule>
    <cfRule type="cellIs" dxfId="93" priority="19" operator="equal">
      <formula>"M2"</formula>
    </cfRule>
    <cfRule type="cellIs" dxfId="92" priority="20" operator="equal">
      <formula>"M1"</formula>
    </cfRule>
    <cfRule type="cellIs" dxfId="91" priority="21" operator="equal">
      <formula>"WW"</formula>
    </cfRule>
    <cfRule type="cellIs" dxfId="90" priority="22" operator="equal">
      <formula>"S1"</formula>
    </cfRule>
  </conditionalFormatting>
  <conditionalFormatting sqref="B15">
    <cfRule type="cellIs" dxfId="89" priority="8" operator="equal">
      <formula>"S2"</formula>
    </cfRule>
    <cfRule type="cellIs" dxfId="88" priority="9" operator="equal">
      <formula>"WW"</formula>
    </cfRule>
    <cfRule type="cellIs" dxfId="87" priority="10" operator="equal">
      <formula>"S1"</formula>
    </cfRule>
    <cfRule type="cellIs" dxfId="86" priority="11" operator="equal">
      <formula>"M5"</formula>
    </cfRule>
    <cfRule type="cellIs" dxfId="85" priority="12" operator="equal">
      <formula>"M4"</formula>
    </cfRule>
    <cfRule type="cellIs" dxfId="84" priority="13" operator="equal">
      <formula>"M3"</formula>
    </cfRule>
    <cfRule type="cellIs" dxfId="83" priority="14" operator="equal">
      <formula>"M2"</formula>
    </cfRule>
    <cfRule type="cellIs" dxfId="82" priority="15" operator="equal">
      <formula>"M1"</formula>
    </cfRule>
  </conditionalFormatting>
  <conditionalFormatting sqref="B15">
    <cfRule type="cellIs" dxfId="81" priority="1" operator="equal">
      <formula>"M5"</formula>
    </cfRule>
    <cfRule type="cellIs" dxfId="80" priority="2" operator="equal">
      <formula>"M4"</formula>
    </cfRule>
    <cfRule type="cellIs" dxfId="79" priority="3" operator="equal">
      <formula>"M3"</formula>
    </cfRule>
    <cfRule type="cellIs" dxfId="78" priority="4" operator="equal">
      <formula>"M2"</formula>
    </cfRule>
    <cfRule type="cellIs" dxfId="77" priority="5" operator="equal">
      <formula>"M1"</formula>
    </cfRule>
    <cfRule type="cellIs" dxfId="76" priority="6" operator="equal">
      <formula>"WW"</formula>
    </cfRule>
    <cfRule type="cellIs" dxfId="75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92" customWidth="1"/>
    <col min="2" max="3" width="11.1640625" style="192" customWidth="1"/>
    <col min="4" max="4" width="11" style="192" customWidth="1"/>
    <col min="5" max="5" width="12" style="192" bestFit="1" customWidth="1"/>
    <col min="6" max="6" width="9" style="192" customWidth="1"/>
    <col min="7" max="7" width="12.33203125" style="192" bestFit="1" customWidth="1"/>
    <col min="8" max="8" width="10" style="192" customWidth="1"/>
    <col min="9" max="9" width="8.5" style="192" customWidth="1"/>
    <col min="10" max="10" width="14.1640625" style="192" customWidth="1"/>
    <col min="11" max="11" width="13.1640625" style="192" customWidth="1"/>
    <col min="12" max="12" width="13.33203125" style="192" customWidth="1"/>
    <col min="13" max="13" width="17.6640625" style="192" customWidth="1"/>
    <col min="14" max="14" width="11.1640625" style="194" bestFit="1" customWidth="1"/>
    <col min="15" max="16" width="9" style="194"/>
    <col min="17" max="24" width="9" style="192"/>
    <col min="25" max="25" width="10" style="192" bestFit="1" customWidth="1"/>
    <col min="26" max="16384" width="9" style="192"/>
  </cols>
  <sheetData>
    <row r="2" spans="1:25">
      <c r="A2" s="192" t="s">
        <v>45</v>
      </c>
      <c r="B2" s="192" t="s">
        <v>46</v>
      </c>
      <c r="C2" s="192" t="s">
        <v>47</v>
      </c>
      <c r="D2" s="192" t="s">
        <v>48</v>
      </c>
      <c r="E2" s="192" t="s">
        <v>49</v>
      </c>
    </row>
    <row r="3" spans="1:25">
      <c r="B3" s="192">
        <f>OverView!B17</f>
        <v>1</v>
      </c>
      <c r="C3" s="192" t="s">
        <v>251</v>
      </c>
      <c r="D3" s="28" t="e">
        <f>B50</f>
        <v>#REF!</v>
      </c>
      <c r="E3" s="18">
        <f>SUM(K7:K39)</f>
        <v>1.7520979807530999</v>
      </c>
    </row>
    <row r="5" spans="1:25" ht="14">
      <c r="A5" s="26" t="s">
        <v>25</v>
      </c>
      <c r="B5" s="362">
        <f>PRODUCT('BNRegular Symbol'!D16:'BNRegular Symbol'!H16)</f>
        <v>704997888</v>
      </c>
      <c r="C5" s="362"/>
      <c r="D5" s="362"/>
      <c r="E5" s="362"/>
      <c r="F5" s="362"/>
      <c r="G5" s="12"/>
      <c r="H5" s="13"/>
      <c r="I5" s="14"/>
      <c r="J5" s="15"/>
      <c r="K5" s="16"/>
      <c r="L5" s="195"/>
      <c r="M5" s="195"/>
    </row>
    <row r="6" spans="1:25" ht="14">
      <c r="A6" s="22" t="s">
        <v>29</v>
      </c>
      <c r="B6" s="183">
        <v>1</v>
      </c>
      <c r="C6" s="183">
        <v>2</v>
      </c>
      <c r="D6" s="183">
        <v>3</v>
      </c>
      <c r="E6" s="183">
        <v>4</v>
      </c>
      <c r="F6" s="183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5" t="s">
        <v>34</v>
      </c>
      <c r="L6" s="193" t="s">
        <v>123</v>
      </c>
      <c r="M6" s="205"/>
    </row>
    <row r="7" spans="1:25">
      <c r="A7" s="184" t="s">
        <v>35</v>
      </c>
      <c r="B7" s="27">
        <f>'BNRegular Symbol'!D22*OverView!C$26</f>
        <v>18</v>
      </c>
      <c r="C7" s="27">
        <f>'BNRegular Symbol'!E22*OverView!D$26</f>
        <v>30</v>
      </c>
      <c r="D7" s="27">
        <f>'BNRegular Symbol'!F22*OverView!E$26</f>
        <v>33</v>
      </c>
      <c r="E7" s="27">
        <f>'BNRegular Symbol'!G22*OverView!F$26</f>
        <v>33</v>
      </c>
      <c r="F7" s="27">
        <f>'BNRegular Symbol'!H22*OverView!G$26</f>
        <v>9</v>
      </c>
      <c r="G7" s="253">
        <f>PRODUCT(B7:F7)</f>
        <v>5292540</v>
      </c>
      <c r="H7" s="241">
        <f t="shared" ref="H7:H10" si="0">$B$5/G7</f>
        <v>133.20596311034021</v>
      </c>
      <c r="I7" s="189">
        <f>OverView!G49</f>
        <v>1000</v>
      </c>
      <c r="J7" s="182">
        <f t="shared" ref="J7:J10" si="1">L7/$B$3</f>
        <v>7.50717142573908</v>
      </c>
      <c r="K7" s="272">
        <f t="shared" ref="K7:K10" si="2">1/H7</f>
        <v>7.5071714257390803E-3</v>
      </c>
      <c r="L7" s="271">
        <f t="shared" ref="L7:L10" si="3">K7*I7</f>
        <v>7.50717142573908</v>
      </c>
      <c r="M7" s="134"/>
      <c r="N7" s="192"/>
      <c r="O7" s="192"/>
      <c r="P7" s="192"/>
    </row>
    <row r="8" spans="1:25">
      <c r="A8" s="184" t="s">
        <v>26</v>
      </c>
      <c r="B8" s="27">
        <f>'BNRegular Symbol'!D23*OverView!C$26</f>
        <v>21</v>
      </c>
      <c r="C8" s="27">
        <f>'BNRegular Symbol'!E23*OverView!D$26</f>
        <v>57</v>
      </c>
      <c r="D8" s="27">
        <f>'BNRegular Symbol'!F23*OverView!E$26</f>
        <v>45</v>
      </c>
      <c r="E8" s="27">
        <f>'BNRegular Symbol'!G23*OverView!F$26</f>
        <v>39</v>
      </c>
      <c r="F8" s="27">
        <f>'BNRegular Symbol'!H23*OverView!G$26</f>
        <v>42</v>
      </c>
      <c r="G8" s="253">
        <f t="shared" ref="G8:G42" si="4">PRODUCT(B8:F8)</f>
        <v>88230870</v>
      </c>
      <c r="H8" s="241">
        <f t="shared" si="0"/>
        <v>7.9903767014878122</v>
      </c>
      <c r="I8" s="189">
        <f>OverView!G50</f>
        <v>500</v>
      </c>
      <c r="J8" s="182">
        <f t="shared" si="1"/>
        <v>62.575272565922923</v>
      </c>
      <c r="K8" s="272">
        <f t="shared" si="2"/>
        <v>0.12515054513184584</v>
      </c>
      <c r="L8" s="271">
        <f t="shared" si="3"/>
        <v>62.575272565922923</v>
      </c>
      <c r="M8" s="134"/>
      <c r="N8" s="192"/>
      <c r="O8" s="192"/>
      <c r="P8" s="192"/>
    </row>
    <row r="9" spans="1:25">
      <c r="A9" s="184" t="s">
        <v>27</v>
      </c>
      <c r="B9" s="27">
        <f>'BNRegular Symbol'!D24*OverView!C$26</f>
        <v>48</v>
      </c>
      <c r="C9" s="27">
        <f>'BNRegular Symbol'!E24*OverView!D$26</f>
        <v>33</v>
      </c>
      <c r="D9" s="27">
        <f>'BNRegular Symbol'!F24*OverView!E$26</f>
        <v>48</v>
      </c>
      <c r="E9" s="27">
        <f>'BNRegular Symbol'!G24*OverView!F$26</f>
        <v>33</v>
      </c>
      <c r="F9" s="27">
        <f>'BNRegular Symbol'!H24*OverView!G$26</f>
        <v>54</v>
      </c>
      <c r="G9" s="253">
        <f t="shared" si="4"/>
        <v>135489024</v>
      </c>
      <c r="H9" s="241">
        <f t="shared" si="0"/>
        <v>5.2033579339976646</v>
      </c>
      <c r="I9" s="189">
        <f>OverView!G51</f>
        <v>350</v>
      </c>
      <c r="J9" s="182">
        <f t="shared" si="1"/>
        <v>67.264255974622159</v>
      </c>
      <c r="K9" s="272">
        <f t="shared" si="2"/>
        <v>0.19218358849892045</v>
      </c>
      <c r="L9" s="271">
        <f t="shared" si="3"/>
        <v>67.264255974622159</v>
      </c>
      <c r="M9" s="134"/>
      <c r="N9" s="192" t="s">
        <v>278</v>
      </c>
    </row>
    <row r="10" spans="1:25">
      <c r="A10" s="184" t="s">
        <v>28</v>
      </c>
      <c r="B10" s="27">
        <f>'BNRegular Symbol'!D25*OverView!C$26</f>
        <v>63</v>
      </c>
      <c r="C10" s="27">
        <f>'BNRegular Symbol'!E25*OverView!D$26</f>
        <v>33</v>
      </c>
      <c r="D10" s="27">
        <f>'BNRegular Symbol'!F25*OverView!E$26</f>
        <v>27</v>
      </c>
      <c r="E10" s="27">
        <f>'BNRegular Symbol'!G25*OverView!F$26</f>
        <v>42</v>
      </c>
      <c r="F10" s="27">
        <f>'BNRegular Symbol'!H25*OverView!G$26</f>
        <v>51</v>
      </c>
      <c r="G10" s="253">
        <f t="shared" si="4"/>
        <v>120236886</v>
      </c>
      <c r="H10" s="241">
        <f t="shared" si="0"/>
        <v>5.8634077399509499</v>
      </c>
      <c r="I10" s="189" t="e">
        <f>OverView!#REF!</f>
        <v>#REF!</v>
      </c>
      <c r="J10" s="182" t="e">
        <f t="shared" si="1"/>
        <v>#REF!</v>
      </c>
      <c r="K10" s="272">
        <f t="shared" si="2"/>
        <v>0.17054928539019965</v>
      </c>
      <c r="L10" s="271" t="e">
        <f t="shared" si="3"/>
        <v>#REF!</v>
      </c>
      <c r="M10" s="134"/>
      <c r="N10" s="298"/>
      <c r="O10" s="298"/>
      <c r="P10" s="298"/>
      <c r="Q10" s="298"/>
      <c r="R10" s="298"/>
      <c r="S10" s="298" t="s">
        <v>0</v>
      </c>
      <c r="T10" s="298" t="s">
        <v>4</v>
      </c>
      <c r="U10" s="298" t="s">
        <v>1</v>
      </c>
      <c r="V10" s="298" t="s">
        <v>2</v>
      </c>
      <c r="W10" s="298" t="s">
        <v>3</v>
      </c>
      <c r="X10" s="299" t="s">
        <v>279</v>
      </c>
      <c r="Y10" s="299" t="s">
        <v>280</v>
      </c>
    </row>
    <row r="11" spans="1:25">
      <c r="A11" s="184" t="s">
        <v>118</v>
      </c>
      <c r="B11" s="27">
        <f>'BNRegular Symbol'!D26*OverView!C$26</f>
        <v>15</v>
      </c>
      <c r="C11" s="27">
        <f>'BNRegular Symbol'!E26*OverView!D$26</f>
        <v>60</v>
      </c>
      <c r="D11" s="27">
        <f>'BNRegular Symbol'!F26*OverView!E$26</f>
        <v>57</v>
      </c>
      <c r="E11" s="27">
        <f>'BNRegular Symbol'!G26*OverView!F$26</f>
        <v>51</v>
      </c>
      <c r="F11" s="27">
        <f>'BNRegular Symbol'!H26*OverView!G$26</f>
        <v>42</v>
      </c>
      <c r="G11" s="253">
        <f t="shared" si="4"/>
        <v>109884600</v>
      </c>
      <c r="H11" s="241">
        <f t="shared" ref="H11:H42" si="5">$B$5/G11</f>
        <v>6.4158024691358024</v>
      </c>
      <c r="I11" s="189" t="e">
        <f>OverView!#REF!</f>
        <v>#REF!</v>
      </c>
      <c r="J11" s="182" t="e">
        <f t="shared" ref="J11:J33" si="6">L11/$B$3</f>
        <v>#REF!</v>
      </c>
      <c r="K11" s="272">
        <f t="shared" ref="K11:K33" si="7">1/H11</f>
        <v>0.15586514778325122</v>
      </c>
      <c r="L11" s="271" t="e">
        <f t="shared" ref="L11:L33" si="8">K11*I11</f>
        <v>#REF!</v>
      </c>
      <c r="M11" s="134"/>
      <c r="N11" s="300" t="s">
        <v>44</v>
      </c>
      <c r="O11" s="300" t="s">
        <v>44</v>
      </c>
      <c r="P11" s="300" t="s">
        <v>44</v>
      </c>
      <c r="Q11" s="300" t="s">
        <v>44</v>
      </c>
      <c r="R11" s="300" t="s">
        <v>44</v>
      </c>
      <c r="S11" s="298">
        <f>IF(N11="S1",'BNRegular Symbol'!D$14*OverView!C$26,'BNRegular Symbol'!D$16-'BNRegular Symbol'!D$14*OverView!C$26)</f>
        <v>3</v>
      </c>
      <c r="T11" s="298">
        <f>IF(O11="S1",'BNRegular Symbol'!E$14*OverView!D$26,'BNRegular Symbol'!E$16-'BNRegular Symbol'!E$14*OverView!D$26)</f>
        <v>9</v>
      </c>
      <c r="U11" s="298">
        <f>IF(P11="S1",'BNRegular Symbol'!F$14*OverView!E$26,'BNRegular Symbol'!F$16-'BNRegular Symbol'!F$14*OverView!E$26)</f>
        <v>9</v>
      </c>
      <c r="V11" s="298">
        <f>IF(Q11="S1",'BNRegular Symbol'!G$14*OverView!F$26,'BNRegular Symbol'!G$16-'BNRegular Symbol'!G$14*OverView!F$26)</f>
        <v>6</v>
      </c>
      <c r="W11" s="298">
        <f>IF(R11="S1",'BNRegular Symbol'!H$14*OverView!G$26,'BNRegular Symbol'!H$16-'BNRegular Symbol'!H$14*OverView!G$26)</f>
        <v>6</v>
      </c>
      <c r="X11" s="301">
        <f>PRODUCT(S11,T11,U11,V11,W11)</f>
        <v>8748</v>
      </c>
      <c r="Y11" s="18">
        <f>X11/$B$5</f>
        <v>1.2408547811138974E-5</v>
      </c>
    </row>
    <row r="12" spans="1:25">
      <c r="A12" s="184" t="s">
        <v>201</v>
      </c>
      <c r="B12" s="27">
        <f>'BNRegular Symbol'!D27*OverView!C$26</f>
        <v>0</v>
      </c>
      <c r="C12" s="27">
        <f>'BNRegular Symbol'!E27*OverView!D$26</f>
        <v>12</v>
      </c>
      <c r="D12" s="27">
        <f>'BNRegular Symbol'!F27*OverView!E$26</f>
        <v>12</v>
      </c>
      <c r="E12" s="27">
        <f>'BNRegular Symbol'!G27*OverView!F$26</f>
        <v>9</v>
      </c>
      <c r="F12" s="27">
        <f>'BNRegular Symbol'!H27*OverView!G$26</f>
        <v>0</v>
      </c>
      <c r="G12" s="253">
        <f t="shared" si="4"/>
        <v>0</v>
      </c>
      <c r="H12" s="241"/>
      <c r="I12" s="189" t="e">
        <f>OverView!#REF!</f>
        <v>#REF!</v>
      </c>
      <c r="J12" s="182"/>
      <c r="K12" s="272"/>
      <c r="L12" s="271"/>
      <c r="M12" s="134"/>
      <c r="N12" s="302" t="s">
        <v>44</v>
      </c>
      <c r="O12" s="302" t="s">
        <v>44</v>
      </c>
      <c r="P12" s="302" t="s">
        <v>44</v>
      </c>
      <c r="Q12" s="302" t="s">
        <v>44</v>
      </c>
      <c r="R12" s="302" t="s">
        <v>281</v>
      </c>
      <c r="S12" s="298">
        <f>IF(N12="S1",'BNRegular Symbol'!D$14*OverView!C$26,'BNRegular Symbol'!D$16-'BNRegular Symbol'!D$14*OverView!C$26)</f>
        <v>3</v>
      </c>
      <c r="T12" s="298">
        <f>IF(O12="S1",'BNRegular Symbol'!E$14*OverView!D$26,'BNRegular Symbol'!E$16-'BNRegular Symbol'!E$14*OverView!D$26)</f>
        <v>9</v>
      </c>
      <c r="U12" s="298">
        <f>IF(P12="S1",'BNRegular Symbol'!F$14*OverView!E$26,'BNRegular Symbol'!F$16-'BNRegular Symbol'!F$14*OverView!E$26)</f>
        <v>9</v>
      </c>
      <c r="V12" s="298">
        <f>IF(Q12="S1",'BNRegular Symbol'!G$14*OverView!F$26,'BNRegular Symbol'!G$16-'BNRegular Symbol'!G$14*OverView!F$26)</f>
        <v>6</v>
      </c>
      <c r="W12" s="298">
        <f>IF(R12="S1",'BNRegular Symbol'!H$14*OverView!G$26,'BNRegular Symbol'!H$16-'BNRegular Symbol'!H$14*OverView!G$26)</f>
        <v>62</v>
      </c>
      <c r="X12" s="301">
        <f>PRODUCT(S12,T12,U12,V12,W12)</f>
        <v>90396</v>
      </c>
      <c r="Y12" s="18">
        <f t="shared" ref="Y12:Y26" si="9">X12/$B$5</f>
        <v>1.2822166071510275E-4</v>
      </c>
    </row>
    <row r="13" spans="1:25">
      <c r="A13" s="184" t="s">
        <v>199</v>
      </c>
      <c r="B13" s="27">
        <f>'BNRegular Symbol'!D28*OverView!C$26</f>
        <v>0</v>
      </c>
      <c r="C13" s="27">
        <f>'BNRegular Symbol'!E28*OverView!D$26</f>
        <v>12</v>
      </c>
      <c r="D13" s="27">
        <f>'BNRegular Symbol'!F28*OverView!E$26</f>
        <v>12</v>
      </c>
      <c r="E13" s="27">
        <f>'BNRegular Symbol'!G28*OverView!F$26</f>
        <v>9</v>
      </c>
      <c r="F13" s="27">
        <f>'BNRegular Symbol'!H28*OverView!G$26</f>
        <v>0</v>
      </c>
      <c r="G13" s="253">
        <f t="shared" si="4"/>
        <v>0</v>
      </c>
      <c r="H13" s="241"/>
      <c r="I13" s="189">
        <f>OverView!G52</f>
        <v>300</v>
      </c>
      <c r="J13" s="182"/>
      <c r="K13" s="272"/>
      <c r="L13" s="271"/>
      <c r="M13" s="134"/>
      <c r="N13" s="302" t="s">
        <v>44</v>
      </c>
      <c r="O13" s="302" t="s">
        <v>44</v>
      </c>
      <c r="P13" s="302" t="s">
        <v>44</v>
      </c>
      <c r="Q13" s="302" t="s">
        <v>281</v>
      </c>
      <c r="R13" s="302" t="s">
        <v>44</v>
      </c>
      <c r="S13" s="298">
        <f>IF(N13="S1",'BNRegular Symbol'!D$14*OverView!C$26,'BNRegular Symbol'!D$16-'BNRegular Symbol'!D$14*OverView!C$26)</f>
        <v>3</v>
      </c>
      <c r="T13" s="298">
        <f>IF(O13="S1",'BNRegular Symbol'!E$14*OverView!D$26,'BNRegular Symbol'!E$16-'BNRegular Symbol'!E$14*OverView!D$26)</f>
        <v>9</v>
      </c>
      <c r="U13" s="298">
        <f>IF(P13="S1",'BNRegular Symbol'!F$14*OverView!E$26,'BNRegular Symbol'!F$16-'BNRegular Symbol'!F$14*OverView!E$26)</f>
        <v>9</v>
      </c>
      <c r="V13" s="298">
        <f>IF(Q13="S1",'BNRegular Symbol'!G$14*OverView!F$26,'BNRegular Symbol'!G$16-'BNRegular Symbol'!G$14*OverView!F$26)</f>
        <v>50</v>
      </c>
      <c r="W13" s="298">
        <f>IF(R13="S1",'BNRegular Symbol'!H$14*OverView!G$26,'BNRegular Symbol'!H$16-'BNRegular Symbol'!H$14*OverView!G$26)</f>
        <v>6</v>
      </c>
      <c r="X13" s="301">
        <f t="shared" ref="X13:X26" si="10">PRODUCT(S13,T13,U13,V13,W13)</f>
        <v>72900</v>
      </c>
      <c r="Y13" s="18">
        <f t="shared" si="9"/>
        <v>1.0340456509282479E-4</v>
      </c>
    </row>
    <row r="14" spans="1:25">
      <c r="A14" s="184" t="s">
        <v>200</v>
      </c>
      <c r="B14" s="27">
        <f>'BNRegular Symbol'!D29*OverView!C$26</f>
        <v>0</v>
      </c>
      <c r="C14" s="27">
        <f>'BNRegular Symbol'!E29*OverView!D$26</f>
        <v>12</v>
      </c>
      <c r="D14" s="27">
        <f>'BNRegular Symbol'!F29*OverView!E$26</f>
        <v>12</v>
      </c>
      <c r="E14" s="27">
        <f>'BNRegular Symbol'!G29*OverView!F$26</f>
        <v>9</v>
      </c>
      <c r="F14" s="27">
        <f>'BNRegular Symbol'!H29*OverView!G$26</f>
        <v>0</v>
      </c>
      <c r="G14" s="253">
        <f t="shared" si="4"/>
        <v>0</v>
      </c>
      <c r="H14" s="241"/>
      <c r="I14" s="189">
        <f>OverView!G53</f>
        <v>250</v>
      </c>
      <c r="J14" s="182"/>
      <c r="K14" s="272"/>
      <c r="L14" s="271"/>
      <c r="M14" s="134"/>
      <c r="N14" s="302" t="s">
        <v>44</v>
      </c>
      <c r="O14" s="302" t="s">
        <v>44</v>
      </c>
      <c r="P14" s="302" t="s">
        <v>281</v>
      </c>
      <c r="Q14" s="302" t="s">
        <v>44</v>
      </c>
      <c r="R14" s="302" t="s">
        <v>44</v>
      </c>
      <c r="S14" s="298">
        <f>IF(N14="S1",'BNRegular Symbol'!D$14*OverView!C$26,'BNRegular Symbol'!D$16-'BNRegular Symbol'!D$14*OverView!C$26)</f>
        <v>3</v>
      </c>
      <c r="T14" s="298">
        <f>IF(O14="S1",'BNRegular Symbol'!E$14*OverView!D$26,'BNRegular Symbol'!E$16-'BNRegular Symbol'!E$14*OverView!D$26)</f>
        <v>9</v>
      </c>
      <c r="U14" s="298">
        <f>IF(P14="S1",'BNRegular Symbol'!F$14*OverView!E$26,'BNRegular Symbol'!F$16-'BNRegular Symbol'!F$14*OverView!E$26)</f>
        <v>48</v>
      </c>
      <c r="V14" s="298">
        <f>IF(Q14="S1",'BNRegular Symbol'!G$14*OverView!F$26,'BNRegular Symbol'!G$16-'BNRegular Symbol'!G$14*OverView!F$26)</f>
        <v>6</v>
      </c>
      <c r="W14" s="298">
        <f>IF(R14="S1",'BNRegular Symbol'!H$14*OverView!G$26,'BNRegular Symbol'!H$16-'BNRegular Symbol'!H$14*OverView!G$26)</f>
        <v>6</v>
      </c>
      <c r="X14" s="301">
        <f t="shared" si="10"/>
        <v>46656</v>
      </c>
      <c r="Y14" s="18">
        <f t="shared" si="9"/>
        <v>6.6178921659407867E-5</v>
      </c>
    </row>
    <row r="15" spans="1:25">
      <c r="A15" s="184" t="s">
        <v>202</v>
      </c>
      <c r="B15" s="27">
        <f>'BNRegular Symbol'!D30*OverView!C$26</f>
        <v>0</v>
      </c>
      <c r="C15" s="27">
        <f>'BNRegular Symbol'!E30*OverView!D$26</f>
        <v>12</v>
      </c>
      <c r="D15" s="27">
        <f>'BNRegular Symbol'!F30*OverView!E$26</f>
        <v>12</v>
      </c>
      <c r="E15" s="27">
        <f>'BNRegular Symbol'!G30*OverView!F$26</f>
        <v>9</v>
      </c>
      <c r="F15" s="27">
        <f>'BNRegular Symbol'!H30*OverView!G$26</f>
        <v>0</v>
      </c>
      <c r="G15" s="253">
        <f t="shared" si="4"/>
        <v>0</v>
      </c>
      <c r="H15" s="241"/>
      <c r="I15" s="189">
        <f>OverView!G54</f>
        <v>200</v>
      </c>
      <c r="J15" s="182"/>
      <c r="K15" s="272"/>
      <c r="L15" s="271"/>
      <c r="M15" s="134"/>
      <c r="N15" s="302" t="s">
        <v>44</v>
      </c>
      <c r="O15" s="302" t="s">
        <v>281</v>
      </c>
      <c r="P15" s="302" t="s">
        <v>44</v>
      </c>
      <c r="Q15" s="302" t="s">
        <v>44</v>
      </c>
      <c r="R15" s="302" t="s">
        <v>44</v>
      </c>
      <c r="S15" s="298">
        <f>IF(N15="S1",'BNRegular Symbol'!D$14*OverView!C$26,'BNRegular Symbol'!D$16-'BNRegular Symbol'!D$14*OverView!C$26)</f>
        <v>3</v>
      </c>
      <c r="T15" s="298">
        <f>IF(O15="S1",'BNRegular Symbol'!E$14*OverView!D$26,'BNRegular Symbol'!E$16-'BNRegular Symbol'!E$14*OverView!D$26)</f>
        <v>49</v>
      </c>
      <c r="U15" s="298">
        <f>IF(P15="S1",'BNRegular Symbol'!F$14*OverView!E$26,'BNRegular Symbol'!F$16-'BNRegular Symbol'!F$14*OverView!E$26)</f>
        <v>9</v>
      </c>
      <c r="V15" s="298">
        <f>IF(Q15="S1",'BNRegular Symbol'!G$14*OverView!F$26,'BNRegular Symbol'!G$16-'BNRegular Symbol'!G$14*OverView!F$26)</f>
        <v>6</v>
      </c>
      <c r="W15" s="298">
        <f>IF(R15="S1",'BNRegular Symbol'!H$14*OverView!G$26,'BNRegular Symbol'!H$16-'BNRegular Symbol'!H$14*OverView!G$26)</f>
        <v>6</v>
      </c>
      <c r="X15" s="301">
        <f t="shared" si="10"/>
        <v>47628</v>
      </c>
      <c r="Y15" s="18">
        <f t="shared" si="9"/>
        <v>6.7557649193978865E-5</v>
      </c>
    </row>
    <row r="16" spans="1:25">
      <c r="A16" s="184" t="s">
        <v>211</v>
      </c>
      <c r="B16" s="27">
        <f>'BNRegular Symbol'!D31*OverView!C$26</f>
        <v>0</v>
      </c>
      <c r="C16" s="27">
        <f>'BNRegular Symbol'!E31*OverView!D$26</f>
        <v>12</v>
      </c>
      <c r="D16" s="27">
        <f>'BNRegular Symbol'!F31*OverView!E$26</f>
        <v>12</v>
      </c>
      <c r="E16" s="27">
        <f>'BNRegular Symbol'!G31*OverView!F$26</f>
        <v>9</v>
      </c>
      <c r="F16" s="27">
        <f>'BNRegular Symbol'!H31*OverView!G$26</f>
        <v>0</v>
      </c>
      <c r="G16" s="253">
        <f t="shared" si="4"/>
        <v>0</v>
      </c>
      <c r="H16" s="241"/>
      <c r="I16" s="189">
        <f>OverView!G55</f>
        <v>50</v>
      </c>
      <c r="J16" s="182"/>
      <c r="K16" s="272"/>
      <c r="L16" s="271"/>
      <c r="M16" s="134"/>
      <c r="N16" s="302" t="s">
        <v>281</v>
      </c>
      <c r="O16" s="302" t="s">
        <v>44</v>
      </c>
      <c r="P16" s="302" t="s">
        <v>44</v>
      </c>
      <c r="Q16" s="302" t="s">
        <v>44</v>
      </c>
      <c r="R16" s="302" t="s">
        <v>44</v>
      </c>
      <c r="S16" s="298">
        <f>IF(N16="S1",'BNRegular Symbol'!D$14*OverView!C$26,'BNRegular Symbol'!D$16-'BNRegular Symbol'!D$14*OverView!C$26)</f>
        <v>53</v>
      </c>
      <c r="T16" s="298">
        <f>IF(O16="S1",'BNRegular Symbol'!E$14*OverView!D$26,'BNRegular Symbol'!E$16-'BNRegular Symbol'!E$14*OverView!D$26)</f>
        <v>9</v>
      </c>
      <c r="U16" s="298">
        <f>IF(P16="S1",'BNRegular Symbol'!F$14*OverView!E$26,'BNRegular Symbol'!F$16-'BNRegular Symbol'!F$14*OverView!E$26)</f>
        <v>9</v>
      </c>
      <c r="V16" s="298">
        <f>IF(Q16="S1",'BNRegular Symbol'!G$14*OverView!F$26,'BNRegular Symbol'!G$16-'BNRegular Symbol'!G$14*OverView!F$26)</f>
        <v>6</v>
      </c>
      <c r="W16" s="298">
        <f>IF(R16="S1",'BNRegular Symbol'!H$14*OverView!G$26,'BNRegular Symbol'!H$16-'BNRegular Symbol'!H$14*OverView!G$26)</f>
        <v>6</v>
      </c>
      <c r="X16" s="301">
        <f t="shared" si="10"/>
        <v>154548</v>
      </c>
      <c r="Y16" s="18">
        <f t="shared" si="9"/>
        <v>2.1921767799678855E-4</v>
      </c>
    </row>
    <row r="17" spans="1:25">
      <c r="A17" s="184" t="s">
        <v>214</v>
      </c>
      <c r="B17" s="27">
        <f>'BNRegular Symbol'!D32*OverView!C$26</f>
        <v>0</v>
      </c>
      <c r="C17" s="27">
        <f>'BNRegular Symbol'!E32*OverView!D$26</f>
        <v>12</v>
      </c>
      <c r="D17" s="27">
        <f>'BNRegular Symbol'!F32*OverView!E$26</f>
        <v>12</v>
      </c>
      <c r="E17" s="27">
        <f>'BNRegular Symbol'!G32*OverView!F$26</f>
        <v>9</v>
      </c>
      <c r="F17" s="27">
        <f>'BNRegular Symbol'!H32*OverView!G$26</f>
        <v>0</v>
      </c>
      <c r="G17" s="253">
        <f t="shared" si="4"/>
        <v>0</v>
      </c>
      <c r="H17" s="241"/>
      <c r="I17" s="189" t="e">
        <f>OverView!#REF!</f>
        <v>#REF!</v>
      </c>
      <c r="J17" s="182"/>
      <c r="K17" s="272"/>
      <c r="L17" s="271"/>
      <c r="M17" s="134"/>
      <c r="N17" s="303" t="s">
        <v>44</v>
      </c>
      <c r="O17" s="303" t="s">
        <v>44</v>
      </c>
      <c r="P17" s="303" t="s">
        <v>44</v>
      </c>
      <c r="Q17" s="303" t="s">
        <v>281</v>
      </c>
      <c r="R17" s="303" t="s">
        <v>281</v>
      </c>
      <c r="S17" s="298">
        <f>IF(N17="S1",'BNRegular Symbol'!D$14*OverView!C$26,'BNRegular Symbol'!D$16-'BNRegular Symbol'!D$14*OverView!C$26)</f>
        <v>3</v>
      </c>
      <c r="T17" s="298">
        <f>IF(O17="S1",'BNRegular Symbol'!E$14*OverView!D$26,'BNRegular Symbol'!E$16-'BNRegular Symbol'!E$14*OverView!D$26)</f>
        <v>9</v>
      </c>
      <c r="U17" s="298">
        <f>IF(P17="S1",'BNRegular Symbol'!F$14*OverView!E$26,'BNRegular Symbol'!F$16-'BNRegular Symbol'!F$14*OverView!E$26)</f>
        <v>9</v>
      </c>
      <c r="V17" s="298">
        <f>IF(Q17="S1",'BNRegular Symbol'!G$14*OverView!F$26,'BNRegular Symbol'!G$16-'BNRegular Symbol'!G$14*OverView!F$26)</f>
        <v>50</v>
      </c>
      <c r="W17" s="298">
        <f>IF(R17="S1",'BNRegular Symbol'!H$14*OverView!G$26,'BNRegular Symbol'!H$16-'BNRegular Symbol'!H$14*OverView!G$26)</f>
        <v>62</v>
      </c>
      <c r="X17" s="301">
        <f t="shared" si="10"/>
        <v>753300</v>
      </c>
      <c r="Y17" s="18">
        <f t="shared" si="9"/>
        <v>1.0685138392925227E-3</v>
      </c>
    </row>
    <row r="18" spans="1:25">
      <c r="A18" s="184" t="s">
        <v>36</v>
      </c>
      <c r="B18" s="27">
        <f>'BNRegular Symbol'!D22*OverView!C$26</f>
        <v>18</v>
      </c>
      <c r="C18" s="27">
        <f>'BNRegular Symbol'!E22*OverView!D$26</f>
        <v>30</v>
      </c>
      <c r="D18" s="27">
        <f>'BNRegular Symbol'!F22*OverView!E$26</f>
        <v>33</v>
      </c>
      <c r="E18" s="27">
        <f>'BNRegular Symbol'!G22*OverView!F$26</f>
        <v>33</v>
      </c>
      <c r="F18" s="240">
        <f>'BNRegular Symbol'!H37</f>
        <v>59</v>
      </c>
      <c r="G18" s="253">
        <f t="shared" si="4"/>
        <v>34695540</v>
      </c>
      <c r="H18" s="241">
        <f t="shared" si="5"/>
        <v>20.319553694797658</v>
      </c>
      <c r="I18" s="239">
        <f>OverView!F49</f>
        <v>200</v>
      </c>
      <c r="J18" s="182">
        <f t="shared" ref="J18:J21" si="11">L18/$B$3</f>
        <v>9.8427358693023486</v>
      </c>
      <c r="K18" s="272">
        <f t="shared" ref="K18:K21" si="12">1/H18</f>
        <v>4.9213679346511746E-2</v>
      </c>
      <c r="L18" s="271">
        <f t="shared" ref="L18:L21" si="13">K18*I18</f>
        <v>9.8427358693023486</v>
      </c>
      <c r="M18" s="134"/>
      <c r="N18" s="303" t="s">
        <v>44</v>
      </c>
      <c r="O18" s="303" t="s">
        <v>44</v>
      </c>
      <c r="P18" s="303" t="s">
        <v>281</v>
      </c>
      <c r="Q18" s="303" t="s">
        <v>44</v>
      </c>
      <c r="R18" s="303" t="s">
        <v>281</v>
      </c>
      <c r="S18" s="298">
        <f>IF(N18="S1",'BNRegular Symbol'!D$14*OverView!C$26,'BNRegular Symbol'!D$16-'BNRegular Symbol'!D$14*OverView!C$26)</f>
        <v>3</v>
      </c>
      <c r="T18" s="298">
        <f>IF(O18="S1",'BNRegular Symbol'!E$14*OverView!D$26,'BNRegular Symbol'!E$16-'BNRegular Symbol'!E$14*OverView!D$26)</f>
        <v>9</v>
      </c>
      <c r="U18" s="298">
        <f>IF(P18="S1",'BNRegular Symbol'!F$14*OverView!E$26,'BNRegular Symbol'!F$16-'BNRegular Symbol'!F$14*OverView!E$26)</f>
        <v>48</v>
      </c>
      <c r="V18" s="298">
        <f>IF(Q18="S1",'BNRegular Symbol'!G$14*OverView!F$26,'BNRegular Symbol'!G$16-'BNRegular Symbol'!G$14*OverView!F$26)</f>
        <v>6</v>
      </c>
      <c r="W18" s="298">
        <f>IF(R18="S1",'BNRegular Symbol'!H$14*OverView!G$26,'BNRegular Symbol'!H$16-'BNRegular Symbol'!H$14*OverView!G$26)</f>
        <v>62</v>
      </c>
      <c r="X18" s="301">
        <f t="shared" si="10"/>
        <v>482112</v>
      </c>
      <c r="Y18" s="18">
        <f t="shared" si="9"/>
        <v>6.8384885714721456E-4</v>
      </c>
    </row>
    <row r="19" spans="1:25">
      <c r="A19" s="184" t="s">
        <v>37</v>
      </c>
      <c r="B19" s="27">
        <f>'BNRegular Symbol'!D23*OverView!C$26</f>
        <v>21</v>
      </c>
      <c r="C19" s="27">
        <f>'BNRegular Symbol'!E23*OverView!D$26</f>
        <v>57</v>
      </c>
      <c r="D19" s="27">
        <f>'BNRegular Symbol'!F23*OverView!E$26</f>
        <v>45</v>
      </c>
      <c r="E19" s="27">
        <f>'BNRegular Symbol'!G23*OverView!F$26</f>
        <v>39</v>
      </c>
      <c r="F19" s="240">
        <f>'BNRegular Symbol'!H38</f>
        <v>30</v>
      </c>
      <c r="G19" s="253">
        <f t="shared" si="4"/>
        <v>63022050</v>
      </c>
      <c r="H19" s="241">
        <f t="shared" si="5"/>
        <v>11.186527382082938</v>
      </c>
      <c r="I19" s="239">
        <f>OverView!F50</f>
        <v>150</v>
      </c>
      <c r="J19" s="182">
        <f t="shared" si="11"/>
        <v>13.408986978412056</v>
      </c>
      <c r="K19" s="272">
        <f t="shared" si="12"/>
        <v>8.9393246522747036E-2</v>
      </c>
      <c r="L19" s="271">
        <f t="shared" si="13"/>
        <v>13.408986978412056</v>
      </c>
      <c r="M19" s="134"/>
      <c r="N19" s="303" t="s">
        <v>44</v>
      </c>
      <c r="O19" s="303" t="s">
        <v>44</v>
      </c>
      <c r="P19" s="303" t="s">
        <v>281</v>
      </c>
      <c r="Q19" s="303" t="s">
        <v>281</v>
      </c>
      <c r="R19" s="303" t="s">
        <v>44</v>
      </c>
      <c r="S19" s="298">
        <f>IF(N19="S1",'BNRegular Symbol'!D$14*OverView!C$26,'BNRegular Symbol'!D$16-'BNRegular Symbol'!D$14*OverView!C$26)</f>
        <v>3</v>
      </c>
      <c r="T19" s="298">
        <f>IF(O19="S1",'BNRegular Symbol'!E$14*OverView!D$26,'BNRegular Symbol'!E$16-'BNRegular Symbol'!E$14*OverView!D$26)</f>
        <v>9</v>
      </c>
      <c r="U19" s="298">
        <f>IF(P19="S1",'BNRegular Symbol'!F$14*OverView!E$26,'BNRegular Symbol'!F$16-'BNRegular Symbol'!F$14*OverView!E$26)</f>
        <v>48</v>
      </c>
      <c r="V19" s="298">
        <f>IF(Q19="S1",'BNRegular Symbol'!G$14*OverView!F$26,'BNRegular Symbol'!G$16-'BNRegular Symbol'!G$14*OverView!F$26)</f>
        <v>50</v>
      </c>
      <c r="W19" s="298">
        <f>IF(R19="S1",'BNRegular Symbol'!H$14*OverView!G$26,'BNRegular Symbol'!H$16-'BNRegular Symbol'!H$14*OverView!G$26)</f>
        <v>6</v>
      </c>
      <c r="X19" s="301">
        <f>PRODUCT(S19,T19,U19,V19,W19)</f>
        <v>388800</v>
      </c>
      <c r="Y19" s="18">
        <f t="shared" si="9"/>
        <v>5.5149101382839891E-4</v>
      </c>
    </row>
    <row r="20" spans="1:25">
      <c r="A20" s="184" t="s">
        <v>38</v>
      </c>
      <c r="B20" s="27">
        <f>'BNRegular Symbol'!D24*OverView!C$26</f>
        <v>48</v>
      </c>
      <c r="C20" s="27">
        <f>'BNRegular Symbol'!E24*OverView!D$26</f>
        <v>33</v>
      </c>
      <c r="D20" s="27">
        <f>'BNRegular Symbol'!F24*OverView!E$26</f>
        <v>48</v>
      </c>
      <c r="E20" s="27">
        <f>'BNRegular Symbol'!G24*OverView!F$26</f>
        <v>33</v>
      </c>
      <c r="F20" s="240">
        <f>'BNRegular Symbol'!H39</f>
        <v>22</v>
      </c>
      <c r="G20" s="253">
        <f t="shared" si="4"/>
        <v>55199232</v>
      </c>
      <c r="H20" s="241">
        <f t="shared" si="5"/>
        <v>12.771878565266995</v>
      </c>
      <c r="I20" s="239">
        <f>OverView!F51</f>
        <v>125</v>
      </c>
      <c r="J20" s="182">
        <f t="shared" si="11"/>
        <v>9.787127192074653</v>
      </c>
      <c r="K20" s="272">
        <f t="shared" si="12"/>
        <v>7.8297017536597222E-2</v>
      </c>
      <c r="L20" s="271">
        <f t="shared" si="13"/>
        <v>9.787127192074653</v>
      </c>
      <c r="M20" s="134"/>
      <c r="N20" s="303" t="s">
        <v>44</v>
      </c>
      <c r="O20" s="303" t="s">
        <v>281</v>
      </c>
      <c r="P20" s="303" t="s">
        <v>44</v>
      </c>
      <c r="Q20" s="303" t="s">
        <v>44</v>
      </c>
      <c r="R20" s="303" t="s">
        <v>281</v>
      </c>
      <c r="S20" s="298">
        <f>IF(N20="S1",'BNRegular Symbol'!D$14*OverView!C$26,'BNRegular Symbol'!D$16-'BNRegular Symbol'!D$14*OverView!C$26)</f>
        <v>3</v>
      </c>
      <c r="T20" s="298">
        <f>IF(O20="S1",'BNRegular Symbol'!E$14*OverView!D$26,'BNRegular Symbol'!E$16-'BNRegular Symbol'!E$14*OverView!D$26)</f>
        <v>49</v>
      </c>
      <c r="U20" s="298">
        <f>IF(P20="S1",'BNRegular Symbol'!F$14*OverView!E$26,'BNRegular Symbol'!F$16-'BNRegular Symbol'!F$14*OverView!E$26)</f>
        <v>9</v>
      </c>
      <c r="V20" s="298">
        <f>IF(Q20="S1",'BNRegular Symbol'!G$14*OverView!F$26,'BNRegular Symbol'!G$16-'BNRegular Symbol'!G$14*OverView!F$26)</f>
        <v>6</v>
      </c>
      <c r="W20" s="298">
        <f>IF(R20="S1",'BNRegular Symbol'!H$14*OverView!G$26,'BNRegular Symbol'!H$16-'BNRegular Symbol'!H$14*OverView!G$26)</f>
        <v>62</v>
      </c>
      <c r="X20" s="301">
        <f t="shared" si="10"/>
        <v>492156</v>
      </c>
      <c r="Y20" s="18">
        <f t="shared" si="9"/>
        <v>6.9809570833778158E-4</v>
      </c>
    </row>
    <row r="21" spans="1:25">
      <c r="A21" s="184" t="s">
        <v>39</v>
      </c>
      <c r="B21" s="27">
        <f>'BNRegular Symbol'!D25*OverView!C$26</f>
        <v>63</v>
      </c>
      <c r="C21" s="27">
        <f>'BNRegular Symbol'!E25*OverView!D$26</f>
        <v>33</v>
      </c>
      <c r="D21" s="27">
        <f>'BNRegular Symbol'!F25*OverView!E$26</f>
        <v>27</v>
      </c>
      <c r="E21" s="27">
        <f>'BNRegular Symbol'!G25*OverView!F$26</f>
        <v>42</v>
      </c>
      <c r="F21" s="240">
        <f>'BNRegular Symbol'!H40</f>
        <v>31</v>
      </c>
      <c r="G21" s="253">
        <f t="shared" si="4"/>
        <v>73085166</v>
      </c>
      <c r="H21" s="241">
        <f t="shared" si="5"/>
        <v>9.6462514431451112</v>
      </c>
      <c r="I21" s="239" t="e">
        <f>OverView!#REF!</f>
        <v>#REF!</v>
      </c>
      <c r="J21" s="182" t="e">
        <f t="shared" si="11"/>
        <v>#REF!</v>
      </c>
      <c r="K21" s="272">
        <f t="shared" si="12"/>
        <v>0.10366721268816056</v>
      </c>
      <c r="L21" s="271" t="e">
        <f t="shared" si="13"/>
        <v>#REF!</v>
      </c>
      <c r="M21" s="134"/>
      <c r="N21" s="303" t="s">
        <v>44</v>
      </c>
      <c r="O21" s="303" t="s">
        <v>281</v>
      </c>
      <c r="P21" s="303" t="s">
        <v>44</v>
      </c>
      <c r="Q21" s="303" t="s">
        <v>281</v>
      </c>
      <c r="R21" s="303" t="s">
        <v>44</v>
      </c>
      <c r="S21" s="298">
        <f>IF(N21="S1",'BNRegular Symbol'!D$14*OverView!C$26,'BNRegular Symbol'!D$16-'BNRegular Symbol'!D$14*OverView!C$26)</f>
        <v>3</v>
      </c>
      <c r="T21" s="298">
        <f>IF(O21="S1",'BNRegular Symbol'!E$14*OverView!D$26,'BNRegular Symbol'!E$16-'BNRegular Symbol'!E$14*OverView!D$26)</f>
        <v>49</v>
      </c>
      <c r="U21" s="298">
        <f>IF(P21="S1",'BNRegular Symbol'!F$14*OverView!E$26,'BNRegular Symbol'!F$16-'BNRegular Symbol'!F$14*OverView!E$26)</f>
        <v>9</v>
      </c>
      <c r="V21" s="298">
        <f>IF(Q21="S1",'BNRegular Symbol'!G$14*OverView!F$26,'BNRegular Symbol'!G$16-'BNRegular Symbol'!G$14*OverView!F$26)</f>
        <v>50</v>
      </c>
      <c r="W21" s="298">
        <f>IF(R21="S1",'BNRegular Symbol'!H$14*OverView!G$26,'BNRegular Symbol'!H$16-'BNRegular Symbol'!H$14*OverView!G$26)</f>
        <v>6</v>
      </c>
      <c r="X21" s="301">
        <f t="shared" si="10"/>
        <v>396900</v>
      </c>
      <c r="Y21" s="18">
        <f t="shared" si="9"/>
        <v>5.629804099498238E-4</v>
      </c>
    </row>
    <row r="22" spans="1:25">
      <c r="A22" s="184" t="s">
        <v>119</v>
      </c>
      <c r="B22" s="27">
        <f>'BNRegular Symbol'!D26*OverView!C$26</f>
        <v>15</v>
      </c>
      <c r="C22" s="27">
        <f>'BNRegular Symbol'!E26*OverView!D$26</f>
        <v>60</v>
      </c>
      <c r="D22" s="27">
        <f>'BNRegular Symbol'!F26*OverView!E$26</f>
        <v>57</v>
      </c>
      <c r="E22" s="27">
        <f>'BNRegular Symbol'!G26*OverView!F$26</f>
        <v>51</v>
      </c>
      <c r="F22" s="240">
        <f>'BNRegular Symbol'!H41</f>
        <v>32</v>
      </c>
      <c r="G22" s="253">
        <f t="shared" si="4"/>
        <v>83721600</v>
      </c>
      <c r="H22" s="241">
        <f t="shared" si="5"/>
        <v>8.4207407407407402</v>
      </c>
      <c r="I22" s="239" t="e">
        <f>OverView!#REF!</f>
        <v>#REF!</v>
      </c>
      <c r="J22" s="182" t="e">
        <f t="shared" si="6"/>
        <v>#REF!</v>
      </c>
      <c r="K22" s="272">
        <f t="shared" si="7"/>
        <v>0.11875439831104856</v>
      </c>
      <c r="L22" s="271" t="e">
        <f t="shared" si="8"/>
        <v>#REF!</v>
      </c>
      <c r="M22" s="134"/>
      <c r="N22" s="303" t="s">
        <v>44</v>
      </c>
      <c r="O22" s="303" t="s">
        <v>281</v>
      </c>
      <c r="P22" s="303" t="s">
        <v>281</v>
      </c>
      <c r="Q22" s="303" t="s">
        <v>44</v>
      </c>
      <c r="R22" s="303" t="s">
        <v>44</v>
      </c>
      <c r="S22" s="298">
        <f>IF(N22="S1",'BNRegular Symbol'!D$14*OverView!C$26,'BNRegular Symbol'!D$16-'BNRegular Symbol'!D$14*OverView!C$26)</f>
        <v>3</v>
      </c>
      <c r="T22" s="298">
        <f>IF(O22="S1",'BNRegular Symbol'!E$14*OverView!D$26,'BNRegular Symbol'!E$16-'BNRegular Symbol'!E$14*OverView!D$26)</f>
        <v>49</v>
      </c>
      <c r="U22" s="298">
        <f>IF(P22="S1",'BNRegular Symbol'!F$14*OverView!E$26,'BNRegular Symbol'!F$16-'BNRegular Symbol'!F$14*OverView!E$26)</f>
        <v>48</v>
      </c>
      <c r="V22" s="298">
        <f>IF(Q22="S1",'BNRegular Symbol'!G$14*OverView!F$26,'BNRegular Symbol'!G$16-'BNRegular Symbol'!G$14*OverView!F$26)</f>
        <v>6</v>
      </c>
      <c r="W22" s="298">
        <f>IF(R22="S1",'BNRegular Symbol'!H$14*OverView!G$26,'BNRegular Symbol'!H$16-'BNRegular Symbol'!H$14*OverView!G$26)</f>
        <v>6</v>
      </c>
      <c r="X22" s="301">
        <f t="shared" si="10"/>
        <v>254016</v>
      </c>
      <c r="Y22" s="18">
        <f t="shared" si="9"/>
        <v>3.6030746236788728E-4</v>
      </c>
    </row>
    <row r="23" spans="1:25">
      <c r="A23" s="184" t="s">
        <v>203</v>
      </c>
      <c r="B23" s="27">
        <f>'BNRegular Symbol'!D27*OverView!C$26</f>
        <v>0</v>
      </c>
      <c r="C23" s="27">
        <f>'BNRegular Symbol'!E27*OverView!D$26</f>
        <v>12</v>
      </c>
      <c r="D23" s="27">
        <f>'BNRegular Symbol'!F27*OverView!E$26</f>
        <v>12</v>
      </c>
      <c r="E23" s="27">
        <f>'BNRegular Symbol'!G27*OverView!F$26</f>
        <v>9</v>
      </c>
      <c r="F23" s="240">
        <f>'BNRegular Symbol'!H46</f>
        <v>68</v>
      </c>
      <c r="G23" s="253">
        <f t="shared" si="4"/>
        <v>0</v>
      </c>
      <c r="H23" s="241"/>
      <c r="I23" s="239" t="e">
        <f>OverView!#REF!</f>
        <v>#REF!</v>
      </c>
      <c r="J23" s="182"/>
      <c r="K23" s="272"/>
      <c r="L23" s="271"/>
      <c r="M23" s="134"/>
      <c r="N23" s="303" t="s">
        <v>281</v>
      </c>
      <c r="O23" s="303" t="s">
        <v>44</v>
      </c>
      <c r="P23" s="303" t="s">
        <v>44</v>
      </c>
      <c r="Q23" s="303" t="s">
        <v>44</v>
      </c>
      <c r="R23" s="303" t="s">
        <v>281</v>
      </c>
      <c r="S23" s="298">
        <f>IF(N23="S1",'BNRegular Symbol'!D$14*OverView!C$26,'BNRegular Symbol'!D$16-'BNRegular Symbol'!D$14*OverView!C$26)</f>
        <v>53</v>
      </c>
      <c r="T23" s="298">
        <f>IF(O23="S1",'BNRegular Symbol'!E$14*OverView!D$26,'BNRegular Symbol'!E$16-'BNRegular Symbol'!E$14*OverView!D$26)</f>
        <v>9</v>
      </c>
      <c r="U23" s="298">
        <f>IF(P23="S1",'BNRegular Symbol'!F$14*OverView!E$26,'BNRegular Symbol'!F$16-'BNRegular Symbol'!F$14*OverView!E$26)</f>
        <v>9</v>
      </c>
      <c r="V23" s="298">
        <f>IF(Q23="S1",'BNRegular Symbol'!G$14*OverView!F$26,'BNRegular Symbol'!G$16-'BNRegular Symbol'!G$14*OverView!F$26)</f>
        <v>6</v>
      </c>
      <c r="W23" s="298">
        <f>IF(R23="S1",'BNRegular Symbol'!H$14*OverView!G$26,'BNRegular Symbol'!H$16-'BNRegular Symbol'!H$14*OverView!G$26)</f>
        <v>62</v>
      </c>
      <c r="X23" s="301">
        <f t="shared" si="10"/>
        <v>1596996</v>
      </c>
      <c r="Y23" s="18">
        <f t="shared" si="9"/>
        <v>2.2652493393001483E-3</v>
      </c>
    </row>
    <row r="24" spans="1:25">
      <c r="A24" s="184" t="s">
        <v>204</v>
      </c>
      <c r="B24" s="27">
        <f>'BNRegular Symbol'!D28*OverView!C$26</f>
        <v>0</v>
      </c>
      <c r="C24" s="27">
        <f>'BNRegular Symbol'!E28*OverView!D$26</f>
        <v>12</v>
      </c>
      <c r="D24" s="27">
        <f>'BNRegular Symbol'!F28*OverView!E$26</f>
        <v>12</v>
      </c>
      <c r="E24" s="27">
        <f>'BNRegular Symbol'!G28*OverView!F$26</f>
        <v>9</v>
      </c>
      <c r="F24" s="240">
        <f>'BNRegular Symbol'!H47</f>
        <v>68</v>
      </c>
      <c r="G24" s="253">
        <f t="shared" si="4"/>
        <v>0</v>
      </c>
      <c r="H24" s="241"/>
      <c r="I24" s="239">
        <f>OverView!F52</f>
        <v>125</v>
      </c>
      <c r="J24" s="182"/>
      <c r="K24" s="272"/>
      <c r="L24" s="271"/>
      <c r="M24" s="134"/>
      <c r="N24" s="303" t="s">
        <v>281</v>
      </c>
      <c r="O24" s="303" t="s">
        <v>44</v>
      </c>
      <c r="P24" s="303" t="s">
        <v>44</v>
      </c>
      <c r="Q24" s="303" t="s">
        <v>281</v>
      </c>
      <c r="R24" s="303" t="s">
        <v>44</v>
      </c>
      <c r="S24" s="298">
        <f>IF(N24="S1",'BNRegular Symbol'!D$14*OverView!C$26,'BNRegular Symbol'!D$16-'BNRegular Symbol'!D$14*OverView!C$26)</f>
        <v>53</v>
      </c>
      <c r="T24" s="298">
        <f>IF(O24="S1",'BNRegular Symbol'!E$14*OverView!D$26,'BNRegular Symbol'!E$16-'BNRegular Symbol'!E$14*OverView!D$26)</f>
        <v>9</v>
      </c>
      <c r="U24" s="298">
        <f>IF(P24="S1",'BNRegular Symbol'!F$14*OverView!E$26,'BNRegular Symbol'!F$16-'BNRegular Symbol'!F$14*OverView!E$26)</f>
        <v>9</v>
      </c>
      <c r="V24" s="298">
        <f>IF(Q24="S1",'BNRegular Symbol'!G$14*OverView!F$26,'BNRegular Symbol'!G$16-'BNRegular Symbol'!G$14*OverView!F$26)</f>
        <v>50</v>
      </c>
      <c r="W24" s="298">
        <f>IF(R24="S1",'BNRegular Symbol'!H$14*OverView!G$26,'BNRegular Symbol'!H$16-'BNRegular Symbol'!H$14*OverView!G$26)</f>
        <v>6</v>
      </c>
      <c r="X24" s="301">
        <f>PRODUCT(S24,T24,U24,V24,W24)</f>
        <v>1287900</v>
      </c>
      <c r="Y24" s="18">
        <f t="shared" si="9"/>
        <v>1.8268139833065712E-3</v>
      </c>
    </row>
    <row r="25" spans="1:25">
      <c r="A25" s="184" t="s">
        <v>205</v>
      </c>
      <c r="B25" s="27">
        <f>'BNRegular Symbol'!D29*OverView!C$26</f>
        <v>0</v>
      </c>
      <c r="C25" s="27">
        <f>'BNRegular Symbol'!E29*OverView!D$26</f>
        <v>12</v>
      </c>
      <c r="D25" s="27">
        <f>'BNRegular Symbol'!F29*OverView!E$26</f>
        <v>12</v>
      </c>
      <c r="E25" s="27">
        <f>'BNRegular Symbol'!G29*OverView!F$26</f>
        <v>9</v>
      </c>
      <c r="F25" s="240">
        <f>'BNRegular Symbol'!H48</f>
        <v>68</v>
      </c>
      <c r="G25" s="253">
        <f t="shared" si="4"/>
        <v>0</v>
      </c>
      <c r="H25" s="241"/>
      <c r="I25" s="239">
        <f>OverView!F53</f>
        <v>125</v>
      </c>
      <c r="J25" s="182"/>
      <c r="K25" s="272"/>
      <c r="L25" s="271"/>
      <c r="M25" s="134"/>
      <c r="N25" s="303" t="s">
        <v>281</v>
      </c>
      <c r="O25" s="303" t="s">
        <v>44</v>
      </c>
      <c r="P25" s="303" t="s">
        <v>281</v>
      </c>
      <c r="Q25" s="303" t="s">
        <v>44</v>
      </c>
      <c r="R25" s="303" t="s">
        <v>44</v>
      </c>
      <c r="S25" s="298">
        <f>IF(N25="S1",'BNRegular Symbol'!D$14*OverView!C$26,'BNRegular Symbol'!D$16-'BNRegular Symbol'!D$14*OverView!C$26)</f>
        <v>53</v>
      </c>
      <c r="T25" s="298">
        <f>IF(O25="S1",'BNRegular Symbol'!E$14*OverView!D$26,'BNRegular Symbol'!E$16-'BNRegular Symbol'!E$14*OverView!D$26)</f>
        <v>9</v>
      </c>
      <c r="U25" s="298">
        <f>IF(P25="S1",'BNRegular Symbol'!F$14*OverView!E$26,'BNRegular Symbol'!F$16-'BNRegular Symbol'!F$14*OverView!E$26)</f>
        <v>48</v>
      </c>
      <c r="V25" s="298">
        <f>IF(Q25="S1",'BNRegular Symbol'!G$14*OverView!F$26,'BNRegular Symbol'!G$16-'BNRegular Symbol'!G$14*OverView!F$26)</f>
        <v>6</v>
      </c>
      <c r="W25" s="298">
        <f>IF(R25="S1",'BNRegular Symbol'!H$14*OverView!G$26,'BNRegular Symbol'!H$16-'BNRegular Symbol'!H$14*OverView!G$26)</f>
        <v>6</v>
      </c>
      <c r="X25" s="301">
        <f t="shared" si="10"/>
        <v>824256</v>
      </c>
      <c r="Y25" s="18">
        <f t="shared" si="9"/>
        <v>1.1691609493162055E-3</v>
      </c>
    </row>
    <row r="26" spans="1:25">
      <c r="A26" s="184" t="s">
        <v>206</v>
      </c>
      <c r="B26" s="27">
        <f>'BNRegular Symbol'!D30*OverView!C$26</f>
        <v>0</v>
      </c>
      <c r="C26" s="27">
        <f>'BNRegular Symbol'!E30*OverView!D$26</f>
        <v>12</v>
      </c>
      <c r="D26" s="27">
        <f>'BNRegular Symbol'!F30*OverView!E$26</f>
        <v>12</v>
      </c>
      <c r="E26" s="27">
        <f>'BNRegular Symbol'!G30*OverView!F$26</f>
        <v>9</v>
      </c>
      <c r="F26" s="240">
        <f>'BNRegular Symbol'!H49</f>
        <v>68</v>
      </c>
      <c r="G26" s="253">
        <f t="shared" si="4"/>
        <v>0</v>
      </c>
      <c r="H26" s="241"/>
      <c r="I26" s="239">
        <f>OverView!F54</f>
        <v>100</v>
      </c>
      <c r="J26" s="182"/>
      <c r="K26" s="272"/>
      <c r="L26" s="271"/>
      <c r="M26" s="134"/>
      <c r="N26" s="303" t="s">
        <v>281</v>
      </c>
      <c r="O26" s="303" t="s">
        <v>281</v>
      </c>
      <c r="P26" s="303" t="s">
        <v>44</v>
      </c>
      <c r="Q26" s="303" t="s">
        <v>44</v>
      </c>
      <c r="R26" s="303" t="s">
        <v>44</v>
      </c>
      <c r="S26" s="298">
        <f>IF(N26="S1",'BNRegular Symbol'!D$14*OverView!C$26,'BNRegular Symbol'!D$16-'BNRegular Symbol'!D$14*OverView!C$26)</f>
        <v>53</v>
      </c>
      <c r="T26" s="298">
        <f>IF(O26="S1",'BNRegular Symbol'!E$14*OverView!D$26,'BNRegular Symbol'!E$16-'BNRegular Symbol'!E$14*OverView!D$26)</f>
        <v>49</v>
      </c>
      <c r="U26" s="298">
        <f>IF(P26="S1",'BNRegular Symbol'!F$14*OverView!E$26,'BNRegular Symbol'!F$16-'BNRegular Symbol'!F$14*OverView!E$26)</f>
        <v>9</v>
      </c>
      <c r="V26" s="298">
        <f>IF(Q26="S1",'BNRegular Symbol'!G$14*OverView!F$26,'BNRegular Symbol'!G$16-'BNRegular Symbol'!G$14*OverView!F$26)</f>
        <v>6</v>
      </c>
      <c r="W26" s="298">
        <f>IF(R26="S1",'BNRegular Symbol'!H$14*OverView!G$26,'BNRegular Symbol'!H$16-'BNRegular Symbol'!H$14*OverView!G$26)</f>
        <v>6</v>
      </c>
      <c r="X26" s="301">
        <f t="shared" si="10"/>
        <v>841428</v>
      </c>
      <c r="Y26" s="18">
        <f t="shared" si="9"/>
        <v>1.1935184690936265E-3</v>
      </c>
    </row>
    <row r="27" spans="1:25">
      <c r="A27" s="184" t="s">
        <v>212</v>
      </c>
      <c r="B27" s="27">
        <f>'BNRegular Symbol'!D31*OverView!C$26</f>
        <v>0</v>
      </c>
      <c r="C27" s="27">
        <f>'BNRegular Symbol'!E31*OverView!D$26</f>
        <v>12</v>
      </c>
      <c r="D27" s="27">
        <f>'BNRegular Symbol'!F31*OverView!E$26</f>
        <v>12</v>
      </c>
      <c r="E27" s="27">
        <f>'BNRegular Symbol'!G31*OverView!F$26</f>
        <v>9</v>
      </c>
      <c r="F27" s="240">
        <f>'BNRegular Symbol'!H50</f>
        <v>68</v>
      </c>
      <c r="G27" s="253">
        <f t="shared" si="4"/>
        <v>0</v>
      </c>
      <c r="H27" s="241"/>
      <c r="I27" s="239">
        <f>OverView!F55</f>
        <v>10</v>
      </c>
      <c r="J27" s="182"/>
      <c r="K27" s="272"/>
      <c r="L27" s="271"/>
      <c r="M27" s="134"/>
      <c r="N27" s="192"/>
      <c r="O27" s="192"/>
      <c r="P27" s="192"/>
    </row>
    <row r="28" spans="1:25">
      <c r="A28" s="184" t="s">
        <v>215</v>
      </c>
      <c r="B28" s="27">
        <f>'BNRegular Symbol'!D32*OverView!C$26</f>
        <v>0</v>
      </c>
      <c r="C28" s="27">
        <f>'BNRegular Symbol'!E32*OverView!D$26</f>
        <v>12</v>
      </c>
      <c r="D28" s="27">
        <f>'BNRegular Symbol'!F32*OverView!E$26</f>
        <v>12</v>
      </c>
      <c r="E28" s="27">
        <f>'BNRegular Symbol'!G32*OverView!F$26</f>
        <v>9</v>
      </c>
      <c r="F28" s="240">
        <f>'BNRegular Symbol'!H51</f>
        <v>68</v>
      </c>
      <c r="G28" s="253">
        <f t="shared" si="4"/>
        <v>0</v>
      </c>
      <c r="H28" s="241"/>
      <c r="I28" s="239" t="e">
        <f>OverView!#REF!</f>
        <v>#REF!</v>
      </c>
      <c r="J28" s="182"/>
      <c r="K28" s="272"/>
      <c r="L28" s="271"/>
      <c r="M28" s="134"/>
      <c r="N28" s="192"/>
      <c r="O28" s="192"/>
      <c r="P28" s="192"/>
    </row>
    <row r="29" spans="1:25">
      <c r="A29" s="184" t="s">
        <v>40</v>
      </c>
      <c r="B29" s="27">
        <f>'BNRegular Symbol'!D22*OverView!C$26</f>
        <v>18</v>
      </c>
      <c r="C29" s="27">
        <f>'BNRegular Symbol'!E22*OverView!D$26</f>
        <v>30</v>
      </c>
      <c r="D29" s="27">
        <f>'BNRegular Symbol'!F22*OverView!E$26</f>
        <v>33</v>
      </c>
      <c r="E29" s="240">
        <f>'BNRegular Symbol'!G37</f>
        <v>32</v>
      </c>
      <c r="F29" s="240">
        <f>'BNRegular Symbol'!H$16</f>
        <v>68</v>
      </c>
      <c r="G29" s="253">
        <f t="shared" si="4"/>
        <v>38776320</v>
      </c>
      <c r="H29" s="241">
        <f t="shared" si="5"/>
        <v>18.181144781144781</v>
      </c>
      <c r="I29" s="239">
        <f>OverView!E49</f>
        <v>100</v>
      </c>
      <c r="J29" s="182">
        <f t="shared" ref="J29:J32" si="14">L29/$B$3</f>
        <v>5.5002037112485649</v>
      </c>
      <c r="K29" s="272">
        <f t="shared" ref="K29:K32" si="15">1/H29</f>
        <v>5.5002037112485649E-2</v>
      </c>
      <c r="L29" s="271">
        <f t="shared" ref="L29:L32" si="16">K29*I29</f>
        <v>5.5002037112485649</v>
      </c>
      <c r="M29" s="134"/>
      <c r="N29" s="192"/>
      <c r="O29" s="192"/>
      <c r="P29" s="192"/>
    </row>
    <row r="30" spans="1:25">
      <c r="A30" s="184" t="s">
        <v>41</v>
      </c>
      <c r="B30" s="27">
        <f>'BNRegular Symbol'!D23*OverView!C$26</f>
        <v>21</v>
      </c>
      <c r="C30" s="27">
        <f>'BNRegular Symbol'!E23*OverView!D$26</f>
        <v>57</v>
      </c>
      <c r="D30" s="27">
        <f>'BNRegular Symbol'!F23*OverView!E$26</f>
        <v>45</v>
      </c>
      <c r="E30" s="240">
        <f>'BNRegular Symbol'!G38</f>
        <v>25</v>
      </c>
      <c r="F30" s="240">
        <f>'BNRegular Symbol'!H$16</f>
        <v>68</v>
      </c>
      <c r="G30" s="253">
        <f t="shared" si="4"/>
        <v>91570500</v>
      </c>
      <c r="H30" s="241">
        <f t="shared" si="5"/>
        <v>7.6989629629629626</v>
      </c>
      <c r="I30" s="239">
        <f>OverView!E50</f>
        <v>75</v>
      </c>
      <c r="J30" s="182">
        <f t="shared" si="14"/>
        <v>9.7415717364532011</v>
      </c>
      <c r="K30" s="272">
        <f t="shared" si="15"/>
        <v>0.12988762315270935</v>
      </c>
      <c r="L30" s="271">
        <f t="shared" si="16"/>
        <v>9.7415717364532011</v>
      </c>
      <c r="M30" s="134"/>
      <c r="N30" s="192"/>
      <c r="O30" s="192"/>
      <c r="P30" s="192"/>
    </row>
    <row r="31" spans="1:25">
      <c r="A31" s="184" t="s">
        <v>42</v>
      </c>
      <c r="B31" s="27">
        <f>'BNRegular Symbol'!D24*OverView!C$26</f>
        <v>48</v>
      </c>
      <c r="C31" s="27">
        <f>'BNRegular Symbol'!E24*OverView!D$26</f>
        <v>33</v>
      </c>
      <c r="D31" s="27">
        <f>'BNRegular Symbol'!F24*OverView!E$26</f>
        <v>48</v>
      </c>
      <c r="E31" s="240">
        <f>'BNRegular Symbol'!G39</f>
        <v>28</v>
      </c>
      <c r="F31" s="240">
        <f>'BNRegular Symbol'!H$16</f>
        <v>68</v>
      </c>
      <c r="G31" s="253">
        <f t="shared" si="4"/>
        <v>144764928</v>
      </c>
      <c r="H31" s="241">
        <f t="shared" si="5"/>
        <v>4.8699494949494948</v>
      </c>
      <c r="I31" s="239">
        <f>OverView!E51</f>
        <v>50</v>
      </c>
      <c r="J31" s="182">
        <f t="shared" si="14"/>
        <v>10.267046927663987</v>
      </c>
      <c r="K31" s="272">
        <f t="shared" si="15"/>
        <v>0.20534093855327976</v>
      </c>
      <c r="L31" s="271">
        <f t="shared" si="16"/>
        <v>10.267046927663987</v>
      </c>
      <c r="M31" s="134"/>
      <c r="N31" s="192"/>
      <c r="O31" s="192"/>
      <c r="P31" s="192"/>
    </row>
    <row r="32" spans="1:25">
      <c r="A32" s="184" t="s">
        <v>43</v>
      </c>
      <c r="B32" s="27">
        <f>'BNRegular Symbol'!D25*OverView!C$26</f>
        <v>63</v>
      </c>
      <c r="C32" s="27">
        <f>'BNRegular Symbol'!E25*OverView!D$26</f>
        <v>33</v>
      </c>
      <c r="D32" s="27">
        <f>'BNRegular Symbol'!F25*OverView!E$26</f>
        <v>27</v>
      </c>
      <c r="E32" s="240">
        <f>'BNRegular Symbol'!G40</f>
        <v>30</v>
      </c>
      <c r="F32" s="240">
        <f>'BNRegular Symbol'!H$16</f>
        <v>68</v>
      </c>
      <c r="G32" s="253">
        <f t="shared" si="4"/>
        <v>114511320</v>
      </c>
      <c r="H32" s="241">
        <f t="shared" si="5"/>
        <v>6.1565781269484976</v>
      </c>
      <c r="I32" s="239" t="e">
        <f>OverView!#REF!</f>
        <v>#REF!</v>
      </c>
      <c r="J32" s="182" t="e">
        <f t="shared" si="14"/>
        <v>#REF!</v>
      </c>
      <c r="K32" s="272">
        <f t="shared" si="15"/>
        <v>0.16242789084780918</v>
      </c>
      <c r="L32" s="271" t="e">
        <f t="shared" si="16"/>
        <v>#REF!</v>
      </c>
      <c r="M32" s="134"/>
      <c r="N32" s="192"/>
      <c r="O32" s="192"/>
      <c r="P32" s="192"/>
    </row>
    <row r="33" spans="1:16">
      <c r="A33" s="184" t="s">
        <v>120</v>
      </c>
      <c r="B33" s="27">
        <f>'BNRegular Symbol'!D26*OverView!C$26</f>
        <v>15</v>
      </c>
      <c r="C33" s="27">
        <f>'BNRegular Symbol'!E26*OverView!D$26</f>
        <v>60</v>
      </c>
      <c r="D33" s="27">
        <f>'BNRegular Symbol'!F26*OverView!E$26</f>
        <v>57</v>
      </c>
      <c r="E33" s="240">
        <f>'BNRegular Symbol'!G41</f>
        <v>22</v>
      </c>
      <c r="F33" s="240">
        <f>'BNRegular Symbol'!H$16</f>
        <v>68</v>
      </c>
      <c r="G33" s="253">
        <f t="shared" si="4"/>
        <v>76744800</v>
      </c>
      <c r="H33" s="241">
        <f t="shared" si="5"/>
        <v>9.1862626262626268</v>
      </c>
      <c r="I33" s="239" t="e">
        <f>OverView!#REF!</f>
        <v>#REF!</v>
      </c>
      <c r="J33" s="182" t="e">
        <f t="shared" si="6"/>
        <v>#REF!</v>
      </c>
      <c r="K33" s="272">
        <f t="shared" si="7"/>
        <v>0.10885819845179451</v>
      </c>
      <c r="L33" s="271" t="e">
        <f t="shared" si="8"/>
        <v>#REF!</v>
      </c>
      <c r="M33" s="134"/>
      <c r="N33" s="192"/>
      <c r="O33" s="192"/>
      <c r="P33" s="192"/>
    </row>
    <row r="34" spans="1:16">
      <c r="A34" s="184" t="s">
        <v>207</v>
      </c>
      <c r="B34" s="27">
        <f>'BNRegular Symbol'!D27*OverView!C$26</f>
        <v>0</v>
      </c>
      <c r="C34" s="27">
        <f>'BNRegular Symbol'!E27*OverView!D$26</f>
        <v>12</v>
      </c>
      <c r="D34" s="27">
        <f>'BNRegular Symbol'!F27*OverView!E$26</f>
        <v>12</v>
      </c>
      <c r="E34" s="240">
        <f>'BNRegular Symbol'!G46</f>
        <v>47</v>
      </c>
      <c r="F34" s="240">
        <f>'BNRegular Symbol'!H$16</f>
        <v>68</v>
      </c>
      <c r="G34" s="253">
        <f t="shared" si="4"/>
        <v>0</v>
      </c>
      <c r="H34" s="241"/>
      <c r="I34" s="239" t="e">
        <f>OverView!#REF!</f>
        <v>#REF!</v>
      </c>
      <c r="J34" s="182"/>
      <c r="K34" s="272"/>
      <c r="L34" s="271"/>
      <c r="M34" s="134"/>
      <c r="N34" s="192"/>
      <c r="O34" s="192"/>
      <c r="P34" s="192"/>
    </row>
    <row r="35" spans="1:16">
      <c r="A35" s="184" t="s">
        <v>208</v>
      </c>
      <c r="B35" s="27">
        <f>'BNRegular Symbol'!D28*OverView!C$26</f>
        <v>0</v>
      </c>
      <c r="C35" s="27">
        <f>'BNRegular Symbol'!E28*OverView!D$26</f>
        <v>12</v>
      </c>
      <c r="D35" s="27">
        <f>'BNRegular Symbol'!F28*OverView!E$26</f>
        <v>12</v>
      </c>
      <c r="E35" s="240">
        <f>'BNRegular Symbol'!G47</f>
        <v>47</v>
      </c>
      <c r="F35" s="240">
        <f>'BNRegular Symbol'!H$16</f>
        <v>68</v>
      </c>
      <c r="G35" s="253">
        <f t="shared" si="4"/>
        <v>0</v>
      </c>
      <c r="H35" s="241"/>
      <c r="I35" s="239">
        <f>OverView!E52</f>
        <v>50</v>
      </c>
      <c r="J35" s="182"/>
      <c r="K35" s="272"/>
      <c r="L35" s="271"/>
      <c r="M35" s="134"/>
      <c r="N35" s="192"/>
      <c r="O35" s="192"/>
      <c r="P35" s="192"/>
    </row>
    <row r="36" spans="1:16">
      <c r="A36" s="184" t="s">
        <v>209</v>
      </c>
      <c r="B36" s="27">
        <f>'BNRegular Symbol'!D29*OverView!C$26</f>
        <v>0</v>
      </c>
      <c r="C36" s="27">
        <f>'BNRegular Symbol'!E29*OverView!D$26</f>
        <v>12</v>
      </c>
      <c r="D36" s="27">
        <f>'BNRegular Symbol'!F29*OverView!E$26</f>
        <v>12</v>
      </c>
      <c r="E36" s="240">
        <f>'BNRegular Symbol'!G48</f>
        <v>47</v>
      </c>
      <c r="F36" s="240">
        <f>'BNRegular Symbol'!H$16</f>
        <v>68</v>
      </c>
      <c r="G36" s="253">
        <f t="shared" si="4"/>
        <v>0</v>
      </c>
      <c r="H36" s="241"/>
      <c r="I36" s="239">
        <f>OverView!E53</f>
        <v>50</v>
      </c>
      <c r="J36" s="182"/>
      <c r="K36" s="272"/>
      <c r="L36" s="271"/>
      <c r="M36" s="134"/>
    </row>
    <row r="37" spans="1:16">
      <c r="A37" s="184" t="s">
        <v>210</v>
      </c>
      <c r="B37" s="27">
        <f>'BNRegular Symbol'!D30*OverView!C$26</f>
        <v>0</v>
      </c>
      <c r="C37" s="27">
        <f>'BNRegular Symbol'!E30*OverView!D$26</f>
        <v>12</v>
      </c>
      <c r="D37" s="27">
        <f>'BNRegular Symbol'!F30*OverView!E$26</f>
        <v>12</v>
      </c>
      <c r="E37" s="240">
        <f>'BNRegular Symbol'!G49</f>
        <v>47</v>
      </c>
      <c r="F37" s="240">
        <f>'BNRegular Symbol'!H$16</f>
        <v>68</v>
      </c>
      <c r="G37" s="253">
        <f t="shared" si="4"/>
        <v>0</v>
      </c>
      <c r="H37" s="241"/>
      <c r="I37" s="239">
        <f>OverView!E54</f>
        <v>50</v>
      </c>
      <c r="J37" s="182"/>
      <c r="K37" s="272"/>
      <c r="L37" s="271"/>
      <c r="M37" s="134"/>
    </row>
    <row r="38" spans="1:16">
      <c r="A38" s="184" t="s">
        <v>213</v>
      </c>
      <c r="B38" s="27">
        <f>'BNRegular Symbol'!D31*OverView!C$26</f>
        <v>0</v>
      </c>
      <c r="C38" s="27">
        <f>'BNRegular Symbol'!E31*OverView!D$26</f>
        <v>12</v>
      </c>
      <c r="D38" s="27">
        <f>'BNRegular Symbol'!F31*OverView!E$26</f>
        <v>12</v>
      </c>
      <c r="E38" s="240">
        <f>'BNRegular Symbol'!G50</f>
        <v>47</v>
      </c>
      <c r="F38" s="240">
        <f>'BNRegular Symbol'!H$16</f>
        <v>68</v>
      </c>
      <c r="G38" s="253">
        <f t="shared" si="4"/>
        <v>0</v>
      </c>
      <c r="H38" s="241"/>
      <c r="I38" s="239">
        <f>OverView!E55</f>
        <v>2</v>
      </c>
      <c r="J38" s="182"/>
      <c r="K38" s="272"/>
      <c r="L38" s="271"/>
      <c r="M38" s="134"/>
    </row>
    <row r="39" spans="1:16">
      <c r="A39" s="184" t="s">
        <v>216</v>
      </c>
      <c r="B39" s="27">
        <f>'BNRegular Symbol'!D32*OverView!C$26</f>
        <v>0</v>
      </c>
      <c r="C39" s="27">
        <f>'BNRegular Symbol'!E32*OverView!D$26</f>
        <v>12</v>
      </c>
      <c r="D39" s="27">
        <f>'BNRegular Symbol'!F32*OverView!E$26</f>
        <v>12</v>
      </c>
      <c r="E39" s="240">
        <f>'BNRegular Symbol'!G51</f>
        <v>47</v>
      </c>
      <c r="F39" s="240">
        <f>'BNRegular Symbol'!H$16</f>
        <v>68</v>
      </c>
      <c r="G39" s="253">
        <f t="shared" si="4"/>
        <v>0</v>
      </c>
      <c r="H39" s="241"/>
      <c r="I39" s="239" t="e">
        <f>OverView!#REF!</f>
        <v>#REF!</v>
      </c>
      <c r="J39" s="182"/>
      <c r="K39" s="272"/>
      <c r="L39" s="271"/>
      <c r="M39" s="134"/>
    </row>
    <row r="40" spans="1:16">
      <c r="A40" s="180" t="s">
        <v>274</v>
      </c>
      <c r="B40" s="27">
        <f>'BNRegular Symbol'!D$14*OverView!C$26</f>
        <v>3</v>
      </c>
      <c r="C40" s="27">
        <f>'BNRegular Symbol'!E$14*OverView!D$26</f>
        <v>9</v>
      </c>
      <c r="D40" s="27">
        <f>'BNRegular Symbol'!F$14*OverView!E$26</f>
        <v>9</v>
      </c>
      <c r="E40" s="27">
        <f>'BNRegular Symbol'!G$14*OverView!F$26</f>
        <v>6</v>
      </c>
      <c r="F40" s="27">
        <f>'BNRegular Symbol'!H$14*OverView!G$26</f>
        <v>6</v>
      </c>
      <c r="G40" s="253">
        <f t="shared" si="4"/>
        <v>8748</v>
      </c>
      <c r="H40" s="241">
        <f>$B$5/G40</f>
        <v>80589.607681755835</v>
      </c>
      <c r="I40" s="181">
        <f>OverView!G59</f>
        <v>0</v>
      </c>
      <c r="J40" s="182">
        <f>L40/$B$3</f>
        <v>0</v>
      </c>
      <c r="K40" s="272">
        <f t="shared" ref="K40:K42" si="17">1/H40</f>
        <v>1.2408547811138974E-5</v>
      </c>
      <c r="L40" s="271">
        <f>K40*I40*$B$3</f>
        <v>0</v>
      </c>
      <c r="M40" s="134"/>
    </row>
    <row r="41" spans="1:16">
      <c r="A41" s="180" t="s">
        <v>275</v>
      </c>
      <c r="B41" s="27">
        <f>'BNRegular Symbol'!D$14*OverView!C$26</f>
        <v>3</v>
      </c>
      <c r="C41" s="27">
        <f>'BNRegular Symbol'!E$14*OverView!D$26</f>
        <v>9</v>
      </c>
      <c r="D41" s="27">
        <f>'BNRegular Symbol'!F$14*OverView!E$26</f>
        <v>9</v>
      </c>
      <c r="E41" s="27">
        <f>'BNRegular Symbol'!G$14*OverView!F$26</f>
        <v>6</v>
      </c>
      <c r="F41" s="27">
        <f>'BNRegular Symbol'!$H$16-'BNRegular Symbol'!$H$14*OverView!G$26</f>
        <v>62</v>
      </c>
      <c r="G41" s="253">
        <f t="shared" si="4"/>
        <v>90396</v>
      </c>
      <c r="H41" s="241">
        <f t="shared" si="5"/>
        <v>7798.9942917828221</v>
      </c>
      <c r="I41" s="181">
        <f>OverView!F59</f>
        <v>0</v>
      </c>
      <c r="J41" s="182">
        <f t="shared" ref="J41:J42" si="18">L41/$B$3</f>
        <v>0</v>
      </c>
      <c r="K41" s="272">
        <f t="shared" si="17"/>
        <v>1.2822166071510275E-4</v>
      </c>
      <c r="L41" s="271">
        <f t="shared" ref="L41" si="19">K41*I41*$B$3</f>
        <v>0</v>
      </c>
      <c r="M41" s="134"/>
    </row>
    <row r="42" spans="1:16">
      <c r="A42" s="180" t="s">
        <v>276</v>
      </c>
      <c r="B42" s="27">
        <f>'BNRegular Symbol'!D$14*OverView!C$26</f>
        <v>3</v>
      </c>
      <c r="C42" s="27">
        <f>'BNRegular Symbol'!E$14*OverView!D$26</f>
        <v>9</v>
      </c>
      <c r="D42" s="27">
        <f>'BNRegular Symbol'!F$14*OverView!E$26</f>
        <v>9</v>
      </c>
      <c r="E42" s="27">
        <f>'BNRegular Symbol'!G$16-'BNRegular Symbol'!G$14*OverView!F$26</f>
        <v>50</v>
      </c>
      <c r="F42" s="27">
        <f>'BNRegular Symbol'!$H$16</f>
        <v>68</v>
      </c>
      <c r="G42" s="253">
        <f t="shared" si="4"/>
        <v>826200</v>
      </c>
      <c r="H42" s="241">
        <f t="shared" si="5"/>
        <v>853.30172839506167</v>
      </c>
      <c r="I42" s="181">
        <f>OverView!E59</f>
        <v>2</v>
      </c>
      <c r="J42" s="182">
        <f t="shared" si="18"/>
        <v>2.3438368087706956E-3</v>
      </c>
      <c r="K42" s="272">
        <f t="shared" si="17"/>
        <v>1.1719184043853478E-3</v>
      </c>
      <c r="L42" s="271">
        <f>K42*I42*$B$3</f>
        <v>2.3438368087706956E-3</v>
      </c>
      <c r="M42" s="134"/>
      <c r="N42" s="192"/>
      <c r="O42" s="192"/>
      <c r="P42" s="192"/>
    </row>
    <row r="43" spans="1:16">
      <c r="A43" s="192" t="s">
        <v>277</v>
      </c>
      <c r="E43" s="195"/>
      <c r="F43" s="195"/>
      <c r="G43" s="252">
        <f>SUM(G7:G42)</f>
        <v>1236150720</v>
      </c>
      <c r="H43" s="252">
        <f>SUM(H7:H42)</f>
        <v>89509.020459706924</v>
      </c>
      <c r="I43" s="252"/>
      <c r="J43" s="285" t="e">
        <f>SUM(J7:J42)</f>
        <v>#REF!</v>
      </c>
      <c r="K43" s="285">
        <f>SUM(K7:K42)</f>
        <v>1.7534105293660112</v>
      </c>
      <c r="L43" s="285" t="e">
        <f>SUM(L7:L42)</f>
        <v>#REF!</v>
      </c>
      <c r="M43" s="134"/>
      <c r="N43" s="192"/>
      <c r="O43" s="192"/>
      <c r="P43" s="192"/>
    </row>
    <row r="44" spans="1:16">
      <c r="E44" s="195"/>
      <c r="F44" s="195"/>
      <c r="G44" s="195"/>
      <c r="H44" s="195"/>
      <c r="I44" s="195"/>
      <c r="J44" s="18"/>
      <c r="K44" s="30"/>
      <c r="L44" s="195"/>
      <c r="M44" s="134"/>
      <c r="N44" s="192"/>
      <c r="O44" s="192"/>
      <c r="P44" s="192"/>
    </row>
    <row r="45" spans="1:16">
      <c r="E45" s="134"/>
      <c r="F45" s="195"/>
      <c r="G45" s="195"/>
      <c r="H45" s="195"/>
      <c r="I45" s="195"/>
      <c r="J45" s="224"/>
      <c r="K45" s="225"/>
      <c r="L45" s="225"/>
      <c r="M45" s="134"/>
      <c r="N45" s="192"/>
      <c r="O45" s="192"/>
      <c r="P45" s="192"/>
    </row>
    <row r="46" spans="1:16">
      <c r="A46" s="192" t="s">
        <v>282</v>
      </c>
      <c r="E46" s="134"/>
      <c r="F46" s="195"/>
      <c r="G46" s="195"/>
      <c r="H46" s="195"/>
      <c r="I46" s="195"/>
      <c r="J46" s="224"/>
      <c r="K46" s="225"/>
      <c r="L46" s="225"/>
      <c r="M46" s="134"/>
    </row>
    <row r="47" spans="1:16" ht="14">
      <c r="A47" s="305" t="s">
        <v>285</v>
      </c>
      <c r="B47" s="278" t="e">
        <f>SUM(J7:J42)*10</f>
        <v>#REF!</v>
      </c>
      <c r="C47" s="307"/>
      <c r="D47" s="278"/>
      <c r="E47" s="278"/>
      <c r="F47" s="243"/>
      <c r="G47" s="195"/>
      <c r="H47" s="195"/>
      <c r="I47" s="195"/>
      <c r="K47" s="30"/>
      <c r="L47" s="286"/>
      <c r="M47" s="134"/>
    </row>
    <row r="48" spans="1:16" ht="15">
      <c r="A48" s="279" t="s">
        <v>283</v>
      </c>
      <c r="B48" s="304">
        <f>SUM(K40:K42)</f>
        <v>1.3125486129115895E-3</v>
      </c>
      <c r="C48" s="280"/>
      <c r="D48" s="304"/>
      <c r="E48" s="280"/>
      <c r="F48" s="195"/>
      <c r="G48" s="195"/>
      <c r="H48" s="195"/>
      <c r="I48" s="195"/>
      <c r="K48" s="30"/>
      <c r="L48" s="286"/>
      <c r="M48" s="134"/>
    </row>
    <row r="49" spans="1:16" ht="14">
      <c r="B49" s="195">
        <f>(1-10*B48^10)/(1-10*B48)</f>
        <v>1.0133000558273948</v>
      </c>
      <c r="C49" s="280"/>
      <c r="D49" s="280"/>
      <c r="E49" s="280"/>
      <c r="F49" s="195"/>
      <c r="H49" s="195"/>
      <c r="I49" s="195"/>
      <c r="M49" s="134"/>
    </row>
    <row r="50" spans="1:16" ht="15">
      <c r="A50" s="279" t="s">
        <v>284</v>
      </c>
      <c r="B50" s="281" t="e">
        <f>B47*B49</f>
        <v>#REF!</v>
      </c>
      <c r="C50" s="281"/>
      <c r="D50" s="281"/>
      <c r="E50" s="281"/>
      <c r="F50" s="195"/>
      <c r="G50" s="195"/>
      <c r="H50" s="195"/>
      <c r="I50" s="195"/>
      <c r="J50" s="224"/>
      <c r="L50" s="225"/>
      <c r="M50" s="134"/>
    </row>
    <row r="51" spans="1:16" ht="14">
      <c r="A51" s="279"/>
      <c r="B51" s="282"/>
      <c r="C51" s="282"/>
      <c r="D51" s="282"/>
      <c r="E51" s="282"/>
      <c r="J51" s="224"/>
      <c r="L51" s="224"/>
      <c r="M51" s="134"/>
    </row>
    <row r="52" spans="1:16" ht="14">
      <c r="A52" s="279"/>
      <c r="B52" s="283"/>
      <c r="C52" s="283"/>
      <c r="D52" s="283"/>
      <c r="E52" s="283"/>
      <c r="J52" s="224"/>
      <c r="L52" s="224"/>
      <c r="M52" s="134"/>
      <c r="N52" s="192"/>
      <c r="O52" s="192"/>
      <c r="P52" s="192"/>
    </row>
    <row r="53" spans="1:16" ht="14">
      <c r="A53" s="279"/>
      <c r="B53" s="284"/>
      <c r="C53" s="284"/>
      <c r="D53" s="284"/>
      <c r="E53" s="284"/>
      <c r="J53" s="224"/>
      <c r="L53" s="224"/>
      <c r="M53" s="134"/>
      <c r="N53" s="192"/>
      <c r="O53" s="192"/>
      <c r="P53" s="192"/>
    </row>
    <row r="54" spans="1:16">
      <c r="B54" s="269"/>
      <c r="C54" s="269"/>
      <c r="D54" s="269"/>
      <c r="E54" s="269"/>
      <c r="J54" s="224"/>
      <c r="K54" s="224"/>
      <c r="L54" s="286"/>
      <c r="M54" s="134"/>
      <c r="N54" s="192"/>
      <c r="O54" s="192"/>
      <c r="P54" s="192"/>
    </row>
    <row r="55" spans="1:16">
      <c r="J55" s="224"/>
      <c r="K55" s="224"/>
      <c r="L55" s="224"/>
      <c r="M55" s="285"/>
      <c r="N55" s="192"/>
      <c r="O55" s="192"/>
      <c r="P55" s="192"/>
    </row>
    <row r="56" spans="1:16">
      <c r="F56" s="224"/>
      <c r="G56" s="224"/>
      <c r="H56" s="224"/>
      <c r="I56" s="224"/>
      <c r="J56" s="226"/>
      <c r="K56" s="194"/>
      <c r="L56" s="194"/>
      <c r="M56" s="134"/>
    </row>
    <row r="57" spans="1:16">
      <c r="I57" s="224"/>
      <c r="J57" s="226"/>
      <c r="K57" s="194"/>
      <c r="L57" s="194"/>
    </row>
    <row r="58" spans="1:16">
      <c r="I58" s="224"/>
      <c r="J58" s="226"/>
      <c r="K58" s="194"/>
      <c r="L58" s="194"/>
    </row>
    <row r="59" spans="1:16">
      <c r="I59" s="224"/>
      <c r="J59" s="226"/>
      <c r="K59" s="194"/>
      <c r="L59" s="194"/>
      <c r="M59" s="269"/>
      <c r="N59" s="269"/>
    </row>
    <row r="60" spans="1:16">
      <c r="I60" s="224"/>
      <c r="J60" s="226"/>
      <c r="K60" s="194"/>
      <c r="L60" s="194"/>
      <c r="M60" s="286"/>
      <c r="N60" s="286"/>
    </row>
    <row r="61" spans="1:16">
      <c r="E61" s="287"/>
      <c r="J61" s="194"/>
      <c r="K61" s="194"/>
      <c r="L61" s="194"/>
      <c r="N61" s="192"/>
    </row>
    <row r="62" spans="1:16">
      <c r="J62" s="194"/>
      <c r="K62" s="194"/>
      <c r="L62" s="194"/>
      <c r="M62" s="224"/>
      <c r="N62" s="226"/>
    </row>
    <row r="63" spans="1:16">
      <c r="J63" s="194"/>
      <c r="K63" s="194"/>
      <c r="L63" s="194"/>
      <c r="M63" s="224"/>
      <c r="N63" s="226"/>
    </row>
    <row r="64" spans="1:16">
      <c r="J64" s="194"/>
      <c r="K64" s="194"/>
      <c r="L64" s="194"/>
      <c r="M64" s="225"/>
      <c r="N64" s="225"/>
    </row>
    <row r="65" spans="13:16">
      <c r="M65" s="224"/>
      <c r="N65" s="226"/>
    </row>
    <row r="66" spans="13:16">
      <c r="M66" s="224"/>
      <c r="N66" s="226"/>
    </row>
    <row r="67" spans="13:16">
      <c r="M67" s="224"/>
      <c r="N67" s="226"/>
    </row>
    <row r="68" spans="13:16">
      <c r="N68" s="192"/>
      <c r="O68" s="192"/>
      <c r="P68" s="192"/>
    </row>
    <row r="69" spans="13:16">
      <c r="N69" s="192"/>
      <c r="O69" s="192"/>
      <c r="P69" s="192"/>
    </row>
    <row r="70" spans="13:16">
      <c r="N70" s="192"/>
      <c r="O70" s="192"/>
      <c r="P70" s="192"/>
    </row>
    <row r="71" spans="13:16">
      <c r="N71" s="192"/>
      <c r="O71" s="192"/>
      <c r="P71" s="192"/>
    </row>
    <row r="72" spans="13:16">
      <c r="N72" s="192"/>
      <c r="O72" s="192"/>
      <c r="P72" s="192"/>
    </row>
    <row r="73" spans="13:16">
      <c r="N73" s="192"/>
      <c r="O73" s="192"/>
      <c r="P73" s="192"/>
    </row>
    <row r="74" spans="13:16">
      <c r="N74" s="192"/>
      <c r="O74" s="192"/>
      <c r="P74" s="192"/>
    </row>
    <row r="75" spans="13:16">
      <c r="N75" s="192"/>
      <c r="O75" s="192"/>
      <c r="P75" s="192"/>
    </row>
    <row r="76" spans="13:16">
      <c r="N76" s="192"/>
      <c r="O76" s="192"/>
      <c r="P76" s="192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92" customWidth="1"/>
    <col min="2" max="3" width="11.1640625" style="192" customWidth="1"/>
    <col min="4" max="4" width="11" style="192" customWidth="1"/>
    <col min="5" max="5" width="8.5" style="192" customWidth="1"/>
    <col min="6" max="6" width="9" style="192" customWidth="1"/>
    <col min="7" max="7" width="8.83203125" style="192" customWidth="1"/>
    <col min="8" max="8" width="10" style="192" customWidth="1"/>
    <col min="9" max="9" width="8.5" style="192" customWidth="1"/>
    <col min="10" max="10" width="14.1640625" style="192" customWidth="1"/>
    <col min="11" max="11" width="15.6640625" style="192" customWidth="1"/>
    <col min="12" max="12" width="13.33203125" style="192" customWidth="1"/>
    <col min="13" max="13" width="19.83203125" style="194" customWidth="1"/>
    <col min="14" max="16" width="9" style="194"/>
    <col min="17" max="24" width="9" style="192"/>
    <col min="25" max="25" width="10" style="192" bestFit="1" customWidth="1"/>
    <col min="26" max="16384" width="9" style="192"/>
  </cols>
  <sheetData>
    <row r="2" spans="1:16">
      <c r="A2" s="192" t="s">
        <v>45</v>
      </c>
      <c r="B2" s="192" t="s">
        <v>46</v>
      </c>
      <c r="C2" s="192" t="s">
        <v>47</v>
      </c>
      <c r="D2" s="192" t="s">
        <v>48</v>
      </c>
      <c r="E2" s="192" t="s">
        <v>49</v>
      </c>
    </row>
    <row r="3" spans="1:16">
      <c r="B3" s="192">
        <v>1</v>
      </c>
      <c r="C3" s="192">
        <v>50</v>
      </c>
      <c r="D3" s="28" t="e">
        <f>SUM(J7:J51)</f>
        <v>#DIV/0!</v>
      </c>
      <c r="E3" s="18" t="e">
        <f>SUM(K7:K51)</f>
        <v>#DIV/0!</v>
      </c>
    </row>
    <row r="5" spans="1:16" ht="14">
      <c r="A5" s="26" t="s">
        <v>25</v>
      </c>
      <c r="B5" s="362">
        <f>PRODUCT('BNRegular Symbol'!D12:H12)</f>
        <v>0</v>
      </c>
      <c r="C5" s="362"/>
      <c r="D5" s="362"/>
      <c r="E5" s="362"/>
      <c r="F5" s="362"/>
      <c r="G5" s="12"/>
      <c r="H5" s="13"/>
      <c r="I5" s="14"/>
      <c r="J5" s="15"/>
      <c r="K5" s="16"/>
      <c r="L5" s="195"/>
      <c r="M5" s="192"/>
    </row>
    <row r="6" spans="1:16" ht="14">
      <c r="A6" s="22" t="s">
        <v>29</v>
      </c>
      <c r="B6" s="183">
        <v>1</v>
      </c>
      <c r="C6" s="183">
        <v>2</v>
      </c>
      <c r="D6" s="183">
        <v>3</v>
      </c>
      <c r="E6" s="183">
        <v>4</v>
      </c>
      <c r="F6" s="183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5" t="s">
        <v>34</v>
      </c>
      <c r="L6" s="193" t="s">
        <v>123</v>
      </c>
      <c r="M6" s="205"/>
    </row>
    <row r="7" spans="1:16">
      <c r="A7" s="184" t="s">
        <v>217</v>
      </c>
      <c r="B7" s="27">
        <f>'BNRegular Symbol'!D5</f>
        <v>16</v>
      </c>
      <c r="C7" s="27">
        <f>'BNRegular Symbol'!E5</f>
        <v>7</v>
      </c>
      <c r="D7" s="27">
        <f>'BNRegular Symbol'!F5</f>
        <v>12</v>
      </c>
      <c r="E7" s="27">
        <f>'BNRegular Symbol'!G5</f>
        <v>8</v>
      </c>
      <c r="F7" s="27">
        <f>'BNRegular Symbol'!H5</f>
        <v>18</v>
      </c>
      <c r="G7" s="253">
        <f>PRODUCT(B7:F7)</f>
        <v>193536</v>
      </c>
      <c r="H7" s="241">
        <f t="shared" ref="H7:H51" si="0">$B$5/G7</f>
        <v>0</v>
      </c>
      <c r="I7" s="189">
        <f>OverView!G49</f>
        <v>1000</v>
      </c>
      <c r="J7" s="182" t="e">
        <f>L7/$C$3</f>
        <v>#DIV/0!</v>
      </c>
      <c r="K7" s="242" t="e">
        <f t="shared" ref="K7:K51" si="1">1/H7</f>
        <v>#DIV/0!</v>
      </c>
      <c r="L7" s="29" t="e">
        <f>K7*I7</f>
        <v>#DIV/0!</v>
      </c>
      <c r="M7" s="134"/>
      <c r="N7" s="192"/>
      <c r="O7" s="192"/>
      <c r="P7" s="192"/>
    </row>
    <row r="8" spans="1:16">
      <c r="A8" s="184" t="s">
        <v>218</v>
      </c>
      <c r="B8" s="27">
        <f>'BNRegular Symbol'!D6</f>
        <v>21</v>
      </c>
      <c r="C8" s="27">
        <f>'BNRegular Symbol'!E6</f>
        <v>7</v>
      </c>
      <c r="D8" s="27">
        <f>'BNRegular Symbol'!F6</f>
        <v>5</v>
      </c>
      <c r="E8" s="27">
        <f>'BNRegular Symbol'!G6</f>
        <v>11</v>
      </c>
      <c r="F8" s="27">
        <f>'BNRegular Symbol'!H6</f>
        <v>17</v>
      </c>
      <c r="G8" s="253">
        <f t="shared" ref="G8:G51" si="2">PRODUCT(B8:F8)</f>
        <v>137445</v>
      </c>
      <c r="H8" s="241">
        <f t="shared" si="0"/>
        <v>0</v>
      </c>
      <c r="I8" s="189">
        <f>OverView!G50</f>
        <v>500</v>
      </c>
      <c r="J8" s="182" t="e">
        <f t="shared" ref="J8:J51" si="3">L8/$C$3</f>
        <v>#DIV/0!</v>
      </c>
      <c r="K8" s="242" t="e">
        <f t="shared" si="1"/>
        <v>#DIV/0!</v>
      </c>
      <c r="L8" s="29" t="e">
        <f t="shared" ref="L8:L50" si="4">K8*I8</f>
        <v>#DIV/0!</v>
      </c>
      <c r="M8" s="134"/>
      <c r="N8" s="192"/>
      <c r="O8" s="192"/>
      <c r="P8" s="192"/>
    </row>
    <row r="9" spans="1:16">
      <c r="A9" s="184" t="s">
        <v>219</v>
      </c>
      <c r="B9" s="27">
        <f>'BNRegular Symbol'!D7</f>
        <v>5</v>
      </c>
      <c r="C9" s="27">
        <f>'BNRegular Symbol'!E7</f>
        <v>16</v>
      </c>
      <c r="D9" s="27">
        <f>'BNRegular Symbol'!F7</f>
        <v>15</v>
      </c>
      <c r="E9" s="27">
        <f>'BNRegular Symbol'!G7</f>
        <v>14</v>
      </c>
      <c r="F9" s="27">
        <f>'BNRegular Symbol'!H7</f>
        <v>14</v>
      </c>
      <c r="G9" s="253">
        <f t="shared" si="2"/>
        <v>235200</v>
      </c>
      <c r="H9" s="241">
        <f t="shared" si="0"/>
        <v>0</v>
      </c>
      <c r="I9" s="189">
        <f>OverView!G51</f>
        <v>350</v>
      </c>
      <c r="J9" s="182" t="e">
        <f t="shared" si="3"/>
        <v>#DIV/0!</v>
      </c>
      <c r="K9" s="242" t="e">
        <f t="shared" si="1"/>
        <v>#DIV/0!</v>
      </c>
      <c r="L9" s="29" t="e">
        <f t="shared" si="4"/>
        <v>#DIV/0!</v>
      </c>
      <c r="M9" s="134"/>
      <c r="N9" s="192"/>
      <c r="O9" s="192"/>
      <c r="P9" s="192"/>
    </row>
    <row r="10" spans="1:16">
      <c r="A10" s="184" t="s">
        <v>220</v>
      </c>
      <c r="B10" s="27" t="e">
        <f>'BNRegular Symbol'!#REF!</f>
        <v>#REF!</v>
      </c>
      <c r="C10" s="27" t="e">
        <f>'BNRegular Symbol'!#REF!</f>
        <v>#REF!</v>
      </c>
      <c r="D10" s="27" t="e">
        <f>'BNRegular Symbol'!#REF!</f>
        <v>#REF!</v>
      </c>
      <c r="E10" s="27" t="e">
        <f>'BNRegular Symbol'!#REF!</f>
        <v>#REF!</v>
      </c>
      <c r="F10" s="27" t="e">
        <f>'BNRegular Symbol'!#REF!</f>
        <v>#REF!</v>
      </c>
      <c r="G10" s="253" t="e">
        <f t="shared" si="2"/>
        <v>#REF!</v>
      </c>
      <c r="H10" s="241" t="e">
        <f t="shared" si="0"/>
        <v>#REF!</v>
      </c>
      <c r="I10" s="189" t="e">
        <f>OverView!#REF!</f>
        <v>#REF!</v>
      </c>
      <c r="J10" s="182" t="e">
        <f t="shared" si="3"/>
        <v>#REF!</v>
      </c>
      <c r="K10" s="242" t="e">
        <f t="shared" si="1"/>
        <v>#REF!</v>
      </c>
      <c r="L10" s="29" t="e">
        <f t="shared" si="4"/>
        <v>#REF!</v>
      </c>
      <c r="M10" s="134"/>
      <c r="N10" s="192"/>
      <c r="O10" s="192"/>
      <c r="P10" s="192"/>
    </row>
    <row r="11" spans="1:16">
      <c r="A11" s="184" t="s">
        <v>221</v>
      </c>
      <c r="B11" s="27" t="e">
        <f>'BNRegular Symbol'!#REF!</f>
        <v>#REF!</v>
      </c>
      <c r="C11" s="27" t="e">
        <f>'BNRegular Symbol'!#REF!</f>
        <v>#REF!</v>
      </c>
      <c r="D11" s="27" t="e">
        <f>'BNRegular Symbol'!#REF!</f>
        <v>#REF!</v>
      </c>
      <c r="E11" s="27" t="e">
        <f>'BNRegular Symbol'!#REF!</f>
        <v>#REF!</v>
      </c>
      <c r="F11" s="27" t="e">
        <f>'BNRegular Symbol'!#REF!</f>
        <v>#REF!</v>
      </c>
      <c r="G11" s="253" t="e">
        <f t="shared" si="2"/>
        <v>#REF!</v>
      </c>
      <c r="H11" s="241" t="e">
        <f t="shared" si="0"/>
        <v>#REF!</v>
      </c>
      <c r="I11" s="189" t="e">
        <f>OverView!#REF!</f>
        <v>#REF!</v>
      </c>
      <c r="J11" s="182" t="e">
        <f t="shared" si="3"/>
        <v>#REF!</v>
      </c>
      <c r="K11" s="242" t="e">
        <f t="shared" si="1"/>
        <v>#REF!</v>
      </c>
      <c r="L11" s="29" t="e">
        <f t="shared" si="4"/>
        <v>#REF!</v>
      </c>
      <c r="M11" s="134"/>
      <c r="N11" s="192"/>
      <c r="O11" s="192"/>
      <c r="P11" s="192"/>
    </row>
    <row r="12" spans="1:16">
      <c r="A12" s="184" t="s">
        <v>223</v>
      </c>
      <c r="B12" s="27" t="e">
        <f>'BNRegular Symbol'!#REF!</f>
        <v>#REF!</v>
      </c>
      <c r="C12" s="27" t="e">
        <f>'BNRegular Symbol'!#REF!</f>
        <v>#REF!</v>
      </c>
      <c r="D12" s="27" t="e">
        <f>'BNRegular Symbol'!#REF!</f>
        <v>#REF!</v>
      </c>
      <c r="E12" s="27" t="e">
        <f>'BNRegular Symbol'!#REF!</f>
        <v>#REF!</v>
      </c>
      <c r="F12" s="27" t="e">
        <f>'BNRegular Symbol'!#REF!</f>
        <v>#REF!</v>
      </c>
      <c r="G12" s="253" t="e">
        <f t="shared" si="2"/>
        <v>#REF!</v>
      </c>
      <c r="H12" s="241" t="e">
        <f t="shared" si="0"/>
        <v>#REF!</v>
      </c>
      <c r="I12" s="189" t="e">
        <f>OverView!#REF!</f>
        <v>#REF!</v>
      </c>
      <c r="J12" s="182" t="e">
        <f t="shared" si="3"/>
        <v>#REF!</v>
      </c>
      <c r="K12" s="242" t="e">
        <f t="shared" si="1"/>
        <v>#REF!</v>
      </c>
      <c r="L12" s="29" t="e">
        <f t="shared" si="4"/>
        <v>#REF!</v>
      </c>
      <c r="M12" s="134"/>
      <c r="N12" s="192"/>
      <c r="O12" s="192"/>
      <c r="P12" s="192"/>
    </row>
    <row r="13" spans="1:16">
      <c r="A13" s="184" t="s">
        <v>222</v>
      </c>
      <c r="B13" s="27" t="e">
        <f>'BNRegular Symbol'!#REF!</f>
        <v>#REF!</v>
      </c>
      <c r="C13" s="27" t="e">
        <f>'BNRegular Symbol'!#REF!</f>
        <v>#REF!</v>
      </c>
      <c r="D13" s="27" t="e">
        <f>'BNRegular Symbol'!#REF!</f>
        <v>#REF!</v>
      </c>
      <c r="E13" s="27" t="e">
        <f>'BNRegular Symbol'!#REF!</f>
        <v>#REF!</v>
      </c>
      <c r="F13" s="27" t="e">
        <f>'BNRegular Symbol'!#REF!</f>
        <v>#REF!</v>
      </c>
      <c r="G13" s="253" t="e">
        <f t="shared" si="2"/>
        <v>#REF!</v>
      </c>
      <c r="H13" s="241" t="e">
        <f t="shared" si="0"/>
        <v>#REF!</v>
      </c>
      <c r="I13" s="189" t="e">
        <f>OverView!#REF!</f>
        <v>#REF!</v>
      </c>
      <c r="J13" s="182" t="e">
        <f t="shared" si="3"/>
        <v>#REF!</v>
      </c>
      <c r="K13" s="242" t="e">
        <f t="shared" si="1"/>
        <v>#REF!</v>
      </c>
      <c r="L13" s="29" t="e">
        <f t="shared" si="4"/>
        <v>#REF!</v>
      </c>
      <c r="M13" s="134"/>
      <c r="N13" s="192"/>
      <c r="O13" s="192"/>
      <c r="P13" s="192"/>
    </row>
    <row r="14" spans="1:16">
      <c r="A14" s="184" t="s">
        <v>224</v>
      </c>
      <c r="B14" s="27">
        <f>'BNRegular Symbol'!D8</f>
        <v>0</v>
      </c>
      <c r="C14" s="27">
        <f>'BNRegular Symbol'!E8</f>
        <v>0</v>
      </c>
      <c r="D14" s="27">
        <f>'BNRegular Symbol'!F8</f>
        <v>0</v>
      </c>
      <c r="E14" s="27">
        <f>'BNRegular Symbol'!G8</f>
        <v>0</v>
      </c>
      <c r="F14" s="27">
        <f>'BNRegular Symbol'!H8</f>
        <v>0</v>
      </c>
      <c r="G14" s="253">
        <f t="shared" si="2"/>
        <v>0</v>
      </c>
      <c r="H14" s="241" t="e">
        <f t="shared" si="0"/>
        <v>#DIV/0!</v>
      </c>
      <c r="I14" s="189" t="e">
        <f>OverView!#REF!</f>
        <v>#REF!</v>
      </c>
      <c r="J14" s="182" t="e">
        <f t="shared" si="3"/>
        <v>#DIV/0!</v>
      </c>
      <c r="K14" s="242" t="e">
        <f t="shared" si="1"/>
        <v>#DIV/0!</v>
      </c>
      <c r="L14" s="29" t="e">
        <f t="shared" si="4"/>
        <v>#DIV/0!</v>
      </c>
      <c r="M14" s="134"/>
      <c r="N14" s="192"/>
      <c r="O14" s="192"/>
      <c r="P14" s="192"/>
    </row>
    <row r="15" spans="1:16">
      <c r="A15" s="184" t="s">
        <v>225</v>
      </c>
      <c r="B15" s="27">
        <f>'BNRegular Symbol'!D9</f>
        <v>0</v>
      </c>
      <c r="C15" s="27">
        <f>'BNRegular Symbol'!E9</f>
        <v>0</v>
      </c>
      <c r="D15" s="27">
        <f>'BNRegular Symbol'!F9</f>
        <v>0</v>
      </c>
      <c r="E15" s="27">
        <f>'BNRegular Symbol'!G9</f>
        <v>0</v>
      </c>
      <c r="F15" s="27">
        <f>'BNRegular Symbol'!H9</f>
        <v>0</v>
      </c>
      <c r="G15" s="253">
        <f t="shared" si="2"/>
        <v>0</v>
      </c>
      <c r="H15" s="241" t="e">
        <f t="shared" si="0"/>
        <v>#DIV/0!</v>
      </c>
      <c r="I15" s="189" t="e">
        <f>OverView!#REF!</f>
        <v>#REF!</v>
      </c>
      <c r="J15" s="182" t="e">
        <f t="shared" si="3"/>
        <v>#DIV/0!</v>
      </c>
      <c r="K15" s="242" t="e">
        <f t="shared" si="1"/>
        <v>#DIV/0!</v>
      </c>
      <c r="L15" s="29" t="e">
        <f t="shared" si="4"/>
        <v>#DIV/0!</v>
      </c>
      <c r="M15" s="134"/>
      <c r="N15" s="192"/>
      <c r="O15" s="192"/>
      <c r="P15" s="192"/>
    </row>
    <row r="16" spans="1:16">
      <c r="A16" s="184" t="s">
        <v>226</v>
      </c>
      <c r="B16" s="27">
        <f>'BNRegular Symbol'!D10</f>
        <v>0</v>
      </c>
      <c r="C16" s="27">
        <f>'BNRegular Symbol'!E10</f>
        <v>0</v>
      </c>
      <c r="D16" s="27">
        <f>'BNRegular Symbol'!F10</f>
        <v>0</v>
      </c>
      <c r="E16" s="27">
        <f>'BNRegular Symbol'!G10</f>
        <v>0</v>
      </c>
      <c r="F16" s="27">
        <f>'BNRegular Symbol'!H10</f>
        <v>0</v>
      </c>
      <c r="G16" s="253">
        <f t="shared" si="2"/>
        <v>0</v>
      </c>
      <c r="H16" s="241" t="e">
        <f t="shared" si="0"/>
        <v>#DIV/0!</v>
      </c>
      <c r="I16" s="189" t="e">
        <f>OverView!#REF!</f>
        <v>#REF!</v>
      </c>
      <c r="J16" s="182" t="e">
        <f t="shared" si="3"/>
        <v>#DIV/0!</v>
      </c>
      <c r="K16" s="242" t="e">
        <f t="shared" si="1"/>
        <v>#DIV/0!</v>
      </c>
      <c r="L16" s="29" t="e">
        <f t="shared" si="4"/>
        <v>#DIV/0!</v>
      </c>
      <c r="M16" s="134"/>
      <c r="N16" s="192"/>
      <c r="O16" s="192"/>
      <c r="P16" s="192"/>
    </row>
    <row r="17" spans="1:16">
      <c r="A17" s="184" t="s">
        <v>227</v>
      </c>
      <c r="B17" s="27">
        <f>'BNRegular Symbol'!D11</f>
        <v>0</v>
      </c>
      <c r="C17" s="27">
        <f>'BNRegular Symbol'!E11</f>
        <v>0</v>
      </c>
      <c r="D17" s="27">
        <f>'BNRegular Symbol'!F11</f>
        <v>0</v>
      </c>
      <c r="E17" s="27">
        <f>'BNRegular Symbol'!G11</f>
        <v>0</v>
      </c>
      <c r="F17" s="27">
        <f>'BNRegular Symbol'!H11</f>
        <v>0</v>
      </c>
      <c r="G17" s="253">
        <f t="shared" si="2"/>
        <v>0</v>
      </c>
      <c r="H17" s="241" t="e">
        <f t="shared" si="0"/>
        <v>#DIV/0!</v>
      </c>
      <c r="I17" s="189">
        <f>OverView!G52</f>
        <v>300</v>
      </c>
      <c r="J17" s="182" t="e">
        <f t="shared" si="3"/>
        <v>#DIV/0!</v>
      </c>
      <c r="K17" s="242" t="e">
        <f t="shared" si="1"/>
        <v>#DIV/0!</v>
      </c>
      <c r="L17" s="29" t="e">
        <f t="shared" si="4"/>
        <v>#DIV/0!</v>
      </c>
      <c r="M17" s="134"/>
      <c r="N17" s="192"/>
      <c r="O17" s="192"/>
      <c r="P17" s="192"/>
    </row>
    <row r="18" spans="1:16">
      <c r="A18" s="184" t="s">
        <v>228</v>
      </c>
      <c r="B18" s="27">
        <f>'BNRegular Symbol'!D5</f>
        <v>16</v>
      </c>
      <c r="C18" s="27">
        <f>'BNRegular Symbol'!E22</f>
        <v>10</v>
      </c>
      <c r="D18" s="27">
        <f>'BNRegular Symbol'!F22</f>
        <v>11</v>
      </c>
      <c r="E18" s="27">
        <f>'BNRegular Symbol'!G22</f>
        <v>11</v>
      </c>
      <c r="F18" s="27">
        <f>'BNRegular Symbol'!H22</f>
        <v>3</v>
      </c>
      <c r="G18" s="253">
        <f>PRODUCT(B18:F18)-G7</f>
        <v>-135456</v>
      </c>
      <c r="H18" s="241">
        <f t="shared" si="0"/>
        <v>0</v>
      </c>
      <c r="I18" s="189"/>
      <c r="J18" s="182" t="e">
        <f t="shared" si="3"/>
        <v>#DIV/0!</v>
      </c>
      <c r="K18" s="242" t="e">
        <f t="shared" si="1"/>
        <v>#DIV/0!</v>
      </c>
      <c r="L18" s="29" t="e">
        <f t="shared" si="4"/>
        <v>#DIV/0!</v>
      </c>
      <c r="M18" s="134"/>
      <c r="N18" s="192"/>
      <c r="O18" s="192"/>
      <c r="P18" s="192"/>
    </row>
    <row r="19" spans="1:16">
      <c r="A19" s="184" t="s">
        <v>229</v>
      </c>
      <c r="B19" s="27">
        <f>'BNRegular Symbol'!D6</f>
        <v>21</v>
      </c>
      <c r="C19" s="27">
        <f>'BNRegular Symbol'!E23</f>
        <v>19</v>
      </c>
      <c r="D19" s="27">
        <f>'BNRegular Symbol'!F23</f>
        <v>15</v>
      </c>
      <c r="E19" s="27">
        <f>'BNRegular Symbol'!G23</f>
        <v>13</v>
      </c>
      <c r="F19" s="27">
        <f>'BNRegular Symbol'!H23</f>
        <v>14</v>
      </c>
      <c r="G19" s="253">
        <f>PRODUCT(B19:F19)-G8</f>
        <v>951825</v>
      </c>
      <c r="H19" s="241">
        <f t="shared" si="0"/>
        <v>0</v>
      </c>
      <c r="I19" s="189"/>
      <c r="J19" s="182" t="e">
        <f t="shared" si="3"/>
        <v>#DIV/0!</v>
      </c>
      <c r="K19" s="242" t="e">
        <f t="shared" si="1"/>
        <v>#DIV/0!</v>
      </c>
      <c r="L19" s="29" t="e">
        <f t="shared" si="4"/>
        <v>#DIV/0!</v>
      </c>
      <c r="M19" s="134"/>
      <c r="N19" s="192"/>
      <c r="O19" s="192"/>
      <c r="P19" s="192"/>
    </row>
    <row r="20" spans="1:16">
      <c r="A20" s="184" t="s">
        <v>230</v>
      </c>
      <c r="B20" s="27">
        <f>'BNRegular Symbol'!D7</f>
        <v>5</v>
      </c>
      <c r="C20" s="27">
        <f>'BNRegular Symbol'!E24</f>
        <v>11</v>
      </c>
      <c r="D20" s="27">
        <f>'BNRegular Symbol'!F24</f>
        <v>16</v>
      </c>
      <c r="E20" s="27">
        <f>'BNRegular Symbol'!G24</f>
        <v>11</v>
      </c>
      <c r="F20" s="27">
        <f>'BNRegular Symbol'!H24</f>
        <v>18</v>
      </c>
      <c r="G20" s="253">
        <f t="shared" ref="G20:G28" si="5">PRODUCT(B20:F20)-G9</f>
        <v>-60960</v>
      </c>
      <c r="H20" s="241">
        <f t="shared" si="0"/>
        <v>0</v>
      </c>
      <c r="I20" s="189"/>
      <c r="J20" s="182" t="e">
        <f t="shared" si="3"/>
        <v>#DIV/0!</v>
      </c>
      <c r="K20" s="242" t="e">
        <f t="shared" si="1"/>
        <v>#DIV/0!</v>
      </c>
      <c r="L20" s="29" t="e">
        <f t="shared" si="4"/>
        <v>#DIV/0!</v>
      </c>
      <c r="M20" s="134"/>
      <c r="N20" s="192"/>
      <c r="O20" s="192"/>
      <c r="P20" s="192"/>
    </row>
    <row r="21" spans="1:16">
      <c r="A21" s="184" t="s">
        <v>231</v>
      </c>
      <c r="B21" s="27" t="e">
        <f>'BNRegular Symbol'!#REF!</f>
        <v>#REF!</v>
      </c>
      <c r="C21" s="27">
        <f>'BNRegular Symbol'!E25</f>
        <v>11</v>
      </c>
      <c r="D21" s="27">
        <f>'BNRegular Symbol'!F25</f>
        <v>9</v>
      </c>
      <c r="E21" s="27">
        <f>'BNRegular Symbol'!G25</f>
        <v>14</v>
      </c>
      <c r="F21" s="27">
        <f>'BNRegular Symbol'!H25</f>
        <v>17</v>
      </c>
      <c r="G21" s="253" t="e">
        <f t="shared" si="5"/>
        <v>#REF!</v>
      </c>
      <c r="H21" s="241" t="e">
        <f t="shared" si="0"/>
        <v>#REF!</v>
      </c>
      <c r="I21" s="189"/>
      <c r="J21" s="182" t="e">
        <f t="shared" si="3"/>
        <v>#REF!</v>
      </c>
      <c r="K21" s="242" t="e">
        <f t="shared" si="1"/>
        <v>#REF!</v>
      </c>
      <c r="L21" s="29" t="e">
        <f t="shared" si="4"/>
        <v>#REF!</v>
      </c>
      <c r="M21" s="134"/>
      <c r="N21" s="192"/>
      <c r="O21" s="192"/>
      <c r="P21" s="192"/>
    </row>
    <row r="22" spans="1:16">
      <c r="A22" s="184" t="s">
        <v>232</v>
      </c>
      <c r="B22" s="27" t="e">
        <f>'BNRegular Symbol'!#REF!</f>
        <v>#REF!</v>
      </c>
      <c r="C22" s="27">
        <f>'BNRegular Symbol'!E26</f>
        <v>20</v>
      </c>
      <c r="D22" s="27">
        <f>'BNRegular Symbol'!F26</f>
        <v>19</v>
      </c>
      <c r="E22" s="27">
        <f>'BNRegular Symbol'!G26</f>
        <v>17</v>
      </c>
      <c r="F22" s="27">
        <f>'BNRegular Symbol'!H26</f>
        <v>14</v>
      </c>
      <c r="G22" s="253" t="e">
        <f t="shared" si="5"/>
        <v>#REF!</v>
      </c>
      <c r="H22" s="241" t="e">
        <f t="shared" si="0"/>
        <v>#REF!</v>
      </c>
      <c r="I22" s="189"/>
      <c r="J22" s="182" t="e">
        <f t="shared" si="3"/>
        <v>#REF!</v>
      </c>
      <c r="K22" s="242" t="e">
        <f t="shared" si="1"/>
        <v>#REF!</v>
      </c>
      <c r="L22" s="29" t="e">
        <f t="shared" si="4"/>
        <v>#REF!</v>
      </c>
      <c r="M22" s="134"/>
      <c r="N22" s="192"/>
      <c r="O22" s="192"/>
      <c r="P22" s="192"/>
    </row>
    <row r="23" spans="1:16">
      <c r="A23" s="184" t="s">
        <v>233</v>
      </c>
      <c r="B23" s="27" t="e">
        <f>'BNRegular Symbol'!#REF!</f>
        <v>#REF!</v>
      </c>
      <c r="C23" s="27" t="e">
        <f>'BNRegular Symbol'!#REF!</f>
        <v>#REF!</v>
      </c>
      <c r="D23" s="27" t="e">
        <f>'BNRegular Symbol'!#REF!</f>
        <v>#REF!</v>
      </c>
      <c r="E23" s="27" t="e">
        <f>'BNRegular Symbol'!#REF!</f>
        <v>#REF!</v>
      </c>
      <c r="F23" s="27" t="e">
        <f>'BNRegular Symbol'!#REF!</f>
        <v>#REF!</v>
      </c>
      <c r="G23" s="253" t="e">
        <f t="shared" si="5"/>
        <v>#REF!</v>
      </c>
      <c r="H23" s="241" t="e">
        <f t="shared" si="0"/>
        <v>#REF!</v>
      </c>
      <c r="I23" s="189"/>
      <c r="J23" s="182" t="e">
        <f t="shared" si="3"/>
        <v>#REF!</v>
      </c>
      <c r="K23" s="242" t="e">
        <f t="shared" si="1"/>
        <v>#REF!</v>
      </c>
      <c r="L23" s="29" t="e">
        <f t="shared" si="4"/>
        <v>#REF!</v>
      </c>
      <c r="M23" s="134"/>
      <c r="N23" s="192"/>
      <c r="O23" s="192"/>
      <c r="P23" s="192"/>
    </row>
    <row r="24" spans="1:16">
      <c r="A24" s="184" t="s">
        <v>234</v>
      </c>
      <c r="B24" s="27" t="e">
        <f>'BNRegular Symbol'!#REF!</f>
        <v>#REF!</v>
      </c>
      <c r="C24" s="27" t="e">
        <f>'BNRegular Symbol'!#REF!</f>
        <v>#REF!</v>
      </c>
      <c r="D24" s="27" t="e">
        <f>'BNRegular Symbol'!#REF!</f>
        <v>#REF!</v>
      </c>
      <c r="E24" s="27" t="e">
        <f>'BNRegular Symbol'!#REF!</f>
        <v>#REF!</v>
      </c>
      <c r="F24" s="27" t="e">
        <f>'BNRegular Symbol'!#REF!</f>
        <v>#REF!</v>
      </c>
      <c r="G24" s="253" t="e">
        <f t="shared" si="5"/>
        <v>#REF!</v>
      </c>
      <c r="H24" s="241" t="e">
        <f t="shared" si="0"/>
        <v>#REF!</v>
      </c>
      <c r="I24" s="189"/>
      <c r="J24" s="182" t="e">
        <f t="shared" si="3"/>
        <v>#REF!</v>
      </c>
      <c r="K24" s="242" t="e">
        <f t="shared" si="1"/>
        <v>#REF!</v>
      </c>
      <c r="L24" s="29" t="e">
        <f t="shared" si="4"/>
        <v>#REF!</v>
      </c>
      <c r="M24" s="134"/>
      <c r="N24" s="192"/>
      <c r="O24" s="192"/>
      <c r="P24" s="192"/>
    </row>
    <row r="25" spans="1:16">
      <c r="A25" s="184" t="s">
        <v>235</v>
      </c>
      <c r="B25" s="27">
        <f>'BNRegular Symbol'!D8</f>
        <v>0</v>
      </c>
      <c r="C25" s="27" t="e">
        <f>'BNRegular Symbol'!#REF!</f>
        <v>#REF!</v>
      </c>
      <c r="D25" s="27" t="e">
        <f>'BNRegular Symbol'!#REF!</f>
        <v>#REF!</v>
      </c>
      <c r="E25" s="27" t="e">
        <f>'BNRegular Symbol'!#REF!</f>
        <v>#REF!</v>
      </c>
      <c r="F25" s="27" t="e">
        <f>'BNRegular Symbol'!#REF!</f>
        <v>#REF!</v>
      </c>
      <c r="G25" s="253" t="e">
        <f t="shared" si="5"/>
        <v>#REF!</v>
      </c>
      <c r="H25" s="241" t="e">
        <f t="shared" si="0"/>
        <v>#REF!</v>
      </c>
      <c r="I25" s="189"/>
      <c r="J25" s="182" t="e">
        <f t="shared" si="3"/>
        <v>#REF!</v>
      </c>
      <c r="K25" s="242" t="e">
        <f t="shared" si="1"/>
        <v>#REF!</v>
      </c>
      <c r="L25" s="29" t="e">
        <f t="shared" si="4"/>
        <v>#REF!</v>
      </c>
      <c r="M25" s="134"/>
      <c r="N25" s="192"/>
      <c r="O25" s="192"/>
      <c r="P25" s="192"/>
    </row>
    <row r="26" spans="1:16">
      <c r="A26" s="184" t="s">
        <v>236</v>
      </c>
      <c r="B26" s="27">
        <f>'BNRegular Symbol'!D9</f>
        <v>0</v>
      </c>
      <c r="C26" s="27" t="e">
        <f>'BNRegular Symbol'!#REF!</f>
        <v>#REF!</v>
      </c>
      <c r="D26" s="27" t="e">
        <f>'BNRegular Symbol'!#REF!</f>
        <v>#REF!</v>
      </c>
      <c r="E26" s="27" t="e">
        <f>'BNRegular Symbol'!#REF!</f>
        <v>#REF!</v>
      </c>
      <c r="F26" s="27" t="e">
        <f>'BNRegular Symbol'!#REF!</f>
        <v>#REF!</v>
      </c>
      <c r="G26" s="253" t="e">
        <f t="shared" si="5"/>
        <v>#REF!</v>
      </c>
      <c r="H26" s="241" t="e">
        <f t="shared" si="0"/>
        <v>#REF!</v>
      </c>
      <c r="I26" s="189"/>
      <c r="J26" s="182" t="e">
        <f t="shared" si="3"/>
        <v>#REF!</v>
      </c>
      <c r="K26" s="242" t="e">
        <f t="shared" si="1"/>
        <v>#REF!</v>
      </c>
      <c r="L26" s="29" t="e">
        <f t="shared" si="4"/>
        <v>#REF!</v>
      </c>
      <c r="M26" s="134"/>
      <c r="N26" s="192"/>
      <c r="O26" s="192"/>
      <c r="P26" s="192"/>
    </row>
    <row r="27" spans="1:16">
      <c r="A27" s="184" t="s">
        <v>237</v>
      </c>
      <c r="B27" s="27">
        <f>'BNRegular Symbol'!D10</f>
        <v>0</v>
      </c>
      <c r="C27" s="27">
        <f>'BNRegular Symbol'!E27</f>
        <v>4</v>
      </c>
      <c r="D27" s="27">
        <f>'BNRegular Symbol'!F27</f>
        <v>4</v>
      </c>
      <c r="E27" s="27">
        <f>'BNRegular Symbol'!G27</f>
        <v>3</v>
      </c>
      <c r="F27" s="27">
        <f>'BNRegular Symbol'!H27</f>
        <v>0</v>
      </c>
      <c r="G27" s="253">
        <f t="shared" si="5"/>
        <v>0</v>
      </c>
      <c r="H27" s="241" t="e">
        <f t="shared" si="0"/>
        <v>#DIV/0!</v>
      </c>
      <c r="I27" s="189"/>
      <c r="J27" s="182" t="e">
        <f t="shared" si="3"/>
        <v>#DIV/0!</v>
      </c>
      <c r="K27" s="242" t="e">
        <f t="shared" si="1"/>
        <v>#DIV/0!</v>
      </c>
      <c r="L27" s="29" t="e">
        <f t="shared" si="4"/>
        <v>#DIV/0!</v>
      </c>
      <c r="M27" s="134"/>
      <c r="N27" s="192"/>
      <c r="O27" s="192"/>
      <c r="P27" s="192"/>
    </row>
    <row r="28" spans="1:16">
      <c r="A28" s="184" t="s">
        <v>238</v>
      </c>
      <c r="B28" s="27">
        <f>'BNRegular Symbol'!D11</f>
        <v>0</v>
      </c>
      <c r="C28" s="27">
        <f>'BNRegular Symbol'!E28</f>
        <v>4</v>
      </c>
      <c r="D28" s="27">
        <f>'BNRegular Symbol'!F28</f>
        <v>4</v>
      </c>
      <c r="E28" s="27">
        <f>'BNRegular Symbol'!G28</f>
        <v>3</v>
      </c>
      <c r="F28" s="27">
        <f>'BNRegular Symbol'!H28</f>
        <v>0</v>
      </c>
      <c r="G28" s="253">
        <f t="shared" si="5"/>
        <v>0</v>
      </c>
      <c r="H28" s="241" t="e">
        <f t="shared" si="0"/>
        <v>#DIV/0!</v>
      </c>
      <c r="I28" s="189"/>
      <c r="J28" s="182" t="e">
        <f t="shared" si="3"/>
        <v>#DIV/0!</v>
      </c>
      <c r="K28" s="242" t="e">
        <f t="shared" si="1"/>
        <v>#DIV/0!</v>
      </c>
      <c r="L28" s="29" t="e">
        <f t="shared" si="4"/>
        <v>#DIV/0!</v>
      </c>
      <c r="M28" s="134"/>
      <c r="N28" s="192"/>
      <c r="O28" s="192"/>
      <c r="P28" s="192"/>
    </row>
    <row r="29" spans="1:16">
      <c r="A29" s="184" t="s">
        <v>239</v>
      </c>
      <c r="B29" s="27">
        <f>'BNRegular Symbol'!D5</f>
        <v>16</v>
      </c>
      <c r="C29" s="27">
        <f>'BNRegular Symbol'!E5</f>
        <v>7</v>
      </c>
      <c r="D29" s="27">
        <f>'BNRegular Symbol'!F5</f>
        <v>12</v>
      </c>
      <c r="E29" s="27">
        <f>'BNRegular Symbol'!G5</f>
        <v>8</v>
      </c>
      <c r="F29" s="27">
        <f>'BNRegular Symbol'!H37</f>
        <v>59</v>
      </c>
      <c r="G29" s="253">
        <f t="shared" si="2"/>
        <v>634368</v>
      </c>
      <c r="H29" s="241">
        <f t="shared" si="0"/>
        <v>0</v>
      </c>
      <c r="I29" s="239">
        <f>OverView!F49</f>
        <v>200</v>
      </c>
      <c r="J29" s="182" t="e">
        <f t="shared" si="3"/>
        <v>#DIV/0!</v>
      </c>
      <c r="K29" s="242" t="e">
        <f t="shared" si="1"/>
        <v>#DIV/0!</v>
      </c>
      <c r="L29" s="29" t="e">
        <f t="shared" si="4"/>
        <v>#DIV/0!</v>
      </c>
      <c r="M29" s="134"/>
      <c r="N29" s="192"/>
      <c r="O29" s="192"/>
      <c r="P29" s="192"/>
    </row>
    <row r="30" spans="1:16">
      <c r="A30" s="184" t="s">
        <v>240</v>
      </c>
      <c r="B30" s="27">
        <f>'BNRegular Symbol'!D6</f>
        <v>21</v>
      </c>
      <c r="C30" s="27">
        <f>'BNRegular Symbol'!E6</f>
        <v>7</v>
      </c>
      <c r="D30" s="27">
        <f>'BNRegular Symbol'!F6</f>
        <v>5</v>
      </c>
      <c r="E30" s="27">
        <f>'BNRegular Symbol'!G6</f>
        <v>11</v>
      </c>
      <c r="F30" s="27">
        <f>'BNRegular Symbol'!H38</f>
        <v>30</v>
      </c>
      <c r="G30" s="253">
        <f t="shared" si="2"/>
        <v>242550</v>
      </c>
      <c r="H30" s="241">
        <f t="shared" si="0"/>
        <v>0</v>
      </c>
      <c r="I30" s="239">
        <f>OverView!F50</f>
        <v>150</v>
      </c>
      <c r="J30" s="182" t="e">
        <f t="shared" si="3"/>
        <v>#DIV/0!</v>
      </c>
      <c r="K30" s="242" t="e">
        <f t="shared" si="1"/>
        <v>#DIV/0!</v>
      </c>
      <c r="L30" s="29" t="e">
        <f t="shared" si="4"/>
        <v>#DIV/0!</v>
      </c>
      <c r="M30" s="134"/>
      <c r="N30" s="192"/>
      <c r="O30" s="192"/>
      <c r="P30" s="192"/>
    </row>
    <row r="31" spans="1:16">
      <c r="A31" s="184" t="s">
        <v>241</v>
      </c>
      <c r="B31" s="27">
        <f>'BNRegular Symbol'!D7</f>
        <v>5</v>
      </c>
      <c r="C31" s="27">
        <f>'BNRegular Symbol'!E7</f>
        <v>16</v>
      </c>
      <c r="D31" s="27">
        <f>'BNRegular Symbol'!F7</f>
        <v>15</v>
      </c>
      <c r="E31" s="27">
        <f>'BNRegular Symbol'!G7</f>
        <v>14</v>
      </c>
      <c r="F31" s="27">
        <f>'BNRegular Symbol'!H39</f>
        <v>22</v>
      </c>
      <c r="G31" s="253">
        <f t="shared" si="2"/>
        <v>369600</v>
      </c>
      <c r="H31" s="241">
        <f t="shared" si="0"/>
        <v>0</v>
      </c>
      <c r="I31" s="239">
        <f>OverView!F51</f>
        <v>125</v>
      </c>
      <c r="J31" s="182" t="e">
        <f t="shared" si="3"/>
        <v>#DIV/0!</v>
      </c>
      <c r="K31" s="242" t="e">
        <f t="shared" si="1"/>
        <v>#DIV/0!</v>
      </c>
      <c r="L31" s="29" t="e">
        <f t="shared" si="4"/>
        <v>#DIV/0!</v>
      </c>
      <c r="M31" s="134"/>
      <c r="N31" s="192"/>
      <c r="O31" s="192"/>
      <c r="P31" s="192"/>
    </row>
    <row r="32" spans="1:16">
      <c r="A32" s="184" t="s">
        <v>242</v>
      </c>
      <c r="B32" s="27" t="e">
        <f>'BNRegular Symbol'!#REF!</f>
        <v>#REF!</v>
      </c>
      <c r="C32" s="27" t="e">
        <f>'BNRegular Symbol'!#REF!</f>
        <v>#REF!</v>
      </c>
      <c r="D32" s="27" t="e">
        <f>'BNRegular Symbol'!#REF!</f>
        <v>#REF!</v>
      </c>
      <c r="E32" s="27" t="e">
        <f>'BNRegular Symbol'!#REF!</f>
        <v>#REF!</v>
      </c>
      <c r="F32" s="27">
        <f>'BNRegular Symbol'!H40</f>
        <v>31</v>
      </c>
      <c r="G32" s="253" t="e">
        <f t="shared" si="2"/>
        <v>#REF!</v>
      </c>
      <c r="H32" s="241" t="e">
        <f t="shared" si="0"/>
        <v>#REF!</v>
      </c>
      <c r="I32" s="239" t="e">
        <f>OverView!#REF!</f>
        <v>#REF!</v>
      </c>
      <c r="J32" s="182" t="e">
        <f t="shared" si="3"/>
        <v>#REF!</v>
      </c>
      <c r="K32" s="242" t="e">
        <f t="shared" si="1"/>
        <v>#REF!</v>
      </c>
      <c r="L32" s="29" t="e">
        <f t="shared" si="4"/>
        <v>#REF!</v>
      </c>
      <c r="M32" s="134"/>
      <c r="N32" s="192"/>
      <c r="O32" s="192"/>
      <c r="P32" s="192"/>
    </row>
    <row r="33" spans="1:16">
      <c r="A33" s="184" t="s">
        <v>243</v>
      </c>
      <c r="B33" s="27" t="e">
        <f>'BNRegular Symbol'!#REF!</f>
        <v>#REF!</v>
      </c>
      <c r="C33" s="27" t="e">
        <f>'BNRegular Symbol'!#REF!</f>
        <v>#REF!</v>
      </c>
      <c r="D33" s="27" t="e">
        <f>'BNRegular Symbol'!#REF!</f>
        <v>#REF!</v>
      </c>
      <c r="E33" s="27" t="e">
        <f>'BNRegular Symbol'!#REF!</f>
        <v>#REF!</v>
      </c>
      <c r="F33" s="27">
        <f>'BNRegular Symbol'!H41</f>
        <v>32</v>
      </c>
      <c r="G33" s="253" t="e">
        <f t="shared" si="2"/>
        <v>#REF!</v>
      </c>
      <c r="H33" s="241" t="e">
        <f t="shared" si="0"/>
        <v>#REF!</v>
      </c>
      <c r="I33" s="239" t="e">
        <f>OverView!#REF!</f>
        <v>#REF!</v>
      </c>
      <c r="J33" s="182" t="e">
        <f t="shared" si="3"/>
        <v>#REF!</v>
      </c>
      <c r="K33" s="242" t="e">
        <f t="shared" si="1"/>
        <v>#REF!</v>
      </c>
      <c r="L33" s="29" t="e">
        <f t="shared" si="4"/>
        <v>#REF!</v>
      </c>
      <c r="M33" s="134"/>
      <c r="N33" s="192"/>
      <c r="O33" s="192"/>
      <c r="P33" s="192"/>
    </row>
    <row r="34" spans="1:16">
      <c r="A34" s="184" t="s">
        <v>244</v>
      </c>
      <c r="B34" s="27" t="e">
        <f>'BNRegular Symbol'!#REF!</f>
        <v>#REF!</v>
      </c>
      <c r="C34" s="27" t="e">
        <f>'BNRegular Symbol'!#REF!</f>
        <v>#REF!</v>
      </c>
      <c r="D34" s="27" t="e">
        <f>'BNRegular Symbol'!#REF!</f>
        <v>#REF!</v>
      </c>
      <c r="E34" s="27" t="e">
        <f>'BNRegular Symbol'!#REF!</f>
        <v>#REF!</v>
      </c>
      <c r="F34" s="27">
        <f>'BNRegular Symbol'!H42</f>
        <v>68</v>
      </c>
      <c r="G34" s="253" t="e">
        <f t="shared" si="2"/>
        <v>#REF!</v>
      </c>
      <c r="H34" s="241" t="e">
        <f t="shared" si="0"/>
        <v>#REF!</v>
      </c>
      <c r="I34" s="239" t="e">
        <f>OverView!#REF!</f>
        <v>#REF!</v>
      </c>
      <c r="J34" s="182" t="e">
        <f t="shared" si="3"/>
        <v>#REF!</v>
      </c>
      <c r="K34" s="242" t="e">
        <f t="shared" si="1"/>
        <v>#REF!</v>
      </c>
      <c r="L34" s="29" t="e">
        <f t="shared" si="4"/>
        <v>#REF!</v>
      </c>
      <c r="M34" s="134"/>
      <c r="N34" s="192"/>
      <c r="O34" s="192"/>
      <c r="P34" s="192"/>
    </row>
    <row r="35" spans="1:16">
      <c r="A35" s="184" t="s">
        <v>245</v>
      </c>
      <c r="B35" s="27" t="e">
        <f>'BNRegular Symbol'!#REF!</f>
        <v>#REF!</v>
      </c>
      <c r="C35" s="27" t="e">
        <f>'BNRegular Symbol'!#REF!</f>
        <v>#REF!</v>
      </c>
      <c r="D35" s="27" t="e">
        <f>'BNRegular Symbol'!#REF!</f>
        <v>#REF!</v>
      </c>
      <c r="E35" s="27" t="e">
        <f>'BNRegular Symbol'!#REF!</f>
        <v>#REF!</v>
      </c>
      <c r="F35" s="27">
        <f>'BNRegular Symbol'!H43</f>
        <v>68</v>
      </c>
      <c r="G35" s="253" t="e">
        <f t="shared" si="2"/>
        <v>#REF!</v>
      </c>
      <c r="H35" s="241" t="e">
        <f t="shared" si="0"/>
        <v>#REF!</v>
      </c>
      <c r="I35" s="239" t="e">
        <f>OverView!#REF!</f>
        <v>#REF!</v>
      </c>
      <c r="J35" s="182" t="e">
        <f t="shared" si="3"/>
        <v>#REF!</v>
      </c>
      <c r="K35" s="242" t="e">
        <f t="shared" si="1"/>
        <v>#REF!</v>
      </c>
      <c r="L35" s="29" t="e">
        <f t="shared" si="4"/>
        <v>#REF!</v>
      </c>
      <c r="M35" s="134"/>
      <c r="N35" s="192"/>
      <c r="O35" s="192"/>
      <c r="P35" s="192"/>
    </row>
    <row r="36" spans="1:16">
      <c r="A36" s="184" t="s">
        <v>246</v>
      </c>
      <c r="B36" s="27">
        <f>'BNRegular Symbol'!D8</f>
        <v>0</v>
      </c>
      <c r="C36" s="27">
        <f>'BNRegular Symbol'!E8</f>
        <v>0</v>
      </c>
      <c r="D36" s="27">
        <f>'BNRegular Symbol'!F8</f>
        <v>0</v>
      </c>
      <c r="E36" s="27">
        <f>'BNRegular Symbol'!G8</f>
        <v>0</v>
      </c>
      <c r="F36" s="27">
        <f>'BNRegular Symbol'!H44</f>
        <v>68</v>
      </c>
      <c r="G36" s="253">
        <f t="shared" si="2"/>
        <v>0</v>
      </c>
      <c r="H36" s="241" t="e">
        <f t="shared" si="0"/>
        <v>#DIV/0!</v>
      </c>
      <c r="I36" s="239" t="e">
        <f>OverView!#REF!</f>
        <v>#REF!</v>
      </c>
      <c r="J36" s="182" t="e">
        <f t="shared" si="3"/>
        <v>#DIV/0!</v>
      </c>
      <c r="K36" s="242" t="e">
        <f t="shared" si="1"/>
        <v>#DIV/0!</v>
      </c>
      <c r="L36" s="29" t="e">
        <f t="shared" si="4"/>
        <v>#DIV/0!</v>
      </c>
      <c r="M36" s="134"/>
      <c r="N36" s="192"/>
      <c r="O36" s="192"/>
      <c r="P36" s="192"/>
    </row>
    <row r="37" spans="1:16">
      <c r="A37" s="184" t="s">
        <v>247</v>
      </c>
      <c r="B37" s="27">
        <f>'BNRegular Symbol'!D9</f>
        <v>0</v>
      </c>
      <c r="C37" s="27">
        <f>'BNRegular Symbol'!E9</f>
        <v>0</v>
      </c>
      <c r="D37" s="27">
        <f>'BNRegular Symbol'!F9</f>
        <v>0</v>
      </c>
      <c r="E37" s="27">
        <f>'BNRegular Symbol'!G9</f>
        <v>0</v>
      </c>
      <c r="F37" s="27">
        <f>'BNRegular Symbol'!H45</f>
        <v>68</v>
      </c>
      <c r="G37" s="253">
        <f t="shared" si="2"/>
        <v>0</v>
      </c>
      <c r="H37" s="241" t="e">
        <f t="shared" si="0"/>
        <v>#DIV/0!</v>
      </c>
      <c r="I37" s="239" t="e">
        <f>OverView!#REF!</f>
        <v>#REF!</v>
      </c>
      <c r="J37" s="182" t="e">
        <f t="shared" si="3"/>
        <v>#DIV/0!</v>
      </c>
      <c r="K37" s="242" t="e">
        <f t="shared" si="1"/>
        <v>#DIV/0!</v>
      </c>
      <c r="L37" s="29" t="e">
        <f t="shared" si="4"/>
        <v>#DIV/0!</v>
      </c>
      <c r="M37" s="134"/>
      <c r="N37" s="192"/>
      <c r="O37" s="192"/>
      <c r="P37" s="192"/>
    </row>
    <row r="38" spans="1:16">
      <c r="A38" s="184" t="s">
        <v>248</v>
      </c>
      <c r="B38" s="27">
        <f>'BNRegular Symbol'!D10</f>
        <v>0</v>
      </c>
      <c r="C38" s="27">
        <f>'BNRegular Symbol'!E10</f>
        <v>0</v>
      </c>
      <c r="D38" s="27">
        <f>'BNRegular Symbol'!F10</f>
        <v>0</v>
      </c>
      <c r="E38" s="27">
        <f>'BNRegular Symbol'!G10</f>
        <v>0</v>
      </c>
      <c r="F38" s="27">
        <f>'BNRegular Symbol'!H46</f>
        <v>68</v>
      </c>
      <c r="G38" s="253">
        <f t="shared" si="2"/>
        <v>0</v>
      </c>
      <c r="H38" s="241" t="e">
        <f t="shared" si="0"/>
        <v>#DIV/0!</v>
      </c>
      <c r="I38" s="239" t="e">
        <f>OverView!#REF!</f>
        <v>#REF!</v>
      </c>
      <c r="J38" s="182" t="e">
        <f t="shared" si="3"/>
        <v>#DIV/0!</v>
      </c>
      <c r="K38" s="242" t="e">
        <f t="shared" si="1"/>
        <v>#DIV/0!</v>
      </c>
      <c r="L38" s="29" t="e">
        <f t="shared" si="4"/>
        <v>#DIV/0!</v>
      </c>
      <c r="M38" s="134"/>
      <c r="N38" s="192"/>
      <c r="O38" s="192"/>
      <c r="P38" s="192"/>
    </row>
    <row r="39" spans="1:16">
      <c r="A39" s="184" t="s">
        <v>249</v>
      </c>
      <c r="B39" s="27">
        <f>'BNRegular Symbol'!D11</f>
        <v>0</v>
      </c>
      <c r="C39" s="27">
        <f>'BNRegular Symbol'!E11</f>
        <v>0</v>
      </c>
      <c r="D39" s="27">
        <f>'BNRegular Symbol'!F11</f>
        <v>0</v>
      </c>
      <c r="E39" s="27">
        <f>'BNRegular Symbol'!G11</f>
        <v>0</v>
      </c>
      <c r="F39" s="27">
        <f>'BNRegular Symbol'!H47</f>
        <v>68</v>
      </c>
      <c r="G39" s="253">
        <f t="shared" si="2"/>
        <v>0</v>
      </c>
      <c r="H39" s="241" t="e">
        <f t="shared" si="0"/>
        <v>#DIV/0!</v>
      </c>
      <c r="I39" s="239">
        <f>OverView!F52</f>
        <v>125</v>
      </c>
      <c r="J39" s="182" t="e">
        <f t="shared" si="3"/>
        <v>#DIV/0!</v>
      </c>
      <c r="K39" s="242" t="e">
        <f t="shared" si="1"/>
        <v>#DIV/0!</v>
      </c>
      <c r="L39" s="29" t="e">
        <f t="shared" si="4"/>
        <v>#DIV/0!</v>
      </c>
      <c r="M39" s="134"/>
    </row>
    <row r="40" spans="1:16">
      <c r="A40" s="184" t="s">
        <v>40</v>
      </c>
      <c r="B40" s="27">
        <f>'BNRegular Symbol'!D22*3</f>
        <v>18</v>
      </c>
      <c r="C40" s="27">
        <f>'BNRegular Symbol'!E22*3</f>
        <v>30</v>
      </c>
      <c r="D40" s="27">
        <f>'BNRegular Symbol'!F22*3</f>
        <v>33</v>
      </c>
      <c r="E40" s="240">
        <f>'BNRegular Symbol'!G37</f>
        <v>32</v>
      </c>
      <c r="F40" s="240">
        <f>'BNRegular Symbol'!H$12</f>
        <v>0</v>
      </c>
      <c r="G40" s="253">
        <f t="shared" si="2"/>
        <v>0</v>
      </c>
      <c r="H40" s="241" t="e">
        <f t="shared" si="0"/>
        <v>#DIV/0!</v>
      </c>
      <c r="I40" s="239">
        <f>OverView!E49</f>
        <v>100</v>
      </c>
      <c r="J40" s="182" t="e">
        <f t="shared" si="3"/>
        <v>#DIV/0!</v>
      </c>
      <c r="K40" s="242" t="e">
        <f t="shared" si="1"/>
        <v>#DIV/0!</v>
      </c>
      <c r="L40" s="29" t="e">
        <f t="shared" si="4"/>
        <v>#DIV/0!</v>
      </c>
      <c r="M40" s="134"/>
    </row>
    <row r="41" spans="1:16">
      <c r="A41" s="184" t="s">
        <v>41</v>
      </c>
      <c r="B41" s="27">
        <f>'BNRegular Symbol'!D23*3</f>
        <v>21</v>
      </c>
      <c r="C41" s="27">
        <f>'BNRegular Symbol'!E23*3</f>
        <v>57</v>
      </c>
      <c r="D41" s="27">
        <f>'BNRegular Symbol'!F23*3</f>
        <v>45</v>
      </c>
      <c r="E41" s="240">
        <f>'BNRegular Symbol'!G38</f>
        <v>25</v>
      </c>
      <c r="F41" s="240">
        <f>'BNRegular Symbol'!H$12</f>
        <v>0</v>
      </c>
      <c r="G41" s="253">
        <f t="shared" si="2"/>
        <v>0</v>
      </c>
      <c r="H41" s="241" t="e">
        <f t="shared" si="0"/>
        <v>#DIV/0!</v>
      </c>
      <c r="I41" s="239">
        <f>OverView!E50</f>
        <v>75</v>
      </c>
      <c r="J41" s="182" t="e">
        <f t="shared" si="3"/>
        <v>#DIV/0!</v>
      </c>
      <c r="K41" s="242" t="e">
        <f t="shared" si="1"/>
        <v>#DIV/0!</v>
      </c>
      <c r="L41" s="29" t="e">
        <f t="shared" si="4"/>
        <v>#DIV/0!</v>
      </c>
      <c r="M41" s="134"/>
    </row>
    <row r="42" spans="1:16">
      <c r="A42" s="184" t="s">
        <v>42</v>
      </c>
      <c r="B42" s="27">
        <f>'BNRegular Symbol'!D24*3</f>
        <v>48</v>
      </c>
      <c r="C42" s="27">
        <f>'BNRegular Symbol'!E24*3</f>
        <v>33</v>
      </c>
      <c r="D42" s="27">
        <f>'BNRegular Symbol'!F24*3</f>
        <v>48</v>
      </c>
      <c r="E42" s="240">
        <f>'BNRegular Symbol'!G39</f>
        <v>28</v>
      </c>
      <c r="F42" s="240">
        <f>'BNRegular Symbol'!H$12</f>
        <v>0</v>
      </c>
      <c r="G42" s="253">
        <f t="shared" si="2"/>
        <v>0</v>
      </c>
      <c r="H42" s="241" t="e">
        <f t="shared" si="0"/>
        <v>#DIV/0!</v>
      </c>
      <c r="I42" s="239">
        <f>OverView!E51</f>
        <v>50</v>
      </c>
      <c r="J42" s="182" t="e">
        <f t="shared" si="3"/>
        <v>#DIV/0!</v>
      </c>
      <c r="K42" s="242" t="e">
        <f t="shared" si="1"/>
        <v>#DIV/0!</v>
      </c>
      <c r="L42" s="29" t="e">
        <f t="shared" si="4"/>
        <v>#DIV/0!</v>
      </c>
      <c r="M42" s="134"/>
    </row>
    <row r="43" spans="1:16">
      <c r="A43" s="184" t="s">
        <v>43</v>
      </c>
      <c r="B43" s="27">
        <f>'BNRegular Symbol'!D25*3</f>
        <v>63</v>
      </c>
      <c r="C43" s="27">
        <f>'BNRegular Symbol'!E25*3</f>
        <v>33</v>
      </c>
      <c r="D43" s="27">
        <f>'BNRegular Symbol'!F25*3</f>
        <v>27</v>
      </c>
      <c r="E43" s="240">
        <f>'BNRegular Symbol'!G40</f>
        <v>30</v>
      </c>
      <c r="F43" s="240">
        <f>'BNRegular Symbol'!H$12</f>
        <v>0</v>
      </c>
      <c r="G43" s="253">
        <f t="shared" si="2"/>
        <v>0</v>
      </c>
      <c r="H43" s="241" t="e">
        <f t="shared" si="0"/>
        <v>#DIV/0!</v>
      </c>
      <c r="I43" s="239" t="e">
        <f>OverView!#REF!</f>
        <v>#REF!</v>
      </c>
      <c r="J43" s="182" t="e">
        <f t="shared" si="3"/>
        <v>#DIV/0!</v>
      </c>
      <c r="K43" s="242" t="e">
        <f t="shared" si="1"/>
        <v>#DIV/0!</v>
      </c>
      <c r="L43" s="29" t="e">
        <f t="shared" si="4"/>
        <v>#DIV/0!</v>
      </c>
      <c r="M43" s="134"/>
    </row>
    <row r="44" spans="1:16">
      <c r="A44" s="184" t="s">
        <v>120</v>
      </c>
      <c r="B44" s="27">
        <f>'BNRegular Symbol'!D26*3</f>
        <v>15</v>
      </c>
      <c r="C44" s="27">
        <f>'BNRegular Symbol'!E26*3</f>
        <v>60</v>
      </c>
      <c r="D44" s="27">
        <f>'BNRegular Symbol'!F26*3</f>
        <v>57</v>
      </c>
      <c r="E44" s="240">
        <f>'BNRegular Symbol'!G41</f>
        <v>22</v>
      </c>
      <c r="F44" s="240">
        <f>'BNRegular Symbol'!H$12</f>
        <v>0</v>
      </c>
      <c r="G44" s="253">
        <f t="shared" si="2"/>
        <v>0</v>
      </c>
      <c r="H44" s="241" t="e">
        <f t="shared" si="0"/>
        <v>#DIV/0!</v>
      </c>
      <c r="I44" s="239" t="e">
        <f>OverView!#REF!</f>
        <v>#REF!</v>
      </c>
      <c r="J44" s="182" t="e">
        <f t="shared" si="3"/>
        <v>#DIV/0!</v>
      </c>
      <c r="K44" s="242" t="e">
        <f t="shared" si="1"/>
        <v>#DIV/0!</v>
      </c>
      <c r="L44" s="29" t="e">
        <f t="shared" si="4"/>
        <v>#DIV/0!</v>
      </c>
      <c r="M44" s="134"/>
    </row>
    <row r="45" spans="1:16">
      <c r="A45" s="184" t="s">
        <v>207</v>
      </c>
      <c r="B45" s="27" t="e">
        <f>'BNRegular Symbol'!#REF!*3</f>
        <v>#REF!</v>
      </c>
      <c r="C45" s="27" t="e">
        <f>'BNRegular Symbol'!#REF!*3</f>
        <v>#REF!</v>
      </c>
      <c r="D45" s="27" t="e">
        <f>'BNRegular Symbol'!#REF!*3</f>
        <v>#REF!</v>
      </c>
      <c r="E45" s="240">
        <f>'BNRegular Symbol'!G42</f>
        <v>47</v>
      </c>
      <c r="F45" s="240">
        <f>'BNRegular Symbol'!H$12</f>
        <v>0</v>
      </c>
      <c r="G45" s="253" t="e">
        <f t="shared" si="2"/>
        <v>#REF!</v>
      </c>
      <c r="H45" s="241" t="e">
        <f t="shared" si="0"/>
        <v>#REF!</v>
      </c>
      <c r="I45" s="239" t="e">
        <f>OverView!#REF!</f>
        <v>#REF!</v>
      </c>
      <c r="J45" s="182" t="e">
        <f t="shared" si="3"/>
        <v>#REF!</v>
      </c>
      <c r="K45" s="242" t="e">
        <f t="shared" si="1"/>
        <v>#REF!</v>
      </c>
      <c r="L45" s="29" t="e">
        <f t="shared" si="4"/>
        <v>#REF!</v>
      </c>
      <c r="M45" s="134"/>
    </row>
    <row r="46" spans="1:16">
      <c r="A46" s="184" t="s">
        <v>208</v>
      </c>
      <c r="B46" s="27" t="e">
        <f>'BNRegular Symbol'!#REF!*3</f>
        <v>#REF!</v>
      </c>
      <c r="C46" s="27" t="e">
        <f>'BNRegular Symbol'!#REF!*3</f>
        <v>#REF!</v>
      </c>
      <c r="D46" s="27" t="e">
        <f>'BNRegular Symbol'!#REF!*3</f>
        <v>#REF!</v>
      </c>
      <c r="E46" s="240">
        <f>'BNRegular Symbol'!G43</f>
        <v>47</v>
      </c>
      <c r="F46" s="240">
        <f>'BNRegular Symbol'!H$12</f>
        <v>0</v>
      </c>
      <c r="G46" s="253" t="e">
        <f t="shared" si="2"/>
        <v>#REF!</v>
      </c>
      <c r="H46" s="241" t="e">
        <f t="shared" si="0"/>
        <v>#REF!</v>
      </c>
      <c r="I46" s="239" t="e">
        <f>OverView!#REF!</f>
        <v>#REF!</v>
      </c>
      <c r="J46" s="182" t="e">
        <f t="shared" si="3"/>
        <v>#REF!</v>
      </c>
      <c r="K46" s="242" t="e">
        <f t="shared" si="1"/>
        <v>#REF!</v>
      </c>
      <c r="L46" s="29" t="e">
        <f t="shared" si="4"/>
        <v>#REF!</v>
      </c>
      <c r="M46" s="134"/>
    </row>
    <row r="47" spans="1:16">
      <c r="A47" s="184" t="s">
        <v>209</v>
      </c>
      <c r="B47" s="27" t="e">
        <f>'BNRegular Symbol'!#REF!*3</f>
        <v>#REF!</v>
      </c>
      <c r="C47" s="27" t="e">
        <f>'BNRegular Symbol'!#REF!*3</f>
        <v>#REF!</v>
      </c>
      <c r="D47" s="27" t="e">
        <f>'BNRegular Symbol'!#REF!*3</f>
        <v>#REF!</v>
      </c>
      <c r="E47" s="240">
        <f>'BNRegular Symbol'!G44</f>
        <v>47</v>
      </c>
      <c r="F47" s="240">
        <f>'BNRegular Symbol'!H$12</f>
        <v>0</v>
      </c>
      <c r="G47" s="253" t="e">
        <f t="shared" si="2"/>
        <v>#REF!</v>
      </c>
      <c r="H47" s="241" t="e">
        <f t="shared" si="0"/>
        <v>#REF!</v>
      </c>
      <c r="I47" s="239" t="e">
        <f>OverView!#REF!</f>
        <v>#REF!</v>
      </c>
      <c r="J47" s="182" t="e">
        <f t="shared" si="3"/>
        <v>#REF!</v>
      </c>
      <c r="K47" s="242" t="e">
        <f t="shared" si="1"/>
        <v>#REF!</v>
      </c>
      <c r="L47" s="29" t="e">
        <f t="shared" si="4"/>
        <v>#REF!</v>
      </c>
      <c r="M47" s="134"/>
    </row>
    <row r="48" spans="1:16">
      <c r="A48" s="184" t="s">
        <v>210</v>
      </c>
      <c r="B48" s="27" t="e">
        <f>'BNRegular Symbol'!#REF!*3</f>
        <v>#REF!</v>
      </c>
      <c r="C48" s="27" t="e">
        <f>'BNRegular Symbol'!#REF!*3</f>
        <v>#REF!</v>
      </c>
      <c r="D48" s="27" t="e">
        <f>'BNRegular Symbol'!#REF!*3</f>
        <v>#REF!</v>
      </c>
      <c r="E48" s="240">
        <f>'BNRegular Symbol'!G45</f>
        <v>47</v>
      </c>
      <c r="F48" s="240">
        <f>'BNRegular Symbol'!H$12</f>
        <v>0</v>
      </c>
      <c r="G48" s="253" t="e">
        <f t="shared" si="2"/>
        <v>#REF!</v>
      </c>
      <c r="H48" s="241" t="e">
        <f t="shared" si="0"/>
        <v>#REF!</v>
      </c>
      <c r="I48" s="239" t="e">
        <f>OverView!#REF!</f>
        <v>#REF!</v>
      </c>
      <c r="J48" s="182" t="e">
        <f t="shared" si="3"/>
        <v>#REF!</v>
      </c>
      <c r="K48" s="242" t="e">
        <f t="shared" si="1"/>
        <v>#REF!</v>
      </c>
      <c r="L48" s="29" t="e">
        <f t="shared" si="4"/>
        <v>#REF!</v>
      </c>
      <c r="M48" s="134"/>
    </row>
    <row r="49" spans="1:16">
      <c r="A49" s="184" t="s">
        <v>213</v>
      </c>
      <c r="B49" s="27">
        <f>'BNRegular Symbol'!D27*3</f>
        <v>0</v>
      </c>
      <c r="C49" s="27">
        <f>'BNRegular Symbol'!E27*3</f>
        <v>12</v>
      </c>
      <c r="D49" s="27">
        <f>'BNRegular Symbol'!F27*3</f>
        <v>12</v>
      </c>
      <c r="E49" s="240">
        <f>'BNRegular Symbol'!G46</f>
        <v>47</v>
      </c>
      <c r="F49" s="240">
        <f>'BNRegular Symbol'!H$12</f>
        <v>0</v>
      </c>
      <c r="G49" s="253">
        <f t="shared" si="2"/>
        <v>0</v>
      </c>
      <c r="H49" s="241" t="e">
        <f t="shared" si="0"/>
        <v>#DIV/0!</v>
      </c>
      <c r="I49" s="239" t="e">
        <f>OverView!#REF!</f>
        <v>#REF!</v>
      </c>
      <c r="J49" s="182" t="e">
        <f t="shared" si="3"/>
        <v>#DIV/0!</v>
      </c>
      <c r="K49" s="242" t="e">
        <f t="shared" si="1"/>
        <v>#DIV/0!</v>
      </c>
      <c r="L49" s="29" t="e">
        <f t="shared" si="4"/>
        <v>#DIV/0!</v>
      </c>
      <c r="M49" s="134"/>
    </row>
    <row r="50" spans="1:16">
      <c r="A50" s="184" t="s">
        <v>216</v>
      </c>
      <c r="B50" s="27">
        <f>'BNRegular Symbol'!D28*3</f>
        <v>0</v>
      </c>
      <c r="C50" s="27">
        <f>'BNRegular Symbol'!E28*3</f>
        <v>12</v>
      </c>
      <c r="D50" s="27">
        <f>'BNRegular Symbol'!F28*3</f>
        <v>12</v>
      </c>
      <c r="E50" s="240">
        <f>'BNRegular Symbol'!G47</f>
        <v>47</v>
      </c>
      <c r="F50" s="240">
        <f>'BNRegular Symbol'!H$12</f>
        <v>0</v>
      </c>
      <c r="G50" s="253">
        <f t="shared" si="2"/>
        <v>0</v>
      </c>
      <c r="H50" s="241" t="e">
        <f t="shared" si="0"/>
        <v>#DIV/0!</v>
      </c>
      <c r="I50" s="239">
        <f>OverView!E52</f>
        <v>50</v>
      </c>
      <c r="J50" s="182" t="e">
        <f t="shared" si="3"/>
        <v>#DIV/0!</v>
      </c>
      <c r="K50" s="242" t="e">
        <f t="shared" si="1"/>
        <v>#DIV/0!</v>
      </c>
      <c r="L50" s="29" t="e">
        <f t="shared" si="4"/>
        <v>#DIV/0!</v>
      </c>
      <c r="M50" s="134"/>
    </row>
    <row r="51" spans="1:16">
      <c r="A51" s="180" t="s">
        <v>198</v>
      </c>
      <c r="B51" s="200">
        <f>'BNRegular Symbol'!D12</f>
        <v>0</v>
      </c>
      <c r="C51" s="200">
        <f>'BNRegular Symbol'!E3*3</f>
        <v>18</v>
      </c>
      <c r="D51" s="200">
        <f>'BNRegular Symbol'!F3*3</f>
        <v>21</v>
      </c>
      <c r="E51" s="200">
        <f>'BNRegular Symbol'!G3*3</f>
        <v>24</v>
      </c>
      <c r="F51" s="200">
        <f>'BNRegular Symbol'!H$12</f>
        <v>0</v>
      </c>
      <c r="G51" s="266">
        <f t="shared" si="2"/>
        <v>0</v>
      </c>
      <c r="H51" s="267" t="e">
        <f t="shared" si="0"/>
        <v>#DIV/0!</v>
      </c>
      <c r="I51" s="181">
        <v>2</v>
      </c>
      <c r="J51" s="245" t="e">
        <f t="shared" si="3"/>
        <v>#DIV/0!</v>
      </c>
      <c r="K51" s="268" t="e">
        <f t="shared" si="1"/>
        <v>#DIV/0!</v>
      </c>
      <c r="L51" s="244" t="e">
        <f>K51*I51*50</f>
        <v>#DIV/0!</v>
      </c>
      <c r="M51" s="134"/>
      <c r="N51" s="192"/>
      <c r="O51" s="192"/>
      <c r="P51" s="192"/>
    </row>
    <row r="52" spans="1:16">
      <c r="A52" s="195"/>
      <c r="B52" s="195"/>
      <c r="C52" s="195"/>
      <c r="D52" s="195"/>
      <c r="E52" s="195"/>
      <c r="F52" s="195"/>
      <c r="G52" s="195"/>
      <c r="H52" s="195"/>
      <c r="I52" s="195"/>
      <c r="J52" s="206"/>
      <c r="K52" s="30"/>
      <c r="L52" s="134"/>
    </row>
    <row r="53" spans="1:16">
      <c r="J53" s="206"/>
      <c r="K53" s="30"/>
      <c r="L53" s="195"/>
    </row>
    <row r="54" spans="1:16">
      <c r="J54" s="206"/>
      <c r="K54" s="30"/>
      <c r="L54" s="195"/>
    </row>
    <row r="55" spans="1:16">
      <c r="J55" s="18"/>
      <c r="K55" s="30"/>
      <c r="L55" s="195"/>
    </row>
    <row r="56" spans="1:16">
      <c r="J56" s="18"/>
      <c r="K56" s="30"/>
      <c r="L56" s="195"/>
    </row>
    <row r="57" spans="1:16">
      <c r="J57" s="18"/>
      <c r="K57" s="30"/>
      <c r="L57" s="195"/>
    </row>
    <row r="58" spans="1:16">
      <c r="J58" s="18"/>
      <c r="K58" s="30"/>
      <c r="L58" s="195"/>
    </row>
    <row r="59" spans="1:16">
      <c r="J59" s="18"/>
      <c r="K59" s="30"/>
      <c r="L59" s="195"/>
    </row>
    <row r="60" spans="1:16">
      <c r="J60" s="18"/>
      <c r="K60" s="30"/>
      <c r="L60" s="195"/>
    </row>
    <row r="61" spans="1:16">
      <c r="J61" s="18"/>
      <c r="K61" s="30"/>
      <c r="L61" s="195"/>
    </row>
    <row r="62" spans="1:16">
      <c r="J62" s="18"/>
      <c r="K62" s="30"/>
      <c r="L62" s="195"/>
    </row>
    <row r="63" spans="1:16">
      <c r="J63" s="18"/>
    </row>
    <row r="67" spans="8:16">
      <c r="H67" s="194"/>
      <c r="I67" s="194"/>
      <c r="J67" s="194"/>
      <c r="K67" s="194"/>
      <c r="M67" s="192"/>
      <c r="N67" s="192"/>
      <c r="O67" s="192"/>
      <c r="P67" s="192"/>
    </row>
    <row r="68" spans="8:16">
      <c r="H68" s="194"/>
      <c r="I68" s="194"/>
      <c r="J68" s="194"/>
      <c r="K68" s="194"/>
      <c r="M68" s="192"/>
      <c r="N68" s="192"/>
      <c r="O68" s="192"/>
      <c r="P68" s="192"/>
    </row>
    <row r="69" spans="8:16">
      <c r="H69" s="194"/>
      <c r="I69" s="194"/>
      <c r="J69" s="194"/>
      <c r="K69" s="194"/>
      <c r="M69" s="192"/>
      <c r="N69" s="192"/>
      <c r="O69" s="192"/>
      <c r="P69" s="192"/>
    </row>
    <row r="70" spans="8:16">
      <c r="H70" s="194"/>
      <c r="I70" s="194"/>
      <c r="J70" s="194"/>
      <c r="K70" s="194"/>
      <c r="M70" s="192"/>
      <c r="N70" s="192"/>
      <c r="O70" s="192"/>
      <c r="P70" s="192"/>
    </row>
    <row r="71" spans="8:16">
      <c r="H71" s="194"/>
      <c r="I71" s="194"/>
      <c r="J71" s="194"/>
      <c r="K71" s="194"/>
      <c r="M71" s="192"/>
      <c r="N71" s="192"/>
      <c r="O71" s="192"/>
      <c r="P71" s="192"/>
    </row>
    <row r="72" spans="8:16">
      <c r="H72" s="194"/>
      <c r="I72" s="194"/>
      <c r="J72" s="194"/>
      <c r="K72" s="194"/>
      <c r="M72" s="192"/>
      <c r="N72" s="192"/>
      <c r="O72" s="192"/>
      <c r="P72" s="192"/>
    </row>
    <row r="73" spans="8:16">
      <c r="H73" s="194"/>
      <c r="I73" s="194"/>
      <c r="J73" s="194"/>
      <c r="K73" s="194"/>
      <c r="M73" s="192"/>
      <c r="N73" s="192"/>
      <c r="O73" s="192"/>
      <c r="P73" s="192"/>
    </row>
    <row r="74" spans="8:16">
      <c r="H74" s="194"/>
      <c r="I74" s="194"/>
      <c r="J74" s="194"/>
      <c r="K74" s="194"/>
      <c r="M74" s="192"/>
      <c r="N74" s="192"/>
      <c r="O74" s="192"/>
      <c r="P74" s="192"/>
    </row>
    <row r="75" spans="8:16">
      <c r="H75" s="194"/>
      <c r="I75" s="194"/>
      <c r="J75" s="194"/>
      <c r="K75" s="194"/>
      <c r="M75" s="192"/>
      <c r="N75" s="192"/>
      <c r="O75" s="192"/>
      <c r="P75" s="192"/>
    </row>
    <row r="76" spans="8:16">
      <c r="H76" s="194"/>
      <c r="I76" s="194"/>
      <c r="J76" s="194"/>
      <c r="K76" s="194"/>
      <c r="M76" s="192"/>
      <c r="N76" s="192"/>
      <c r="O76" s="192"/>
      <c r="P76" s="192"/>
    </row>
    <row r="77" spans="8:16">
      <c r="H77" s="194"/>
      <c r="I77" s="194"/>
      <c r="J77" s="194"/>
      <c r="K77" s="194"/>
      <c r="M77" s="192"/>
      <c r="N77" s="192"/>
      <c r="O77" s="192"/>
      <c r="P77" s="192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5" sqref="G5"/>
    </sheetView>
  </sheetViews>
  <sheetFormatPr baseColWidth="10" defaultColWidth="9" defaultRowHeight="14"/>
  <cols>
    <col min="1" max="2" width="9" style="7"/>
    <col min="3" max="3" width="12.33203125" style="38" customWidth="1"/>
    <col min="4" max="4" width="16.83203125" style="7" customWidth="1"/>
    <col min="5" max="5" width="14.1640625" style="39" customWidth="1"/>
    <col min="6" max="6" width="11.6640625" style="7" bestFit="1" customWidth="1"/>
    <col min="7" max="7" width="24.5" style="7" customWidth="1"/>
    <col min="8" max="8" width="17" style="7" customWidth="1"/>
    <col min="9" max="9" width="16.83203125" style="7" customWidth="1"/>
    <col min="10" max="10" width="17.1640625" style="7" customWidth="1"/>
    <col min="11" max="12" width="9" style="7"/>
    <col min="13" max="13" width="11.1640625" style="7" customWidth="1"/>
    <col min="14" max="15" width="9.5" style="7" bestFit="1" customWidth="1"/>
    <col min="16" max="16384" width="9" style="7"/>
  </cols>
  <sheetData>
    <row r="3" spans="3:14" ht="15" thickBot="1">
      <c r="D3" s="96" t="s">
        <v>95</v>
      </c>
      <c r="E3" s="82"/>
      <c r="F3" s="82"/>
      <c r="G3" s="97"/>
      <c r="H3" s="98"/>
      <c r="I3" s="82"/>
    </row>
    <row r="4" spans="3:14" ht="30">
      <c r="D4" s="99" t="s">
        <v>85</v>
      </c>
      <c r="E4" s="364" t="s">
        <v>86</v>
      </c>
      <c r="F4" s="365"/>
      <c r="G4" s="100" t="s">
        <v>87</v>
      </c>
      <c r="H4" s="101" t="s">
        <v>88</v>
      </c>
      <c r="I4" s="104" t="s">
        <v>89</v>
      </c>
    </row>
    <row r="5" spans="3:14">
      <c r="D5" s="86" t="s">
        <v>96</v>
      </c>
      <c r="E5" s="102">
        <v>1</v>
      </c>
      <c r="F5" s="102">
        <v>50</v>
      </c>
      <c r="G5" s="255">
        <f>SUM(SUMIF(PayCombo!$J$8:$J$39,"&lt;50",PayCombo!$K$8:$K$39))</f>
        <v>4.9511316872427984E-2</v>
      </c>
      <c r="H5" s="255">
        <f>SUM(SUMIF(PayCombo!$J$8:$J$39,"&lt;50",PayCombo!$L$8:$L$39))</f>
        <v>1.5753600823045267E-2</v>
      </c>
      <c r="I5" s="95">
        <f>1/H5</f>
        <v>63.477551020408164</v>
      </c>
    </row>
    <row r="6" spans="3:14">
      <c r="D6" s="86" t="s">
        <v>132</v>
      </c>
      <c r="E6" s="102">
        <v>50</v>
      </c>
      <c r="F6" s="102">
        <v>250</v>
      </c>
      <c r="G6" s="255">
        <f>SUM(SUMIF(PayCombo!$J$8:$J$39,"&gt;=10",PayCombo!$K$8:$K$39))-SUM(SUMIF(PayCombo!$J$8:$J$39,"&gt;=50",PayCombo!$K$8:$K$39))</f>
        <v>2.2505144032921809E-2</v>
      </c>
      <c r="H6" s="255">
        <f>SUM(SUMIF(PayCombo!$J$8:$J$39,"&gt;=10",PayCombo!$L$8:$L$39))-SUM(SUMIF(PayCombo!$J$8:$J$39,"&gt;=50",PayCombo!$L$8:$L$39))</f>
        <v>2.250514403292183E-3</v>
      </c>
      <c r="I6" s="95">
        <f t="shared" ref="I6:I14" si="0">1/H6</f>
        <v>444.34285714285676</v>
      </c>
      <c r="L6" s="82"/>
      <c r="M6" s="82"/>
      <c r="N6" s="82"/>
    </row>
    <row r="7" spans="3:14">
      <c r="D7" s="86" t="s">
        <v>133</v>
      </c>
      <c r="E7" s="102">
        <v>250</v>
      </c>
      <c r="F7" s="102">
        <v>500</v>
      </c>
      <c r="G7" s="255">
        <f>SUM(SUMIF(PayCombo!$J$8:$J$39,"&gt;=50",PayCombo!$K$8:$K$39))-SUM(SUMIF(PayCombo!$J$8:$J$39,"&gt;=100",PayCombo!$K$8:$K$39))</f>
        <v>0.95244984567901225</v>
      </c>
      <c r="H7" s="255">
        <f>SUM(SUMIF(PayCombo!$J$8:$J$39,"&gt;=50",PayCombo!$L$8:$L$39))-SUM(SUMIF(PayCombo!$J$8:$J$39,"&gt;=100",PayCombo!$L$8:$L$39))</f>
        <v>1.7361111111111112E-2</v>
      </c>
      <c r="I7" s="95">
        <f t="shared" si="0"/>
        <v>57.599999999999994</v>
      </c>
      <c r="L7" s="82"/>
      <c r="M7" s="82"/>
      <c r="N7" s="82"/>
    </row>
    <row r="8" spans="3:14">
      <c r="D8" s="86" t="s">
        <v>134</v>
      </c>
      <c r="E8" s="102">
        <v>500</v>
      </c>
      <c r="F8" s="102">
        <v>1500</v>
      </c>
      <c r="G8" s="255">
        <f>SUM(SUMIF(PayCombo!$J$8:$J$39,"&gt;=100",PayCombo!$K$8:$K$39))-SUM(SUMIF(PayCombo!$J$8:$J$39,"&gt;=200",PayCombo!$K$8:$K$39))</f>
        <v>0.700271669238683</v>
      </c>
      <c r="H8" s="255">
        <f>SUM(SUMIF(PayCombo!$J$8:$J$39,"&gt;=100",PayCombo!$L$8:$L$39))-SUM(SUMIF(PayCombo!$J$8:$J$39,"&gt;=200",PayCombo!$L$8:$L$39))</f>
        <v>6.2692901234567893E-3</v>
      </c>
      <c r="I8" s="95">
        <f t="shared" si="0"/>
        <v>159.50769230769234</v>
      </c>
      <c r="L8" s="82"/>
      <c r="M8" s="82"/>
      <c r="N8" s="82"/>
    </row>
    <row r="9" spans="3:14">
      <c r="D9" s="86" t="s">
        <v>135</v>
      </c>
      <c r="E9" s="102">
        <v>1500</v>
      </c>
      <c r="F9" s="102">
        <v>2500</v>
      </c>
      <c r="G9" s="255">
        <f>SUM(SUMIF(PayCombo!$J$8:$J$39,"&gt;=200",PayCombo!$K$8:$K$39))-SUM(SUMIF(PayCombo!$J$8:$J$39,"&gt;=300",PayCombo!$K$8:$K$39))</f>
        <v>0.17662519290123463</v>
      </c>
      <c r="H9" s="255">
        <f>SUM(SUMIF(PayCombo!$J$8:$J$39,"&gt;=200",PayCombo!$L$8:$L$39))-SUM(SUMIF(PayCombo!$J$8:$J$39,"&gt;=300",PayCombo!$L$8:$L$39))</f>
        <v>8.5198045267489704E-4</v>
      </c>
      <c r="I9" s="95">
        <f t="shared" si="0"/>
        <v>1173.7358490566039</v>
      </c>
      <c r="L9" s="82"/>
      <c r="M9" s="82"/>
      <c r="N9" s="82"/>
    </row>
    <row r="10" spans="3:14" s="82" customFormat="1">
      <c r="C10" s="38"/>
      <c r="D10" s="86" t="s">
        <v>136</v>
      </c>
      <c r="E10" s="102">
        <v>2500</v>
      </c>
      <c r="F10" s="102">
        <v>5000</v>
      </c>
      <c r="G10" s="255">
        <f>SUM(SUMIF(PayCombo!$J$8:$J$39,"&gt;=300",PayCombo!$K$8:$K$39))-SUM(SUMIF(PayCombo!$J$8:$J$39,"&gt;=400",PayCombo!$K$8:$K$39))</f>
        <v>8.0978330761316886E-2</v>
      </c>
      <c r="H10" s="255">
        <f>SUM(SUMIF(PayCombo!$J$8:$J$39,"&gt;=300",PayCombo!$L$8:$L$39))-SUM(SUMIF(PayCombo!$J$8:$J$39,"&gt;=400",PayCombo!$L$8:$L$39))</f>
        <v>2.4916409465020577E-4</v>
      </c>
      <c r="I10" s="95">
        <f t="shared" si="0"/>
        <v>4013.4193548387098</v>
      </c>
    </row>
    <row r="11" spans="3:14" s="82" customFormat="1">
      <c r="C11" s="38"/>
      <c r="D11" s="86" t="s">
        <v>137</v>
      </c>
      <c r="E11" s="102">
        <v>400</v>
      </c>
      <c r="F11" s="102">
        <f t="shared" ref="F11:F12" si="1">E12</f>
        <v>500</v>
      </c>
      <c r="G11" s="255">
        <f>SUM(SUMIF(PayCombo!$J$8:$J$39,"&gt;=400",PayCombo!$K$8:$K$39))-SUM(SUMIF(PayCombo!$J$8:$J$39,"&gt;=500",PayCombo!$K$8:$K$39))</f>
        <v>0</v>
      </c>
      <c r="H11" s="255">
        <f>SUM(SUMIF(PayCombo!$J$8:$J$39,"&gt;=400",PayCombo!$L$8:$L$39))-SUM(SUMIF(PayCombo!$J$8:$J$39,"&gt;=500",PayCombo!$L$8:$L$39))</f>
        <v>0</v>
      </c>
      <c r="I11" s="95"/>
    </row>
    <row r="12" spans="3:14" s="82" customFormat="1">
      <c r="C12" s="38"/>
      <c r="D12" s="86" t="s">
        <v>138</v>
      </c>
      <c r="E12" s="102">
        <v>500</v>
      </c>
      <c r="F12" s="102">
        <f t="shared" si="1"/>
        <v>1000</v>
      </c>
      <c r="G12" s="255">
        <f>SUM(SUMIF(PayCombo!$J$8:$J$39,"&gt;=500",PayCombo!$K$8:$K$39))-SUM(SUMIF(PayCombo!$J$8:$J$39,"&gt;=1000",PayCombo!$K$8:$K$39))</f>
        <v>6.2291023662551445E-2</v>
      </c>
      <c r="H12" s="255">
        <f>SUM(SUMIF(PayCombo!$J$8:$J$39,"&gt;=500",PayCombo!$L$8:$L$39))-SUM(SUMIF(PayCombo!$J$8:$J$39,"&gt;=1000",PayCombo!$L$8:$L$39))</f>
        <v>1.2458204732510288E-4</v>
      </c>
      <c r="I12" s="95">
        <f t="shared" si="0"/>
        <v>8026.8387096774195</v>
      </c>
    </row>
    <row r="13" spans="3:14" s="82" customFormat="1">
      <c r="C13" s="38"/>
      <c r="D13" s="86" t="s">
        <v>131</v>
      </c>
      <c r="E13" s="102">
        <v>1000</v>
      </c>
      <c r="F13" s="102"/>
      <c r="G13" s="255">
        <f>SUM(SUMIF(PayCombo!$J$8:$J$39,"&gt;=1000",PayCombo!$K$8:$K$39))</f>
        <v>0.12458204732510288</v>
      </c>
      <c r="H13" s="255">
        <f>SUM(SUMIF(PayCombo!$J$8:$J$39,"&gt;=1000",PayCombo!$L$8:$L$39))</f>
        <v>1.2458204732510288E-4</v>
      </c>
      <c r="I13" s="95">
        <f t="shared" si="0"/>
        <v>8026.8387096774195</v>
      </c>
    </row>
    <row r="14" spans="3:14" ht="15" thickBot="1">
      <c r="D14" s="84" t="s">
        <v>90</v>
      </c>
      <c r="E14" s="102"/>
      <c r="F14" s="102"/>
      <c r="G14" s="83">
        <f>SUM(PayCombo!K40:K40)+PayCombo!L44</f>
        <v>0</v>
      </c>
      <c r="H14" s="83">
        <f>SUM(PayCombo!L40:L40)+PayCombo!M44</f>
        <v>0</v>
      </c>
      <c r="I14" s="95" t="e">
        <f t="shared" si="0"/>
        <v>#DIV/0!</v>
      </c>
      <c r="L14" s="82"/>
      <c r="M14" s="82"/>
      <c r="N14" s="82"/>
    </row>
    <row r="15" spans="3:14">
      <c r="D15" s="93" t="s">
        <v>91</v>
      </c>
      <c r="E15" s="94"/>
      <c r="F15" s="94"/>
      <c r="G15" s="197">
        <f>SUM(G5:G14)</f>
        <v>2.1692145704732506</v>
      </c>
      <c r="H15" s="91"/>
      <c r="I15" s="92"/>
      <c r="L15" s="82"/>
      <c r="M15" s="82"/>
      <c r="N15" s="82"/>
    </row>
    <row r="16" spans="3:14">
      <c r="D16" s="84" t="s">
        <v>92</v>
      </c>
      <c r="E16" s="102"/>
      <c r="F16" s="102"/>
      <c r="G16" s="85">
        <f>1-G15</f>
        <v>-1.1692145704732506</v>
      </c>
      <c r="H16" s="85"/>
      <c r="I16" s="90"/>
      <c r="L16" s="82"/>
      <c r="M16" s="82"/>
      <c r="N16" s="82"/>
    </row>
    <row r="17" spans="3:14" ht="15" thickBot="1">
      <c r="D17" s="88" t="s">
        <v>93</v>
      </c>
      <c r="E17" s="103"/>
      <c r="F17" s="103"/>
      <c r="G17" s="89">
        <f>SUM(G15:G16)</f>
        <v>1</v>
      </c>
      <c r="H17" s="89"/>
      <c r="I17" s="87"/>
      <c r="L17" s="82"/>
      <c r="M17" s="82"/>
      <c r="N17" s="82"/>
    </row>
    <row r="18" spans="3:14">
      <c r="L18" s="82"/>
      <c r="M18" s="82"/>
      <c r="N18" s="82"/>
    </row>
    <row r="19" spans="3:14">
      <c r="L19" s="82"/>
      <c r="M19" s="82"/>
      <c r="N19" s="82"/>
    </row>
    <row r="20" spans="3:14">
      <c r="C20" s="216"/>
      <c r="L20" s="82"/>
      <c r="M20" s="82"/>
      <c r="N20" s="82"/>
    </row>
    <row r="21" spans="3:14">
      <c r="L21" s="82"/>
      <c r="M21" s="82"/>
      <c r="N21" s="82"/>
    </row>
    <row r="22" spans="3:14">
      <c r="L22" s="82"/>
      <c r="M22" s="82"/>
      <c r="N22" s="82"/>
    </row>
    <row r="23" spans="3:14">
      <c r="L23" s="82"/>
      <c r="M23" s="82"/>
      <c r="N23" s="82"/>
    </row>
    <row r="24" spans="3:14">
      <c r="L24" s="82"/>
      <c r="M24" s="82"/>
      <c r="N24" s="82"/>
    </row>
    <row r="25" spans="3:14">
      <c r="L25" s="82"/>
      <c r="M25" s="82"/>
      <c r="N25" s="82"/>
    </row>
    <row r="26" spans="3:14">
      <c r="L26" s="82"/>
      <c r="M26" s="82"/>
      <c r="N26" s="82"/>
    </row>
    <row r="27" spans="3:14">
      <c r="L27" s="82"/>
      <c r="M27" s="82"/>
      <c r="N27" s="82"/>
    </row>
    <row r="28" spans="3:14">
      <c r="L28" s="82"/>
      <c r="M28" s="82"/>
      <c r="N28" s="82"/>
    </row>
    <row r="29" spans="3:14">
      <c r="L29" s="82"/>
      <c r="M29" s="82"/>
      <c r="N29" s="82"/>
    </row>
    <row r="30" spans="3:14">
      <c r="L30" s="82"/>
      <c r="M30" s="82"/>
      <c r="N30" s="82"/>
    </row>
    <row r="31" spans="3:14">
      <c r="L31" s="82"/>
      <c r="M31" s="82"/>
      <c r="N31" s="82"/>
    </row>
    <row r="32" spans="3:14">
      <c r="L32" s="82"/>
      <c r="M32" s="82"/>
      <c r="N32" s="82"/>
    </row>
    <row r="33" spans="12:14">
      <c r="L33" s="82"/>
      <c r="M33" s="82"/>
      <c r="N33" s="82"/>
    </row>
    <row r="34" spans="12:14">
      <c r="L34" s="82"/>
      <c r="M34" s="82"/>
      <c r="N34" s="82"/>
    </row>
    <row r="35" spans="12:14">
      <c r="L35" s="82"/>
      <c r="M35" s="82"/>
      <c r="N35" s="82"/>
    </row>
    <row r="36" spans="12:14">
      <c r="L36" s="82"/>
      <c r="M36" s="82"/>
      <c r="N36" s="82"/>
    </row>
    <row r="37" spans="12:14">
      <c r="L37" s="213"/>
      <c r="N37" s="82"/>
    </row>
    <row r="54" spans="3:8">
      <c r="F54" s="213"/>
      <c r="G54" s="220"/>
    </row>
    <row r="55" spans="3:8">
      <c r="C55" s="216"/>
      <c r="E55" s="223"/>
      <c r="F55" s="213"/>
      <c r="G55" s="213"/>
    </row>
    <row r="56" spans="3:8">
      <c r="C56" s="217"/>
      <c r="D56" s="218"/>
      <c r="F56" s="222"/>
      <c r="G56" s="229"/>
      <c r="H56" s="82"/>
    </row>
    <row r="57" spans="3:8">
      <c r="C57" s="217"/>
      <c r="D57" s="218"/>
      <c r="F57" s="222"/>
      <c r="G57" s="229"/>
      <c r="H57" s="82"/>
    </row>
    <row r="58" spans="3:8">
      <c r="C58" s="217"/>
      <c r="D58" s="218"/>
      <c r="F58" s="222"/>
      <c r="G58" s="229"/>
      <c r="H58" s="82"/>
    </row>
    <row r="59" spans="3:8">
      <c r="C59" s="217"/>
      <c r="D59" s="218"/>
      <c r="F59" s="222"/>
      <c r="G59" s="229"/>
      <c r="H59" s="82"/>
    </row>
    <row r="60" spans="3:8">
      <c r="C60" s="217"/>
      <c r="D60" s="218"/>
      <c r="F60" s="222"/>
      <c r="G60" s="229"/>
      <c r="H60" s="82"/>
    </row>
    <row r="61" spans="3:8">
      <c r="C61" s="217"/>
      <c r="D61" s="218"/>
      <c r="F61" s="222"/>
      <c r="G61" s="229"/>
      <c r="H61" s="82"/>
    </row>
    <row r="62" spans="3:8">
      <c r="C62" s="217"/>
      <c r="D62" s="218"/>
      <c r="F62" s="222"/>
      <c r="G62" s="229"/>
      <c r="H62" s="82"/>
    </row>
    <row r="63" spans="3:8">
      <c r="C63" s="217"/>
      <c r="D63" s="218"/>
      <c r="F63" s="222"/>
      <c r="G63" s="229"/>
      <c r="H63" s="82"/>
    </row>
    <row r="64" spans="3:8">
      <c r="C64" s="217"/>
      <c r="D64" s="218"/>
      <c r="F64" s="222"/>
      <c r="G64" s="229"/>
      <c r="H64" s="82"/>
    </row>
    <row r="65" spans="3:8">
      <c r="C65" s="217"/>
      <c r="D65" s="218"/>
      <c r="F65" s="222"/>
      <c r="G65" s="229"/>
      <c r="H65" s="82"/>
    </row>
    <row r="66" spans="3:8">
      <c r="C66" s="217"/>
      <c r="D66" s="218"/>
      <c r="F66" s="222"/>
      <c r="G66" s="229"/>
      <c r="H66" s="82"/>
    </row>
    <row r="67" spans="3:8">
      <c r="C67" s="217"/>
      <c r="D67" s="218"/>
      <c r="F67" s="222"/>
      <c r="G67" s="229"/>
      <c r="H67" s="82"/>
    </row>
    <row r="68" spans="3:8">
      <c r="C68" s="217"/>
      <c r="D68" s="218"/>
      <c r="F68" s="222"/>
      <c r="G68" s="229"/>
      <c r="H68" s="82"/>
    </row>
    <row r="69" spans="3:8">
      <c r="C69" s="217"/>
      <c r="D69" s="218"/>
      <c r="F69" s="222"/>
      <c r="G69" s="229"/>
      <c r="H69" s="82"/>
    </row>
    <row r="70" spans="3:8">
      <c r="C70" s="217"/>
      <c r="D70" s="218"/>
      <c r="F70" s="222"/>
      <c r="G70" s="229"/>
      <c r="H70" s="82"/>
    </row>
    <row r="71" spans="3:8">
      <c r="C71" s="217"/>
      <c r="D71" s="218"/>
      <c r="F71" s="222"/>
      <c r="G71" s="229"/>
      <c r="H71" s="82"/>
    </row>
    <row r="72" spans="3:8">
      <c r="C72" s="217"/>
      <c r="D72" s="218"/>
      <c r="F72" s="222"/>
      <c r="G72" s="229"/>
      <c r="H72" s="82"/>
    </row>
    <row r="73" spans="3:8">
      <c r="C73" s="217"/>
      <c r="D73" s="218"/>
      <c r="F73" s="222"/>
      <c r="G73" s="229"/>
      <c r="H73" s="82"/>
    </row>
    <row r="74" spans="3:8">
      <c r="C74" s="217"/>
      <c r="D74" s="218"/>
      <c r="F74" s="222"/>
      <c r="G74" s="229"/>
      <c r="H74" s="82"/>
    </row>
    <row r="75" spans="3:8">
      <c r="C75" s="217"/>
      <c r="D75" s="218"/>
      <c r="F75" s="222"/>
      <c r="G75" s="229"/>
      <c r="H75" s="82"/>
    </row>
    <row r="76" spans="3:8">
      <c r="C76" s="217"/>
      <c r="D76" s="218"/>
      <c r="F76" s="222"/>
      <c r="G76" s="229"/>
      <c r="H76" s="82"/>
    </row>
    <row r="77" spans="3:8">
      <c r="C77" s="217"/>
      <c r="D77" s="218"/>
      <c r="F77" s="222"/>
      <c r="G77" s="229"/>
      <c r="H77" s="82"/>
    </row>
    <row r="78" spans="3:8">
      <c r="C78" s="217"/>
      <c r="D78" s="218"/>
      <c r="F78" s="222"/>
      <c r="G78" s="229"/>
      <c r="H78" s="82"/>
    </row>
    <row r="79" spans="3:8">
      <c r="C79" s="217"/>
      <c r="D79" s="218"/>
      <c r="F79" s="222"/>
      <c r="G79" s="229"/>
      <c r="H79" s="82"/>
    </row>
    <row r="80" spans="3:8">
      <c r="C80" s="217"/>
      <c r="D80" s="218"/>
      <c r="F80" s="222"/>
      <c r="G80" s="229"/>
      <c r="H80" s="82"/>
    </row>
    <row r="81" spans="3:8">
      <c r="C81" s="217"/>
      <c r="D81" s="218"/>
      <c r="F81" s="222"/>
      <c r="G81" s="229"/>
      <c r="H81" s="82"/>
    </row>
    <row r="82" spans="3:8">
      <c r="C82" s="217"/>
      <c r="D82" s="218"/>
      <c r="F82" s="222"/>
      <c r="G82" s="229"/>
      <c r="H82" s="82"/>
    </row>
    <row r="83" spans="3:8">
      <c r="C83" s="217"/>
      <c r="D83" s="218"/>
      <c r="F83" s="222"/>
      <c r="G83" s="229"/>
      <c r="H83" s="82"/>
    </row>
    <row r="84" spans="3:8">
      <c r="C84" s="217"/>
      <c r="D84" s="218"/>
      <c r="F84" s="222"/>
      <c r="G84" s="229"/>
      <c r="H84" s="82"/>
    </row>
    <row r="85" spans="3:8">
      <c r="C85" s="217"/>
      <c r="D85" s="218"/>
      <c r="F85" s="222"/>
      <c r="G85" s="229"/>
      <c r="H85" s="82"/>
    </row>
    <row r="86" spans="3:8">
      <c r="C86" s="217"/>
      <c r="D86" s="219"/>
      <c r="F86" s="222"/>
      <c r="G86" s="229"/>
      <c r="H86" s="82"/>
    </row>
    <row r="87" spans="3:8">
      <c r="C87" s="217"/>
      <c r="D87" s="218"/>
      <c r="E87" s="223"/>
      <c r="F87" s="222"/>
      <c r="G87" s="222"/>
    </row>
    <row r="88" spans="3:8">
      <c r="C88" s="217"/>
      <c r="D88" s="218"/>
    </row>
    <row r="89" spans="3:8">
      <c r="C89" s="217"/>
      <c r="D89" s="218"/>
    </row>
    <row r="90" spans="3:8">
      <c r="C90" s="217"/>
      <c r="D90" s="218"/>
    </row>
    <row r="91" spans="3:8">
      <c r="C91" s="217"/>
      <c r="D91" s="218"/>
    </row>
    <row r="92" spans="3:8">
      <c r="C92" s="217"/>
      <c r="D92" s="218"/>
    </row>
    <row r="93" spans="3:8">
      <c r="C93" s="217"/>
      <c r="D93" s="218"/>
    </row>
    <row r="94" spans="3:8">
      <c r="C94" s="217"/>
      <c r="D94" s="218"/>
    </row>
    <row r="95" spans="3:8">
      <c r="C95" s="217"/>
      <c r="D95" s="218"/>
    </row>
    <row r="96" spans="3:8">
      <c r="C96" s="217"/>
      <c r="D96" s="218"/>
    </row>
    <row r="97" spans="3:4">
      <c r="C97" s="217"/>
      <c r="D97" s="218"/>
    </row>
    <row r="98" spans="3:4">
      <c r="C98" s="217"/>
      <c r="D98" s="218"/>
    </row>
    <row r="99" spans="3:4">
      <c r="C99" s="217"/>
      <c r="D99" s="218"/>
    </row>
    <row r="100" spans="3:4">
      <c r="C100" s="217"/>
      <c r="D100" s="218"/>
    </row>
    <row r="101" spans="3:4">
      <c r="C101" s="217"/>
      <c r="D101" s="218"/>
    </row>
    <row r="102" spans="3:4">
      <c r="C102" s="217"/>
      <c r="D102" s="218"/>
    </row>
    <row r="103" spans="3:4">
      <c r="C103" s="217"/>
      <c r="D103" s="218"/>
    </row>
    <row r="104" spans="3:4">
      <c r="C104" s="217"/>
      <c r="D104" s="218"/>
    </row>
    <row r="105" spans="3:4">
      <c r="C105" s="217"/>
      <c r="D105" s="218"/>
    </row>
    <row r="106" spans="3:4">
      <c r="C106" s="217"/>
      <c r="D106" s="218"/>
    </row>
    <row r="107" spans="3:4">
      <c r="C107" s="217"/>
      <c r="D107" s="218"/>
    </row>
    <row r="108" spans="3:4">
      <c r="C108" s="217"/>
      <c r="D108" s="218"/>
    </row>
    <row r="109" spans="3:4">
      <c r="C109" s="217"/>
      <c r="D109" s="218"/>
    </row>
    <row r="110" spans="3:4">
      <c r="C110" s="217"/>
      <c r="D110" s="218"/>
    </row>
    <row r="111" spans="3:4">
      <c r="C111" s="217"/>
      <c r="D111" s="218"/>
    </row>
    <row r="112" spans="3:4">
      <c r="C112" s="217"/>
      <c r="D112" s="218"/>
    </row>
    <row r="113" spans="1:8">
      <c r="C113" s="217"/>
      <c r="D113" s="218"/>
    </row>
    <row r="114" spans="1:8">
      <c r="C114" s="217"/>
      <c r="D114" s="218"/>
    </row>
    <row r="115" spans="1:8">
      <c r="C115" s="217"/>
      <c r="D115" s="218"/>
    </row>
    <row r="116" spans="1:8">
      <c r="C116" s="217"/>
      <c r="D116" s="218"/>
    </row>
    <row r="117" spans="1:8">
      <c r="C117" s="217"/>
      <c r="D117" s="218"/>
    </row>
    <row r="118" spans="1:8">
      <c r="C118" s="217"/>
      <c r="D118" s="218"/>
    </row>
    <row r="119" spans="1:8">
      <c r="C119" s="217"/>
      <c r="D119" s="218"/>
    </row>
    <row r="120" spans="1:8">
      <c r="C120" s="217"/>
      <c r="D120" s="218"/>
    </row>
    <row r="121" spans="1:8">
      <c r="C121" s="217"/>
      <c r="D121" s="218"/>
    </row>
    <row r="122" spans="1:8">
      <c r="C122" s="217"/>
      <c r="D122" s="218"/>
    </row>
    <row r="123" spans="1:8">
      <c r="C123" s="217"/>
      <c r="D123" s="218"/>
    </row>
    <row r="124" spans="1:8">
      <c r="C124" s="217"/>
      <c r="D124" s="218"/>
    </row>
    <row r="125" spans="1:8">
      <c r="C125" s="217"/>
      <c r="D125" s="218"/>
    </row>
    <row r="126" spans="1:8">
      <c r="C126" s="217"/>
      <c r="D126" s="218"/>
    </row>
    <row r="127" spans="1:8">
      <c r="C127" s="217"/>
      <c r="D127" s="216"/>
      <c r="E127" s="82"/>
      <c r="F127" s="223"/>
      <c r="G127" s="213"/>
      <c r="H127" s="213"/>
    </row>
    <row r="128" spans="1:8">
      <c r="A128" s="217"/>
      <c r="C128" s="233"/>
      <c r="D128" s="218"/>
      <c r="E128" s="234"/>
      <c r="F128" s="232"/>
      <c r="G128" s="222"/>
      <c r="H128" s="222"/>
    </row>
    <row r="129" spans="1:8">
      <c r="A129" s="217"/>
      <c r="C129" s="233"/>
      <c r="D129" s="230"/>
      <c r="E129" s="234"/>
      <c r="F129" s="232"/>
      <c r="G129" s="222"/>
      <c r="H129" s="222"/>
    </row>
    <row r="130" spans="1:8">
      <c r="A130" s="217"/>
      <c r="C130" s="233"/>
      <c r="D130" s="218"/>
      <c r="E130" s="234"/>
      <c r="F130" s="232"/>
      <c r="G130" s="222"/>
      <c r="H130" s="222"/>
    </row>
    <row r="131" spans="1:8">
      <c r="A131" s="217"/>
      <c r="C131" s="233"/>
      <c r="D131" s="230"/>
      <c r="E131" s="234"/>
      <c r="F131" s="232"/>
      <c r="G131" s="222"/>
      <c r="H131" s="222"/>
    </row>
    <row r="132" spans="1:8">
      <c r="A132" s="217"/>
      <c r="C132" s="233"/>
      <c r="D132" s="218"/>
      <c r="E132" s="234"/>
      <c r="F132" s="232"/>
      <c r="G132" s="222"/>
      <c r="H132" s="222"/>
    </row>
    <row r="133" spans="1:8">
      <c r="A133" s="217"/>
      <c r="C133" s="233"/>
      <c r="D133" s="230"/>
      <c r="E133" s="234"/>
      <c r="F133" s="232"/>
      <c r="G133" s="222"/>
      <c r="H133" s="222"/>
    </row>
    <row r="134" spans="1:8">
      <c r="A134" s="217"/>
      <c r="C134" s="233"/>
      <c r="D134" s="218"/>
      <c r="E134" s="234"/>
      <c r="F134" s="232"/>
      <c r="G134" s="222"/>
      <c r="H134" s="222"/>
    </row>
    <row r="135" spans="1:8">
      <c r="A135" s="217"/>
      <c r="C135" s="233"/>
      <c r="D135" s="230"/>
      <c r="E135" s="234"/>
      <c r="F135" s="232"/>
      <c r="G135" s="222"/>
      <c r="H135" s="222"/>
    </row>
    <row r="136" spans="1:8">
      <c r="A136" s="217"/>
      <c r="C136" s="233"/>
      <c r="D136" s="218"/>
      <c r="E136" s="234"/>
      <c r="F136" s="232"/>
      <c r="G136" s="222"/>
      <c r="H136" s="222"/>
    </row>
    <row r="137" spans="1:8">
      <c r="A137" s="217"/>
      <c r="C137" s="233"/>
      <c r="D137" s="230"/>
      <c r="E137" s="234"/>
      <c r="F137" s="232"/>
      <c r="G137" s="222"/>
      <c r="H137" s="222"/>
    </row>
    <row r="138" spans="1:8">
      <c r="A138" s="217"/>
      <c r="C138" s="233"/>
      <c r="D138" s="218"/>
      <c r="E138" s="234"/>
      <c r="F138" s="232"/>
      <c r="G138" s="222"/>
      <c r="H138" s="222"/>
    </row>
    <row r="139" spans="1:8">
      <c r="A139" s="217"/>
      <c r="C139" s="233"/>
      <c r="D139" s="230"/>
      <c r="E139" s="234"/>
      <c r="F139" s="232"/>
      <c r="G139" s="222"/>
      <c r="H139" s="222"/>
    </row>
    <row r="140" spans="1:8">
      <c r="A140" s="217"/>
      <c r="C140" s="233"/>
      <c r="D140" s="218"/>
      <c r="E140" s="234"/>
      <c r="F140" s="232"/>
      <c r="G140" s="222"/>
      <c r="H140" s="222"/>
    </row>
    <row r="141" spans="1:8">
      <c r="A141" s="217"/>
      <c r="C141" s="233"/>
      <c r="D141" s="230"/>
      <c r="E141" s="234"/>
      <c r="F141" s="232"/>
      <c r="G141" s="222"/>
      <c r="H141" s="222"/>
    </row>
    <row r="142" spans="1:8">
      <c r="A142" s="217"/>
      <c r="C142" s="233"/>
      <c r="D142" s="218"/>
      <c r="E142" s="234"/>
      <c r="F142" s="232"/>
      <c r="G142" s="222"/>
      <c r="H142" s="222"/>
    </row>
    <row r="143" spans="1:8">
      <c r="A143" s="217"/>
      <c r="C143" s="233"/>
      <c r="D143" s="230"/>
      <c r="E143" s="234"/>
      <c r="F143" s="232"/>
      <c r="G143" s="222"/>
      <c r="H143" s="222"/>
    </row>
    <row r="144" spans="1:8">
      <c r="A144" s="217"/>
      <c r="C144" s="233"/>
      <c r="D144" s="218"/>
      <c r="E144" s="234"/>
      <c r="F144" s="232"/>
      <c r="G144" s="222"/>
      <c r="H144" s="222"/>
    </row>
    <row r="145" spans="1:8">
      <c r="A145" s="217"/>
      <c r="C145" s="233"/>
      <c r="D145" s="230"/>
      <c r="E145" s="234"/>
      <c r="F145" s="232"/>
      <c r="G145" s="222"/>
      <c r="H145" s="222"/>
    </row>
    <row r="146" spans="1:8">
      <c r="A146" s="217"/>
      <c r="C146" s="233"/>
      <c r="D146" s="218"/>
      <c r="E146" s="234"/>
      <c r="F146" s="232"/>
      <c r="G146" s="222"/>
      <c r="H146" s="222"/>
    </row>
    <row r="147" spans="1:8">
      <c r="A147" s="217"/>
      <c r="C147" s="233"/>
      <c r="D147" s="230"/>
      <c r="E147" s="234"/>
      <c r="F147" s="232"/>
      <c r="G147" s="222"/>
      <c r="H147" s="222"/>
    </row>
    <row r="148" spans="1:8">
      <c r="A148" s="217"/>
      <c r="C148" s="233"/>
      <c r="D148" s="218"/>
      <c r="E148" s="234"/>
      <c r="F148" s="232"/>
      <c r="G148" s="222"/>
      <c r="H148" s="222"/>
    </row>
    <row r="149" spans="1:8">
      <c r="A149" s="217"/>
      <c r="C149" s="233"/>
      <c r="D149" s="230"/>
      <c r="E149" s="234"/>
      <c r="F149" s="232"/>
      <c r="G149" s="222"/>
      <c r="H149" s="222"/>
    </row>
    <row r="150" spans="1:8">
      <c r="A150" s="217"/>
      <c r="C150" s="233"/>
      <c r="D150" s="218"/>
      <c r="E150" s="234"/>
      <c r="F150" s="232"/>
      <c r="G150" s="222"/>
      <c r="H150" s="222"/>
    </row>
    <row r="151" spans="1:8">
      <c r="A151" s="217"/>
      <c r="C151" s="233"/>
      <c r="D151" s="230"/>
      <c r="E151" s="234"/>
      <c r="F151" s="232"/>
      <c r="G151" s="222"/>
      <c r="H151" s="222"/>
    </row>
    <row r="152" spans="1:8">
      <c r="A152" s="217"/>
      <c r="C152" s="233"/>
      <c r="D152" s="218"/>
      <c r="E152" s="234"/>
      <c r="F152" s="232"/>
      <c r="G152" s="222"/>
      <c r="H152" s="222"/>
    </row>
    <row r="153" spans="1:8">
      <c r="A153" s="217"/>
      <c r="C153" s="233"/>
      <c r="D153" s="230"/>
      <c r="E153" s="234"/>
      <c r="F153" s="232"/>
      <c r="G153" s="222"/>
      <c r="H153" s="222"/>
    </row>
    <row r="154" spans="1:8">
      <c r="A154" s="217"/>
      <c r="C154" s="233"/>
      <c r="D154" s="218"/>
      <c r="E154" s="234"/>
      <c r="F154" s="232"/>
      <c r="G154" s="222"/>
      <c r="H154" s="222"/>
    </row>
    <row r="155" spans="1:8">
      <c r="A155" s="217"/>
      <c r="C155" s="233"/>
      <c r="D155" s="230"/>
      <c r="E155" s="234"/>
      <c r="F155" s="232"/>
      <c r="G155" s="222"/>
      <c r="H155" s="222"/>
    </row>
    <row r="156" spans="1:8">
      <c r="A156" s="217"/>
      <c r="C156" s="233"/>
      <c r="D156" s="218"/>
      <c r="E156" s="234"/>
      <c r="F156" s="232"/>
      <c r="G156" s="222"/>
      <c r="H156" s="222"/>
    </row>
    <row r="157" spans="1:8">
      <c r="A157" s="217"/>
      <c r="C157" s="233"/>
      <c r="D157" s="230"/>
      <c r="E157" s="234"/>
      <c r="F157" s="232"/>
      <c r="G157" s="222"/>
      <c r="H157" s="222"/>
    </row>
    <row r="158" spans="1:8">
      <c r="A158" s="217"/>
      <c r="C158" s="233"/>
      <c r="D158" s="218"/>
      <c r="E158" s="234"/>
      <c r="F158" s="232"/>
      <c r="G158" s="222"/>
      <c r="H158" s="222"/>
    </row>
    <row r="159" spans="1:8">
      <c r="A159" s="217"/>
      <c r="C159" s="233"/>
      <c r="D159" s="230"/>
      <c r="E159" s="234"/>
      <c r="F159" s="232"/>
      <c r="G159" s="222"/>
      <c r="H159" s="222"/>
    </row>
    <row r="160" spans="1:8">
      <c r="A160" s="217"/>
      <c r="C160" s="233"/>
      <c r="D160" s="218"/>
      <c r="E160" s="234"/>
      <c r="F160" s="232"/>
      <c r="G160" s="222"/>
      <c r="H160" s="222"/>
    </row>
    <row r="161" spans="1:8">
      <c r="A161" s="217"/>
      <c r="C161" s="233"/>
      <c r="D161" s="230"/>
      <c r="E161" s="234"/>
      <c r="F161" s="232"/>
      <c r="G161" s="222"/>
      <c r="H161" s="222"/>
    </row>
    <row r="162" spans="1:8">
      <c r="A162" s="217"/>
      <c r="C162" s="233"/>
      <c r="D162" s="218"/>
      <c r="E162" s="234"/>
      <c r="F162" s="232"/>
      <c r="G162" s="222"/>
      <c r="H162" s="222"/>
    </row>
    <row r="163" spans="1:8">
      <c r="A163" s="217"/>
      <c r="C163" s="233"/>
      <c r="D163" s="230"/>
      <c r="E163" s="234"/>
      <c r="F163" s="232"/>
      <c r="G163" s="222"/>
      <c r="H163" s="222"/>
    </row>
    <row r="164" spans="1:8">
      <c r="A164" s="217"/>
      <c r="C164" s="233"/>
      <c r="D164" s="218"/>
      <c r="E164" s="234"/>
      <c r="F164" s="232"/>
      <c r="G164" s="222"/>
      <c r="H164" s="222"/>
    </row>
    <row r="165" spans="1:8">
      <c r="A165" s="217"/>
      <c r="C165" s="233"/>
      <c r="D165" s="230"/>
      <c r="E165" s="234"/>
      <c r="F165" s="232"/>
      <c r="G165" s="222"/>
      <c r="H165" s="222"/>
    </row>
    <row r="166" spans="1:8">
      <c r="A166" s="217"/>
      <c r="C166" s="233"/>
      <c r="D166" s="218"/>
      <c r="E166" s="234"/>
      <c r="F166" s="232"/>
      <c r="G166" s="222"/>
      <c r="H166" s="222"/>
    </row>
    <row r="167" spans="1:8">
      <c r="A167" s="217"/>
      <c r="C167" s="233"/>
      <c r="D167" s="230"/>
      <c r="E167" s="234"/>
      <c r="F167" s="232"/>
      <c r="G167" s="222"/>
      <c r="H167" s="222"/>
    </row>
    <row r="168" spans="1:8">
      <c r="A168" s="217"/>
      <c r="C168" s="233"/>
      <c r="D168" s="218"/>
      <c r="E168" s="231"/>
      <c r="F168" s="232"/>
      <c r="G168" s="222"/>
      <c r="H168" s="222"/>
    </row>
    <row r="169" spans="1:8">
      <c r="A169" s="217"/>
      <c r="C169" s="233"/>
      <c r="D169" s="218"/>
      <c r="G169" s="222"/>
      <c r="H169" s="222"/>
    </row>
    <row r="170" spans="1:8">
      <c r="A170" s="217"/>
      <c r="C170" s="233"/>
      <c r="D170" s="218"/>
    </row>
    <row r="171" spans="1:8">
      <c r="A171" s="217"/>
      <c r="C171" s="233"/>
      <c r="D171" s="218"/>
    </row>
    <row r="172" spans="1:8">
      <c r="A172" s="217"/>
      <c r="C172" s="233"/>
      <c r="D172" s="218"/>
    </row>
    <row r="173" spans="1:8">
      <c r="A173" s="217"/>
      <c r="C173" s="233"/>
      <c r="D173" s="218"/>
    </row>
    <row r="174" spans="1:8">
      <c r="A174" s="217"/>
      <c r="C174" s="233"/>
      <c r="D174" s="218"/>
    </row>
    <row r="175" spans="1:8">
      <c r="A175" s="217"/>
      <c r="C175" s="233"/>
      <c r="D175" s="218"/>
    </row>
    <row r="176" spans="1:8">
      <c r="A176" s="217"/>
      <c r="C176" s="233"/>
      <c r="D176" s="218"/>
    </row>
    <row r="177" spans="1:4">
      <c r="A177" s="217"/>
      <c r="C177" s="233"/>
      <c r="D177" s="218"/>
    </row>
    <row r="178" spans="1:4">
      <c r="A178" s="217"/>
      <c r="C178" s="233"/>
      <c r="D178" s="218"/>
    </row>
    <row r="179" spans="1:4">
      <c r="A179" s="217"/>
      <c r="C179" s="233"/>
      <c r="D179" s="218"/>
    </row>
    <row r="180" spans="1:4">
      <c r="A180" s="217"/>
      <c r="C180" s="233"/>
      <c r="D180" s="218"/>
    </row>
    <row r="181" spans="1:4">
      <c r="A181" s="217"/>
      <c r="C181" s="233"/>
      <c r="D181" s="218"/>
    </row>
    <row r="182" spans="1:4">
      <c r="A182" s="217"/>
      <c r="C182" s="233"/>
      <c r="D182" s="218"/>
    </row>
    <row r="183" spans="1:4">
      <c r="A183" s="217"/>
      <c r="C183" s="233"/>
      <c r="D183" s="218"/>
    </row>
    <row r="184" spans="1:4">
      <c r="A184" s="217"/>
      <c r="C184" s="233"/>
      <c r="D184" s="218"/>
    </row>
    <row r="185" spans="1:4">
      <c r="A185" s="217"/>
      <c r="C185" s="233"/>
      <c r="D185" s="218"/>
    </row>
    <row r="186" spans="1:4">
      <c r="A186" s="217"/>
      <c r="C186" s="233"/>
      <c r="D186" s="218"/>
    </row>
    <row r="187" spans="1:4">
      <c r="A187" s="217"/>
      <c r="C187" s="233"/>
      <c r="D187" s="218"/>
    </row>
    <row r="188" spans="1:4">
      <c r="A188" s="217"/>
      <c r="C188" s="233"/>
      <c r="D188" s="218"/>
    </row>
    <row r="189" spans="1:4">
      <c r="A189" s="217"/>
      <c r="C189" s="233"/>
      <c r="D189" s="218"/>
    </row>
    <row r="190" spans="1:4">
      <c r="A190" s="217"/>
      <c r="C190" s="233"/>
      <c r="D190" s="218"/>
    </row>
    <row r="191" spans="1:4">
      <c r="A191" s="217"/>
      <c r="C191" s="233"/>
      <c r="D191" s="218"/>
    </row>
    <row r="192" spans="1:4">
      <c r="A192" s="217"/>
      <c r="C192" s="233"/>
      <c r="D192" s="218"/>
    </row>
    <row r="193" spans="1:4">
      <c r="A193" s="217"/>
      <c r="C193" s="233"/>
      <c r="D193" s="218"/>
    </row>
    <row r="194" spans="1:4">
      <c r="A194" s="217"/>
      <c r="C194" s="233"/>
      <c r="D194" s="218"/>
    </row>
    <row r="195" spans="1:4">
      <c r="A195" s="217"/>
      <c r="C195" s="233"/>
      <c r="D195" s="218"/>
    </row>
    <row r="196" spans="1:4">
      <c r="A196" s="217"/>
      <c r="C196" s="233"/>
      <c r="D196" s="218"/>
    </row>
    <row r="197" spans="1:4">
      <c r="A197" s="217"/>
      <c r="C197" s="233"/>
      <c r="D197" s="218"/>
    </row>
    <row r="198" spans="1:4">
      <c r="A198" s="217"/>
      <c r="C198" s="233"/>
      <c r="D198" s="218"/>
    </row>
    <row r="199" spans="1:4">
      <c r="A199" s="217"/>
      <c r="C199" s="233"/>
      <c r="D199" s="218"/>
    </row>
    <row r="200" spans="1:4">
      <c r="A200" s="217"/>
      <c r="C200" s="233"/>
      <c r="D200" s="218"/>
    </row>
    <row r="201" spans="1:4">
      <c r="A201" s="217"/>
      <c r="C201" s="233"/>
      <c r="D201" s="218"/>
    </row>
    <row r="202" spans="1:4">
      <c r="A202" s="217"/>
      <c r="C202" s="233"/>
      <c r="D202" s="218"/>
    </row>
    <row r="203" spans="1:4">
      <c r="A203" s="217"/>
      <c r="C203" s="233"/>
      <c r="D203" s="218"/>
    </row>
    <row r="204" spans="1:4">
      <c r="A204" s="217"/>
      <c r="C204" s="233"/>
      <c r="D204" s="218"/>
    </row>
    <row r="205" spans="1:4">
      <c r="A205" s="217"/>
      <c r="C205" s="233"/>
      <c r="D205" s="218"/>
    </row>
    <row r="206" spans="1:4">
      <c r="A206" s="217"/>
      <c r="C206" s="233"/>
      <c r="D206" s="218"/>
    </row>
    <row r="207" spans="1:4">
      <c r="A207" s="217"/>
      <c r="C207" s="233"/>
      <c r="D207" s="218"/>
    </row>
    <row r="208" spans="1:4">
      <c r="A208" s="217"/>
      <c r="C208" s="233"/>
      <c r="D208" s="218"/>
    </row>
    <row r="209" spans="1:4">
      <c r="A209" s="217"/>
      <c r="C209" s="233"/>
      <c r="D209" s="218"/>
    </row>
    <row r="210" spans="1:4">
      <c r="A210" s="217"/>
      <c r="C210" s="233"/>
      <c r="D210" s="218"/>
    </row>
    <row r="211" spans="1:4">
      <c r="A211" s="217"/>
      <c r="C211" s="233"/>
      <c r="D211" s="218"/>
    </row>
    <row r="212" spans="1:4">
      <c r="A212" s="217"/>
      <c r="C212" s="233"/>
      <c r="D212" s="218"/>
    </row>
    <row r="213" spans="1:4">
      <c r="A213" s="217"/>
      <c r="C213" s="233"/>
      <c r="D213" s="218"/>
    </row>
    <row r="214" spans="1:4">
      <c r="A214" s="217"/>
      <c r="C214" s="233"/>
      <c r="D214" s="218"/>
    </row>
    <row r="215" spans="1:4">
      <c r="A215" s="217"/>
      <c r="C215" s="233"/>
      <c r="D215" s="218"/>
    </row>
    <row r="216" spans="1:4">
      <c r="A216" s="217"/>
      <c r="C216" s="233"/>
      <c r="D216" s="218"/>
    </row>
    <row r="217" spans="1:4">
      <c r="A217" s="217"/>
      <c r="C217" s="233"/>
      <c r="D217" s="218"/>
    </row>
    <row r="218" spans="1:4">
      <c r="A218" s="217"/>
      <c r="C218" s="233"/>
      <c r="D218" s="218"/>
    </row>
    <row r="219" spans="1:4">
      <c r="A219" s="217"/>
      <c r="C219" s="233"/>
      <c r="D219" s="218"/>
    </row>
    <row r="220" spans="1:4">
      <c r="A220" s="217"/>
      <c r="C220" s="233"/>
      <c r="D220" s="218"/>
    </row>
    <row r="221" spans="1:4">
      <c r="A221" s="217"/>
      <c r="C221" s="233"/>
      <c r="D221" s="218"/>
    </row>
    <row r="222" spans="1:4">
      <c r="A222" s="217"/>
      <c r="C222" s="233"/>
      <c r="D222" s="218"/>
    </row>
    <row r="223" spans="1:4">
      <c r="A223" s="217"/>
      <c r="C223" s="233"/>
      <c r="D223" s="218"/>
    </row>
    <row r="224" spans="1:4">
      <c r="A224" s="217"/>
      <c r="C224" s="233"/>
      <c r="D224" s="218"/>
    </row>
    <row r="225" spans="1:4">
      <c r="A225" s="217"/>
      <c r="C225" s="233"/>
      <c r="D225" s="218"/>
    </row>
    <row r="226" spans="1:4">
      <c r="A226" s="217"/>
      <c r="C226" s="233"/>
      <c r="D226" s="218"/>
    </row>
    <row r="227" spans="1:4">
      <c r="A227" s="217"/>
      <c r="C227" s="233"/>
      <c r="D227" s="218"/>
    </row>
    <row r="228" spans="1:4">
      <c r="A228" s="217"/>
      <c r="C228" s="233"/>
      <c r="D228" s="218"/>
    </row>
    <row r="229" spans="1:4">
      <c r="A229" s="217"/>
      <c r="C229" s="233"/>
      <c r="D229" s="218"/>
    </row>
    <row r="230" spans="1:4">
      <c r="A230" s="217"/>
      <c r="C230" s="233"/>
      <c r="D230" s="218"/>
    </row>
    <row r="231" spans="1:4">
      <c r="A231" s="217"/>
      <c r="C231" s="233"/>
      <c r="D231" s="218"/>
    </row>
    <row r="232" spans="1:4">
      <c r="A232" s="217"/>
      <c r="C232" s="233"/>
      <c r="D232" s="218"/>
    </row>
    <row r="233" spans="1:4">
      <c r="A233" s="217"/>
      <c r="C233" s="233"/>
      <c r="D233" s="218"/>
    </row>
    <row r="234" spans="1:4">
      <c r="A234" s="217"/>
      <c r="C234" s="233"/>
      <c r="D234" s="218"/>
    </row>
    <row r="235" spans="1:4">
      <c r="A235" s="217"/>
      <c r="C235" s="233"/>
      <c r="D235" s="218"/>
    </row>
    <row r="236" spans="1:4">
      <c r="A236" s="217"/>
      <c r="C236" s="233"/>
      <c r="D236" s="218"/>
    </row>
    <row r="237" spans="1:4">
      <c r="A237" s="217"/>
      <c r="C237" s="233"/>
      <c r="D237" s="218"/>
    </row>
    <row r="238" spans="1:4">
      <c r="A238" s="217"/>
      <c r="C238" s="233"/>
      <c r="D238" s="218"/>
    </row>
    <row r="239" spans="1:4">
      <c r="A239" s="217"/>
      <c r="C239" s="233"/>
      <c r="D239" s="218"/>
    </row>
    <row r="240" spans="1:4">
      <c r="A240" s="217"/>
      <c r="C240" s="233"/>
      <c r="D240" s="218"/>
    </row>
    <row r="241" spans="1:4">
      <c r="A241" s="217"/>
      <c r="C241" s="233"/>
      <c r="D241" s="218"/>
    </row>
    <row r="242" spans="1:4">
      <c r="A242" s="217"/>
      <c r="C242" s="233"/>
      <c r="D242" s="218"/>
    </row>
    <row r="243" spans="1:4">
      <c r="A243" s="217"/>
      <c r="C243" s="233"/>
      <c r="D243" s="218"/>
    </row>
    <row r="244" spans="1:4">
      <c r="A244" s="217"/>
      <c r="C244" s="233"/>
      <c r="D244" s="218"/>
    </row>
    <row r="245" spans="1:4">
      <c r="A245" s="217"/>
      <c r="C245" s="233"/>
      <c r="D245" s="218"/>
    </row>
    <row r="246" spans="1:4">
      <c r="A246" s="217"/>
      <c r="C246" s="233"/>
      <c r="D246" s="218"/>
    </row>
    <row r="247" spans="1:4">
      <c r="A247" s="217"/>
      <c r="C247" s="233"/>
      <c r="D247" s="218"/>
    </row>
    <row r="248" spans="1:4">
      <c r="A248" s="217"/>
      <c r="C248" s="233"/>
      <c r="D248" s="218"/>
    </row>
    <row r="249" spans="1:4">
      <c r="C249" s="217"/>
      <c r="D249" s="218"/>
    </row>
    <row r="250" spans="1:4">
      <c r="C250" s="217"/>
      <c r="D250" s="218"/>
    </row>
    <row r="251" spans="1:4">
      <c r="C251" s="217"/>
      <c r="D251" s="218"/>
    </row>
    <row r="252" spans="1:4">
      <c r="C252" s="217"/>
      <c r="D252" s="218"/>
    </row>
    <row r="253" spans="1:4">
      <c r="C253" s="217"/>
      <c r="D253" s="218"/>
    </row>
    <row r="254" spans="1:4">
      <c r="C254" s="217"/>
      <c r="D254" s="218"/>
    </row>
    <row r="255" spans="1:4">
      <c r="C255" s="217"/>
      <c r="D255" s="218"/>
    </row>
    <row r="256" spans="1:4">
      <c r="C256" s="217"/>
      <c r="D256" s="218"/>
    </row>
    <row r="257" spans="4:4">
      <c r="D257" s="218"/>
    </row>
    <row r="258" spans="4:4">
      <c r="D258" s="218"/>
    </row>
    <row r="259" spans="4:4">
      <c r="D259" s="218"/>
    </row>
    <row r="260" spans="4:4">
      <c r="D260" s="218"/>
    </row>
    <row r="261" spans="4:4">
      <c r="D261" s="218"/>
    </row>
    <row r="262" spans="4:4">
      <c r="D262" s="218"/>
    </row>
    <row r="263" spans="4:4">
      <c r="D263" s="218"/>
    </row>
    <row r="264" spans="4:4">
      <c r="D264" s="218"/>
    </row>
    <row r="265" spans="4:4">
      <c r="D265" s="218"/>
    </row>
    <row r="266" spans="4:4">
      <c r="D266" s="218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243way_RegularＸ_W(1)</vt:lpstr>
      <vt:lpstr>OverView</vt:lpstr>
      <vt:lpstr>Regular Symbol</vt:lpstr>
      <vt:lpstr>PayCombo</vt:lpstr>
      <vt:lpstr>BNRegularＸ_W()</vt:lpstr>
      <vt:lpstr>BNRegular Symbol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2021-12-03T09:20:06Z</dcterms:modified>
</cp:coreProperties>
</file>