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WayGame/jiang/parsheet/姜太公/"/>
    </mc:Choice>
  </mc:AlternateContent>
  <xr:revisionPtr revIDLastSave="0" documentId="13_ncr:1_{4CC6EE03-E9D7-FA43-A613-BE583DA1F2CB}" xr6:coauthVersionLast="36" xr6:coauthVersionMax="36" xr10:uidLastSave="{00000000-0000-0000-0000-000000000000}"/>
  <bookViews>
    <workbookView xWindow="-19000" yWindow="480" windowWidth="19000" windowHeight="21140" xr2:uid="{00000000-000D-0000-FFFF-FFFF00000000}"/>
  </bookViews>
  <sheets>
    <sheet name="OverView" sheetId="13" r:id="rId1"/>
    <sheet name="BNRegularＸ_W()" sheetId="36" state="hidden" r:id="rId2"/>
    <sheet name="BNRegular Symbol" sheetId="30" state="hidden" r:id="rId3"/>
    <sheet name="ＢＮPayCombo" sheetId="42" state="hidden" r:id="rId4"/>
    <sheet name="BN_PayCombo" sheetId="32" state="hidden" r:id="rId5"/>
    <sheet name="Analysis" sheetId="24" r:id="rId6"/>
    <sheet name="倍率區間" sheetId="46" r:id="rId7"/>
    <sheet name="VI" sheetId="27" r:id="rId8"/>
    <sheet name="Max Payout" sheetId="26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C52" i="13" l="1"/>
  <c r="D52" i="13"/>
  <c r="E52" i="13"/>
  <c r="F52" i="13"/>
  <c r="G52" i="13"/>
  <c r="C53" i="13"/>
  <c r="D53" i="13"/>
  <c r="E53" i="13"/>
  <c r="F53" i="13"/>
  <c r="G53" i="13"/>
  <c r="C54" i="13"/>
  <c r="D54" i="13"/>
  <c r="E54" i="13"/>
  <c r="F54" i="13"/>
  <c r="G54" i="13"/>
  <c r="C55" i="13"/>
  <c r="D55" i="13"/>
  <c r="E55" i="13"/>
  <c r="F55" i="13"/>
  <c r="G55" i="13"/>
  <c r="C56" i="13"/>
  <c r="D56" i="13"/>
  <c r="E56" i="13"/>
  <c r="F56" i="13"/>
  <c r="G56" i="13"/>
  <c r="C57" i="13"/>
  <c r="D57" i="13"/>
  <c r="E57" i="13"/>
  <c r="F57" i="13"/>
  <c r="G57" i="13"/>
  <c r="C58" i="13"/>
  <c r="D58" i="13"/>
  <c r="E58" i="13"/>
  <c r="F58" i="13"/>
  <c r="G58" i="13"/>
  <c r="C59" i="13"/>
  <c r="D59" i="13"/>
  <c r="E59" i="13"/>
  <c r="F59" i="13"/>
  <c r="G59" i="13"/>
  <c r="C60" i="13"/>
  <c r="D60" i="13"/>
  <c r="E60" i="13"/>
  <c r="F60" i="13"/>
  <c r="G60" i="13"/>
  <c r="C61" i="13"/>
  <c r="D61" i="13"/>
  <c r="E61" i="13"/>
  <c r="F61" i="13"/>
  <c r="G61" i="13"/>
  <c r="D51" i="13"/>
  <c r="E51" i="13"/>
  <c r="F51" i="13"/>
  <c r="G51" i="13"/>
  <c r="C51" i="13"/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AD13" i="36" l="1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I19" i="36" l="1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G37" i="42" l="1"/>
  <c r="G33" i="42"/>
  <c r="G14" i="42"/>
  <c r="G40" i="42"/>
  <c r="G41" i="42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H40" i="42"/>
  <c r="K40" i="42" s="1"/>
  <c r="H33" i="42"/>
  <c r="K33" i="42" s="1"/>
  <c r="L33" i="42" s="1"/>
  <c r="J33" i="42" s="1"/>
  <c r="X17" i="42"/>
  <c r="Y17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B50" i="27" s="1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H43" i="42" l="1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B15" i="27" l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C49" i="27" l="1"/>
  <c r="C50" i="27"/>
  <c r="D49" i="27"/>
  <c r="D50" i="27"/>
  <c r="C30" i="27"/>
  <c r="C41" i="27"/>
  <c r="C46" i="27"/>
  <c r="C48" i="27"/>
  <c r="C44" i="27"/>
  <c r="C34" i="27"/>
  <c r="C25" i="27"/>
  <c r="C20" i="27"/>
  <c r="C31" i="27"/>
  <c r="C42" i="27"/>
  <c r="C22" i="27"/>
  <c r="C45" i="27"/>
  <c r="C33" i="27"/>
  <c r="C23" i="27"/>
  <c r="C36" i="27"/>
  <c r="C24" i="27"/>
  <c r="C47" i="27"/>
  <c r="C35" i="27"/>
  <c r="C19" i="27"/>
  <c r="C21" i="27"/>
  <c r="G5" i="24" l="1"/>
  <c r="H5" i="24"/>
  <c r="I5" i="24" s="1"/>
  <c r="I17" i="13"/>
  <c r="E50" i="27"/>
  <c r="D21" i="27"/>
  <c r="C43" i="27"/>
  <c r="C14" i="27"/>
  <c r="D14" i="27" s="1"/>
  <c r="E43" i="27"/>
  <c r="D43" i="27"/>
  <c r="E32" i="27"/>
  <c r="D32" i="27"/>
  <c r="E35" i="27"/>
  <c r="D35" i="27"/>
  <c r="D44" i="27"/>
  <c r="E33" i="27"/>
  <c r="D33" i="27"/>
  <c r="D36" i="27"/>
  <c r="E36" i="27"/>
  <c r="E24" i="27"/>
  <c r="D24" i="27"/>
  <c r="E42" i="27"/>
  <c r="D42" i="27"/>
  <c r="D23" i="27"/>
  <c r="E23" i="27"/>
  <c r="E41" i="27"/>
  <c r="D41" i="27"/>
  <c r="D34" i="27"/>
  <c r="E34" i="27"/>
  <c r="E46" i="27"/>
  <c r="D46" i="27"/>
  <c r="D47" i="27"/>
  <c r="E47" i="27"/>
  <c r="C32" i="27"/>
  <c r="C22" i="13"/>
  <c r="D48" i="27"/>
  <c r="H14" i="24"/>
  <c r="I14" i="24" s="1"/>
  <c r="D30" i="27"/>
  <c r="E30" i="27"/>
  <c r="D19" i="27"/>
  <c r="E45" i="27"/>
  <c r="D45" i="27"/>
  <c r="D31" i="27"/>
  <c r="E25" i="27"/>
  <c r="D25" i="27"/>
  <c r="E22" i="27"/>
  <c r="D22" i="27"/>
  <c r="E20" i="27"/>
  <c r="D20" i="27"/>
  <c r="E31" i="27" l="1"/>
  <c r="E49" i="27"/>
  <c r="G17" i="13"/>
  <c r="J6" i="30"/>
  <c r="G14" i="24"/>
  <c r="E21" i="27"/>
  <c r="E19" i="27"/>
  <c r="H17" i="13"/>
  <c r="H10" i="24"/>
  <c r="I10" i="24" s="1"/>
  <c r="H11" i="24"/>
  <c r="H9" i="24"/>
  <c r="I9" i="24" s="1"/>
  <c r="H8" i="24"/>
  <c r="I8" i="24" s="1"/>
  <c r="H6" i="24"/>
  <c r="I6" i="24" s="1"/>
  <c r="H13" i="24"/>
  <c r="I13" i="24" s="1"/>
  <c r="H7" i="24"/>
  <c r="I7" i="24" s="1"/>
  <c r="H12" i="24"/>
  <c r="I12" i="24" s="1"/>
  <c r="E44" i="27"/>
  <c r="E48" i="27"/>
  <c r="B17" i="46" l="1"/>
  <c r="B16" i="46" s="1"/>
  <c r="G11" i="24"/>
  <c r="G6" i="24"/>
  <c r="G13" i="24"/>
  <c r="G12" i="24"/>
  <c r="G9" i="24"/>
  <c r="G7" i="24"/>
  <c r="G10" i="24"/>
  <c r="G8" i="24"/>
  <c r="G15" i="24" l="1"/>
  <c r="F17" i="13"/>
  <c r="F49" i="27" l="1"/>
  <c r="G49" i="27" s="1"/>
  <c r="H49" i="27" s="1"/>
  <c r="I49" i="27" s="1"/>
  <c r="F50" i="27"/>
  <c r="G50" i="27" s="1"/>
  <c r="H50" i="27" s="1"/>
  <c r="I50" i="27" s="1"/>
  <c r="G16" i="24"/>
  <c r="G17" i="24" s="1"/>
  <c r="F22" i="27"/>
  <c r="G22" i="27" s="1"/>
  <c r="H22" i="27" s="1"/>
  <c r="I22" i="27" s="1"/>
  <c r="F31" i="27"/>
  <c r="G31" i="27" s="1"/>
  <c r="H31" i="27" s="1"/>
  <c r="I31" i="27" s="1"/>
  <c r="F25" i="27"/>
  <c r="G25" i="27" s="1"/>
  <c r="H25" i="27" s="1"/>
  <c r="I25" i="27" s="1"/>
  <c r="F32" i="27"/>
  <c r="G32" i="27" s="1"/>
  <c r="H32" i="27" s="1"/>
  <c r="I32" i="27" s="1"/>
  <c r="D17" i="13"/>
  <c r="E17" i="13" s="1"/>
  <c r="F48" i="27"/>
  <c r="G48" i="27" s="1"/>
  <c r="H48" i="27" s="1"/>
  <c r="I48" i="27" s="1"/>
  <c r="F46" i="27"/>
  <c r="G46" i="27" s="1"/>
  <c r="H46" i="27" s="1"/>
  <c r="I46" i="27" s="1"/>
  <c r="F23" i="27"/>
  <c r="G23" i="27" s="1"/>
  <c r="H23" i="27" s="1"/>
  <c r="I23" i="27" s="1"/>
  <c r="F20" i="27"/>
  <c r="G20" i="27" s="1"/>
  <c r="H20" i="27" s="1"/>
  <c r="I20" i="27" s="1"/>
  <c r="B5" i="27"/>
  <c r="F43" i="27"/>
  <c r="G43" i="27" s="1"/>
  <c r="H43" i="27" s="1"/>
  <c r="I43" i="27" s="1"/>
  <c r="F30" i="27"/>
  <c r="G30" i="27" s="1"/>
  <c r="H30" i="27" s="1"/>
  <c r="I30" i="27" s="1"/>
  <c r="F42" i="27"/>
  <c r="G42" i="27" s="1"/>
  <c r="H42" i="27" s="1"/>
  <c r="I42" i="27" s="1"/>
  <c r="F44" i="27"/>
  <c r="G44" i="27" s="1"/>
  <c r="H44" i="27" s="1"/>
  <c r="I44" i="27" s="1"/>
  <c r="F14" i="27"/>
  <c r="G14" i="27" s="1"/>
  <c r="H14" i="27" s="1"/>
  <c r="I14" i="27" s="1"/>
  <c r="F45" i="27"/>
  <c r="G45" i="27" s="1"/>
  <c r="H45" i="27" s="1"/>
  <c r="I45" i="27" s="1"/>
  <c r="F47" i="27"/>
  <c r="G47" i="27" s="1"/>
  <c r="H47" i="27" s="1"/>
  <c r="I47" i="27" s="1"/>
  <c r="F41" i="27"/>
  <c r="G41" i="27" s="1"/>
  <c r="H41" i="27" s="1"/>
  <c r="I41" i="27" s="1"/>
  <c r="F33" i="27"/>
  <c r="G33" i="27" s="1"/>
  <c r="H33" i="27" s="1"/>
  <c r="I33" i="27" s="1"/>
  <c r="F24" i="27"/>
  <c r="G24" i="27" s="1"/>
  <c r="H24" i="27" s="1"/>
  <c r="I24" i="27" s="1"/>
  <c r="F36" i="27"/>
  <c r="G36" i="27" s="1"/>
  <c r="H36" i="27" s="1"/>
  <c r="I36" i="27" s="1"/>
  <c r="F21" i="27"/>
  <c r="G21" i="27" s="1"/>
  <c r="H21" i="27" s="1"/>
  <c r="I21" i="27" s="1"/>
  <c r="F35" i="27"/>
  <c r="G35" i="27" s="1"/>
  <c r="H35" i="27" s="1"/>
  <c r="I35" i="27" s="1"/>
  <c r="F19" i="27"/>
  <c r="G19" i="27" s="1"/>
  <c r="H19" i="27" s="1"/>
  <c r="I19" i="27" s="1"/>
  <c r="F34" i="27"/>
  <c r="G34" i="27" s="1"/>
  <c r="H34" i="27" s="1"/>
  <c r="I34" i="27" s="1"/>
  <c r="I51" i="27" l="1"/>
  <c r="I52" i="27" s="1"/>
  <c r="N21" i="27" s="1"/>
  <c r="M21" i="27" s="1"/>
  <c r="B6" i="27"/>
  <c r="N25" i="27" l="1"/>
  <c r="L25" i="27" s="1"/>
  <c r="N17" i="27"/>
  <c r="M17" i="27" s="1"/>
  <c r="N23" i="27"/>
  <c r="L23" i="27" s="1"/>
  <c r="N24" i="27"/>
  <c r="M24" i="27" s="1"/>
  <c r="N18" i="27"/>
  <c r="L18" i="27" s="1"/>
  <c r="N16" i="27"/>
  <c r="M16" i="27" s="1"/>
  <c r="N19" i="27"/>
  <c r="L19" i="27" s="1"/>
  <c r="N20" i="27"/>
  <c r="L20" i="27" s="1"/>
  <c r="B7" i="27"/>
  <c r="B9" i="27" s="1"/>
  <c r="K17" i="13" s="1"/>
  <c r="N22" i="27"/>
  <c r="L22" i="27" s="1"/>
  <c r="L21" i="27"/>
  <c r="Z78" i="30"/>
  <c r="AD78" i="30"/>
  <c r="AC78" i="30"/>
  <c r="AB78" i="30"/>
  <c r="M25" i="27" l="1"/>
  <c r="L16" i="27"/>
  <c r="M23" i="27"/>
  <c r="M18" i="27"/>
  <c r="L24" i="27"/>
  <c r="B8" i="27"/>
  <c r="L17" i="27"/>
  <c r="M20" i="27"/>
  <c r="M19" i="27"/>
  <c r="J17" i="13"/>
  <c r="M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<sst xmlns="http://schemas.openxmlformats.org/spreadsheetml/2006/main" count="554" uniqueCount="296">
  <si>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</si>
  <si>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</si>
  <si>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</si>
  <si>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</si>
  <si>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</si>
  <si>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</si>
  <si>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</si>
  <si>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</si>
  <si>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</si>
  <si>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</si>
  <si>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</si>
  <si>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</si>
  <si>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</si>
  <si>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</si>
  <si>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</si>
  <si>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</si>
  <si>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</si>
  <si>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</si>
  <si>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</si>
  <si>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</si>
  <si>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</si>
  <si>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</si>
  <si>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</si>
  <si>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</si>
  <si>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</si>
  <si>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</si>
  <si>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</si>
  <si>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</si>
  <si>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</si>
  <si>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</si>
  <si>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</si>
  <si>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</si>
  <si>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</si>
  <si>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</si>
  <si>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</si>
  <si>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</si>
  <si>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</si>
  <si>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</si>
  <si>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</si>
  <si>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</si>
  <si>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</si>
  <si>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</si>
  <si>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</si>
  <si>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</si>
  <si>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</si>
  <si>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</si>
  <si>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</si>
  <si>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</si>
  <si>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</si>
  <si>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</si>
  <si>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</si>
  <si>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</si>
  <si>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</si>
  <si>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</si>
  <si>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</si>
  <si>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</si>
  <si>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</si>
  <si>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</si>
  <si>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</si>
  <si>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</si>
  <si>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</si>
  <si>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</si>
  <si>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</si>
  <si>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</si>
  <si>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</si>
  <si>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</si>
  <si>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</si>
  <si>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</si>
  <si>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</si>
  <si>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</si>
  <si>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</si>
  <si>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</si>
  <si>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</si>
  <si>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</si>
  <si>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</si>
  <si>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</si>
  <si>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</si>
  <si>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</si>
  <si>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</si>
  <si>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</si>
  <si>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</si>
  <si>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</si>
  <si>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</si>
  <si>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</si>
  <si>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</si>
  <si>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</si>
  <si>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</si>
  <si>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</si>
  <si>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</si>
  <si>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</si>
  <si>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</si>
  <si>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</si>
  <si>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</si>
  <si>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</si>
  <si>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</si>
  <si>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</si>
  <si>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</si>
  <si>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</si>
  <si>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</si>
  <si>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</si>
  <si>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</si>
  <si>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</si>
  <si>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</si>
  <si>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</si>
  <si>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</si>
  <si>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</si>
  <si>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</si>
  <si>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</si>
  <si>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</si>
  <si>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</si>
  <si>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</si>
  <si>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</si>
  <si>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</si>
  <si>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</si>
  <si>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</si>
  <si>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</si>
  <si>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</si>
  <si>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</si>
  <si>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</si>
  <si>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</si>
  <si>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</si>
  <si>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</si>
  <si>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</si>
  <si>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</si>
  <si>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</si>
  <si>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</si>
  <si>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</si>
  <si>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</si>
  <si>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</si>
  <si>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</si>
  <si>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</si>
  <si>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</si>
  <si>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</si>
  <si>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</si>
  <si>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</si>
  <si>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</si>
  <si>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</si>
  <si>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</si>
  <si>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</si>
  <si>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</si>
  <si>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</si>
  <si>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</si>
  <si>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</si>
  <si>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</si>
  <si>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</si>
  <si>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</si>
  <si>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</si>
  <si>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</si>
  <si>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</si>
  <si>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</si>
  <si>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</si>
  <si>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</si>
  <si>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</si>
  <si>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</si>
  <si>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</si>
  <si>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</si>
  <si>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</si>
  <si>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</si>
  <si>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</si>
  <si>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</si>
  <si>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</si>
  <si>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</si>
  <si>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</si>
  <si>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</si>
  <si>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</si>
  <si>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</si>
  <si>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</si>
  <si>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</si>
  <si>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</si>
  <si>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</si>
  <si>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</si>
  <si>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</si>
  <si>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</si>
  <si>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</si>
  <si>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</si>
  <si>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</si>
  <si>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</si>
  <si>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</si>
  <si>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</si>
  <si>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</si>
  <si>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4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</si>
  <si>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</si>
  <si>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</si>
  <si>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</si>
  <si>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</si>
  <si>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</si>
  <si>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</si>
  <si>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</si>
  <si>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</si>
  <si>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</si>
  <si>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</si>
  <si>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</si>
  <si>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</si>
  <si>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</si>
  <si>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</si>
  <si>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</si>
  <si>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</si>
  <si>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</si>
  <si>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</si>
  <si>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</si>
  <si>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</si>
  <si>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</si>
  <si>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</si>
  <si>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</si>
  <si>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</si>
  <si>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</si>
  <si>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</si>
  <si>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</si>
  <si>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</si>
  <si>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</si>
  <si>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</si>
  <si>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</si>
  <si>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</si>
  <si>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</si>
  <si>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</si>
  <si>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</si>
  <si>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</si>
  <si>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</si>
  <si>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</si>
  <si>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</si>
  <si>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</si>
  <si>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</si>
  <si>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</si>
  <si>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</si>
  <si>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</si>
  <si>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</si>
  <si>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</si>
  <si>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</si>
  <si>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</si>
  <si>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</si>
  <si>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</si>
  <si>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</si>
  <si>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</si>
  <si>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</si>
  <si>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</si>
  <si>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</si>
  <si>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</si>
  <si>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</si>
  <si>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</si>
  <si>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</si>
  <si>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</si>
  <si>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</si>
  <si>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</si>
  <si>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</si>
  <si>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</si>
  <si>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</si>
  <si>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</si>
  <si>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</si>
  <si>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</si>
  <si>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</si>
  <si>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</si>
  <si>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</si>
  <si>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</si>
  <si>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</si>
  <si>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</si>
  <si>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</si>
  <si>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</si>
  <si>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</si>
  <si>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</si>
  <si>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</si>
  <si>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</si>
  <si>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</si>
  <si>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</si>
  <si>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</si>
  <si>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</si>
  <si>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</si>
  <si>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</si>
  <si>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</si>
  <si>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</si>
  <si>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</si>
  <si>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</si>
  <si>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</si>
  <si>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</si>
  <si>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</si>
  <si>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</si>
  <si>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倍率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</si>
  <si>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</si>
  <si>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</si>
  <si>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</si>
  <si>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</si>
  <si>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</si>
  <si>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</si>
  <si>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</si>
  <si>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</si>
  <si>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</si>
  <si>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</si>
  <si>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</si>
  <si>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</si>
  <si>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</si>
  <si>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</si>
  <si>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</si>
  <si>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</si>
  <si>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姜太公</t>
    <phoneticPr fontId="1" type="noConversion"/>
  </si>
  <si>
    <t>243～1125way</t>
    <phoneticPr fontId="1" type="noConversion"/>
  </si>
  <si>
    <t>576way</t>
    <phoneticPr fontId="1" type="noConversion"/>
  </si>
  <si>
    <t>1125way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</si>
</sst>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_);[Red]\(0.00\)"/>
    <numFmt numFmtId="196" formatCode="0.000000000_);[Red]\(0.000000000\)"/>
  </numFmts>
  <fonts count="7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180" fontId="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177" fontId="58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192" fontId="5" fillId="0" borderId="1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0" borderId="0" xfId="0" applyAlignment="1"/>
    <xf numFmtId="0" fontId="63" fillId="40" borderId="23" xfId="0" applyFont="1" applyFill="1" applyBorder="1" applyAlignment="1">
      <alignment horizontal="center"/>
    </xf>
    <xf numFmtId="0" fontId="63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5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5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6" fontId="9" fillId="0" borderId="0" xfId="0" applyNumberFormat="1" applyFont="1">
      <alignment vertical="center"/>
    </xf>
    <xf numFmtId="195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77" fontId="65" fillId="0" borderId="1" xfId="0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/>
    </xf>
    <xf numFmtId="0" fontId="55" fillId="0" borderId="1" xfId="0" applyNumberFormat="1" applyFont="1" applyFill="1" applyBorder="1" applyAlignment="1">
      <alignment vertical="center"/>
    </xf>
    <xf numFmtId="181" fontId="68" fillId="0" borderId="1" xfId="1" applyNumberFormat="1" applyFont="1" applyBorder="1">
      <alignment vertical="center"/>
    </xf>
    <xf numFmtId="181" fontId="68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69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46" borderId="1" xfId="0" applyFont="1" applyFill="1" applyBorder="1">
      <alignment vertical="center"/>
    </xf>
    <xf numFmtId="181" fontId="70" fillId="40" borderId="1" xfId="0" applyNumberFormat="1" applyFont="1" applyFill="1" applyBorder="1">
      <alignment vertical="center"/>
    </xf>
    <xf numFmtId="181" fontId="70" fillId="40" borderId="1" xfId="1" applyNumberFormat="1" applyFont="1" applyFill="1" applyBorder="1">
      <alignment vertical="center"/>
    </xf>
    <xf numFmtId="180" fontId="72" fillId="0" borderId="0" xfId="1" applyNumberFormat="1" applyFont="1">
      <alignment vertical="center"/>
    </xf>
    <xf numFmtId="180" fontId="68" fillId="0" borderId="0" xfId="1" applyNumberFormat="1" applyFont="1">
      <alignment vertical="center"/>
    </xf>
    <xf numFmtId="0" fontId="73" fillId="40" borderId="1" xfId="0" applyFont="1" applyFill="1" applyBorder="1">
      <alignment vertical="center"/>
    </xf>
    <xf numFmtId="181" fontId="71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0" fillId="37" borderId="15" xfId="0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69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36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C51">
            <v>0</v>
          </cell>
          <cell r="D51">
            <v>0</v>
          </cell>
          <cell r="E51">
            <v>50</v>
          </cell>
          <cell r="F51">
            <v>100</v>
          </cell>
          <cell r="G51">
            <v>200</v>
          </cell>
        </row>
        <row r="52">
          <cell r="C52">
            <v>0</v>
          </cell>
          <cell r="D52">
            <v>0</v>
          </cell>
          <cell r="E52">
            <v>25</v>
          </cell>
          <cell r="F52">
            <v>50</v>
          </cell>
          <cell r="G52">
            <v>125</v>
          </cell>
        </row>
        <row r="53">
          <cell r="C53">
            <v>0</v>
          </cell>
          <cell r="D53">
            <v>0</v>
          </cell>
          <cell r="E53">
            <v>15</v>
          </cell>
          <cell r="F53">
            <v>50</v>
          </cell>
          <cell r="G53">
            <v>100</v>
          </cell>
        </row>
        <row r="54">
          <cell r="C54">
            <v>0</v>
          </cell>
          <cell r="D54">
            <v>0</v>
          </cell>
          <cell r="E54">
            <v>15</v>
          </cell>
          <cell r="F54">
            <v>50</v>
          </cell>
          <cell r="G54">
            <v>100</v>
          </cell>
        </row>
        <row r="55">
          <cell r="C55">
            <v>0</v>
          </cell>
          <cell r="D55">
            <v>0</v>
          </cell>
          <cell r="E55">
            <v>15</v>
          </cell>
          <cell r="F55">
            <v>50</v>
          </cell>
          <cell r="G55">
            <v>100</v>
          </cell>
        </row>
        <row r="56">
          <cell r="C56">
            <v>0</v>
          </cell>
          <cell r="D56">
            <v>0</v>
          </cell>
          <cell r="E56">
            <v>10</v>
          </cell>
          <cell r="F56">
            <v>25</v>
          </cell>
          <cell r="G56">
            <v>50</v>
          </cell>
        </row>
        <row r="57">
          <cell r="C57">
            <v>0</v>
          </cell>
          <cell r="D57">
            <v>0</v>
          </cell>
          <cell r="E57">
            <v>10</v>
          </cell>
          <cell r="F57">
            <v>25</v>
          </cell>
          <cell r="G57">
            <v>50</v>
          </cell>
        </row>
        <row r="58"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25</v>
          </cell>
        </row>
        <row r="59"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25</v>
          </cell>
        </row>
        <row r="60"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25</v>
          </cell>
        </row>
        <row r="61">
          <cell r="C61">
            <v>0</v>
          </cell>
          <cell r="D61">
            <v>0</v>
          </cell>
          <cell r="E61">
            <v>2</v>
          </cell>
          <cell r="F61">
            <v>10</v>
          </cell>
          <cell r="G61">
            <v>100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9"/>
  <sheetViews>
    <sheetView tabSelected="1" topLeftCell="A34" zoomScale="135" zoomScaleNormal="80" workbookViewId="0">
      <selection activeCell="F48" sqref="F48"/>
    </sheetView>
  </sheetViews>
  <sheetFormatPr baseColWidth="10" defaultColWidth="9" defaultRowHeight="15"/>
  <cols>
    <col min="1" max="1" width="18.33203125" style="29" bestFit="1" customWidth="1"/>
    <col min="2" max="2" width="18.5" style="29" bestFit="1" customWidth="1"/>
    <col min="3" max="3" width="14.5" style="29" customWidth="1"/>
    <col min="4" max="4" width="13" style="29" customWidth="1"/>
    <col min="5" max="5" width="14.6640625" style="29" customWidth="1"/>
    <col min="6" max="6" width="16.33203125" style="29" customWidth="1"/>
    <col min="7" max="7" width="13.5" style="29" customWidth="1"/>
    <col min="8" max="8" width="12.6640625" style="29" bestFit="1" customWidth="1"/>
    <col min="9" max="9" width="21.1640625" style="29" customWidth="1"/>
    <col min="10" max="10" width="17.6640625" style="29" customWidth="1"/>
    <col min="11" max="11" width="35.1640625" style="29" customWidth="1"/>
    <col min="12" max="12" width="18.1640625" style="29" customWidth="1"/>
    <col min="13" max="16384" width="9" style="29"/>
  </cols>
  <sheetData>
    <row r="1" spans="1:13" ht="16.5" customHeight="1"/>
    <row r="2" spans="1:13" ht="16.5" customHeight="1"/>
    <row r="3" spans="1:13" ht="16.5" customHeight="1">
      <c r="A3" s="176"/>
      <c r="B3" s="167" t="s">
        <v>109</v>
      </c>
      <c r="C3" s="243" t="s">
        <v>292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</row>
    <row r="4" spans="1:13" ht="16.5" customHeight="1">
      <c r="B4" s="167" t="s">
        <v>134</v>
      </c>
      <c r="C4" s="168" t="s">
        <v>145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</row>
    <row r="5" spans="1:13" ht="16.5" customHeight="1">
      <c r="B5" s="166" t="s">
        <v>108</v>
      </c>
      <c r="C5" s="170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spans="1:13" ht="16.5" customHeight="1">
      <c r="B6" s="166" t="s">
        <v>107</v>
      </c>
      <c r="C6" s="165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spans="1:13" ht="16.5" customHeight="1" thickBot="1">
      <c r="B7" s="139"/>
      <c r="C7" s="13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3" ht="16.5" customHeight="1">
      <c r="B8" s="164" t="s">
        <v>107</v>
      </c>
      <c r="C8" s="163" t="s">
        <v>106</v>
      </c>
      <c r="D8" s="163" t="s">
        <v>105</v>
      </c>
      <c r="E8" s="123"/>
      <c r="F8" s="123"/>
      <c r="G8" s="123"/>
      <c r="H8" s="123"/>
      <c r="I8" s="123"/>
      <c r="J8" s="110"/>
      <c r="K8" s="122"/>
      <c r="L8" s="122"/>
      <c r="M8" s="122"/>
    </row>
    <row r="9" spans="1:13" ht="16.5" customHeight="1">
      <c r="B9" s="162"/>
      <c r="C9" s="161"/>
      <c r="D9" s="4"/>
      <c r="E9" s="5"/>
      <c r="F9" s="5"/>
      <c r="G9" s="5"/>
      <c r="H9" s="5"/>
      <c r="I9" s="5"/>
      <c r="J9" s="112"/>
      <c r="K9" s="122"/>
      <c r="L9" s="122"/>
      <c r="M9" s="122"/>
    </row>
    <row r="10" spans="1:13" ht="16.5" customHeight="1">
      <c r="B10" s="162"/>
      <c r="C10" s="161"/>
      <c r="D10" s="5"/>
      <c r="E10" s="5"/>
      <c r="F10" s="5"/>
      <c r="G10" s="5"/>
      <c r="H10" s="5"/>
      <c r="I10" s="5"/>
      <c r="J10" s="112"/>
      <c r="K10" s="122"/>
      <c r="L10" s="122"/>
      <c r="M10" s="122"/>
    </row>
    <row r="11" spans="1:13" ht="16.5" customHeight="1">
      <c r="B11" s="162"/>
      <c r="C11" s="161"/>
      <c r="D11" s="5"/>
      <c r="E11" s="5"/>
      <c r="F11" s="5"/>
      <c r="G11" s="5"/>
      <c r="H11" s="5"/>
      <c r="I11" s="5"/>
      <c r="J11" s="112"/>
      <c r="K11" s="122"/>
      <c r="L11" s="122"/>
      <c r="M11" s="122"/>
    </row>
    <row r="12" spans="1:13" ht="16.5" customHeight="1">
      <c r="B12" s="162"/>
      <c r="C12" s="161"/>
      <c r="D12" s="5"/>
      <c r="E12" s="5"/>
      <c r="F12" s="5"/>
      <c r="G12" s="5"/>
      <c r="H12" s="5"/>
      <c r="I12" s="5"/>
      <c r="J12" s="112"/>
      <c r="K12" s="122"/>
      <c r="L12" s="122"/>
      <c r="M12" s="122"/>
    </row>
    <row r="13" spans="1:13" ht="16.5" customHeight="1">
      <c r="B13" s="162"/>
      <c r="C13" s="161"/>
      <c r="D13" s="5"/>
      <c r="E13" s="5"/>
      <c r="F13" s="34"/>
      <c r="G13" s="5"/>
      <c r="H13" s="5"/>
      <c r="I13" s="5"/>
      <c r="J13" s="112"/>
      <c r="K13" s="122"/>
      <c r="L13" s="122"/>
      <c r="M13" s="122"/>
    </row>
    <row r="14" spans="1:13" ht="16.5" customHeight="1" thickBot="1">
      <c r="B14" s="160"/>
      <c r="C14" s="159"/>
      <c r="D14" s="158"/>
      <c r="E14" s="157"/>
      <c r="F14" s="156"/>
      <c r="G14" s="158"/>
      <c r="H14" s="157"/>
      <c r="I14" s="156"/>
      <c r="J14" s="155"/>
      <c r="K14" s="122"/>
      <c r="L14" s="122"/>
      <c r="M14" s="122"/>
    </row>
    <row r="15" spans="1:13" ht="16.5" customHeight="1" thickBot="1">
      <c r="B15" s="139"/>
      <c r="C15" s="13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spans="1:13" ht="16.5" customHeight="1">
      <c r="B16" s="154" t="s">
        <v>104</v>
      </c>
      <c r="C16" s="153" t="s">
        <v>103</v>
      </c>
      <c r="D16" s="153" t="s">
        <v>102</v>
      </c>
      <c r="E16" s="153" t="s">
        <v>101</v>
      </c>
      <c r="F16" s="153" t="s">
        <v>100</v>
      </c>
      <c r="G16" s="153" t="s">
        <v>99</v>
      </c>
      <c r="H16" s="152" t="s">
        <v>82</v>
      </c>
      <c r="I16" s="152" t="s">
        <v>98</v>
      </c>
      <c r="J16" s="152" t="s">
        <v>97</v>
      </c>
      <c r="K16" s="152" t="s">
        <v>133</v>
      </c>
      <c r="L16" s="151" t="s">
        <v>96</v>
      </c>
      <c r="M16" s="122"/>
    </row>
    <row r="17" spans="1:13" ht="16.5" customHeight="1">
      <c r="B17" s="150">
        <v>50</v>
      </c>
      <c r="C17" s="149" t="s">
        <v>293</v>
      </c>
      <c r="D17" s="254" t="e">
        <f>#REF!</f>
        <v>#REF!</v>
      </c>
      <c r="E17" s="254" t="e">
        <f>1-D17</f>
        <v>#REF!</v>
      </c>
      <c r="F17" s="254" t="e">
        <f>#REF!</f>
        <v>#REF!</v>
      </c>
      <c r="G17" s="254" t="e">
        <f>#REF!</f>
        <v>#REF!</v>
      </c>
      <c r="H17" s="254" t="e">
        <f>SUM(#REF!)</f>
        <v>#REF!</v>
      </c>
      <c r="I17" s="254" t="e">
        <f>SUM(#REF!)</f>
        <v>#REF!</v>
      </c>
      <c r="J17" s="148" t="e">
        <f>VI!B7</f>
        <v>#REF!</v>
      </c>
      <c r="K17" s="148" t="e">
        <f>VI!B9</f>
        <v>#REF!</v>
      </c>
      <c r="L17" s="147"/>
      <c r="M17" s="122"/>
    </row>
    <row r="18" spans="1:13" ht="16.5" customHeight="1">
      <c r="B18" s="146"/>
      <c r="C18" s="2"/>
      <c r="D18" s="2"/>
      <c r="E18" s="187"/>
      <c r="F18" s="2"/>
      <c r="G18" s="2"/>
      <c r="H18" s="2"/>
      <c r="I18" s="2"/>
      <c r="J18" s="2"/>
      <c r="K18" s="2"/>
      <c r="L18" s="125"/>
      <c r="M18" s="122"/>
    </row>
    <row r="19" spans="1:13" ht="16.5" customHeight="1" thickBot="1">
      <c r="B19" s="145"/>
      <c r="C19" s="144"/>
      <c r="D19" s="144"/>
      <c r="E19" s="144"/>
      <c r="F19" s="144"/>
      <c r="G19" s="144"/>
      <c r="H19" s="144"/>
      <c r="I19" s="144"/>
      <c r="J19" s="144"/>
      <c r="K19" s="144"/>
      <c r="L19" s="143"/>
      <c r="M19" s="122"/>
    </row>
    <row r="20" spans="1:13" ht="16.5" customHeight="1" thickBot="1">
      <c r="B20" s="139"/>
      <c r="C20" s="132"/>
      <c r="D20" s="122"/>
      <c r="E20" s="122"/>
      <c r="F20" s="122"/>
      <c r="G20" s="122"/>
      <c r="H20" s="122"/>
      <c r="I20" s="122"/>
      <c r="J20" s="122"/>
      <c r="K20" s="122"/>
      <c r="L20" s="122"/>
      <c r="M20" s="122"/>
    </row>
    <row r="21" spans="1:13" ht="16.5" customHeight="1">
      <c r="B21" s="142" t="s">
        <v>95</v>
      </c>
      <c r="C21" s="141" t="s">
        <v>169</v>
      </c>
      <c r="D21" s="122"/>
      <c r="E21" s="122"/>
      <c r="F21" s="15"/>
      <c r="G21" s="122"/>
      <c r="H21" s="122"/>
      <c r="I21" s="122"/>
      <c r="J21" s="122"/>
      <c r="K21" s="122"/>
      <c r="L21" s="122"/>
      <c r="M21" s="122"/>
    </row>
    <row r="22" spans="1:13" ht="16.5" customHeight="1" thickBot="1">
      <c r="B22" s="140" t="s">
        <v>94</v>
      </c>
      <c r="C22" s="133" t="e">
        <f>IF((1/SUM(#REF!))&gt;=150,"infrequency",(IF((1/SUM(#REF!))&gt;=100,"Average","Frequency")))</f>
        <v>#REF!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spans="1:13" ht="16.5" customHeight="1">
      <c r="B23" s="139"/>
      <c r="C23" s="13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spans="1:13" ht="16.5" customHeight="1" thickBot="1">
      <c r="B24" s="139"/>
      <c r="C24" s="13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1:13" ht="16.5" customHeight="1">
      <c r="B25" s="138" t="s">
        <v>91</v>
      </c>
      <c r="C25" s="137">
        <v>1</v>
      </c>
      <c r="D25" s="137">
        <v>2</v>
      </c>
      <c r="E25" s="137">
        <v>3</v>
      </c>
      <c r="F25" s="136">
        <v>4</v>
      </c>
      <c r="G25" s="135">
        <v>5</v>
      </c>
      <c r="H25" s="122"/>
      <c r="I25" s="122"/>
      <c r="J25" s="122"/>
      <c r="K25" s="122"/>
      <c r="L25" s="122"/>
      <c r="M25" s="122"/>
    </row>
    <row r="26" spans="1:13" ht="17" thickBot="1">
      <c r="A26" s="29" t="s">
        <v>243</v>
      </c>
      <c r="B26" s="134" t="s">
        <v>140</v>
      </c>
      <c r="C26" s="68">
        <v>3</v>
      </c>
      <c r="D26" s="68">
        <v>3</v>
      </c>
      <c r="E26" s="68">
        <v>3</v>
      </c>
      <c r="F26" s="68">
        <v>3</v>
      </c>
      <c r="G26" s="68">
        <v>3</v>
      </c>
      <c r="H26" s="132"/>
      <c r="I26" s="122"/>
      <c r="J26" s="122"/>
      <c r="K26" s="122"/>
      <c r="L26" s="122"/>
      <c r="M26" s="122"/>
    </row>
    <row r="27" spans="1:13" ht="16.5" customHeight="1" thickBot="1">
      <c r="A27" s="29" t="s">
        <v>294</v>
      </c>
      <c r="B27" s="134" t="s">
        <v>140</v>
      </c>
      <c r="C27" s="68">
        <v>3</v>
      </c>
      <c r="D27" s="68">
        <v>3</v>
      </c>
      <c r="E27" s="68">
        <v>4</v>
      </c>
      <c r="F27" s="68">
        <v>4</v>
      </c>
      <c r="G27" s="68">
        <v>4</v>
      </c>
      <c r="H27" s="122"/>
      <c r="I27" s="122"/>
      <c r="J27" s="122"/>
      <c r="K27" s="122"/>
      <c r="L27" s="122"/>
      <c r="M27" s="122"/>
    </row>
    <row r="28" spans="1:13" ht="16.5" customHeight="1" thickBot="1">
      <c r="A28" s="29" t="s">
        <v>295</v>
      </c>
      <c r="B28" s="134" t="s">
        <v>140</v>
      </c>
      <c r="C28" s="68">
        <v>3</v>
      </c>
      <c r="D28" s="68">
        <v>3</v>
      </c>
      <c r="E28" s="68">
        <v>5</v>
      </c>
      <c r="F28" s="68">
        <v>5</v>
      </c>
      <c r="G28" s="68">
        <v>5</v>
      </c>
      <c r="H28" s="122"/>
      <c r="I28" s="122"/>
      <c r="J28" s="122"/>
      <c r="K28" s="122"/>
      <c r="L28" s="122"/>
      <c r="M28" s="122"/>
    </row>
    <row r="29" spans="1:13" ht="16.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spans="1:13" ht="16.5" customHeight="1">
      <c r="B30" s="122" t="s">
        <v>93</v>
      </c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spans="1:13" ht="16.5" customHeight="1">
      <c r="B31" s="305" t="s">
        <v>276</v>
      </c>
      <c r="C31" s="306"/>
      <c r="D31" s="306"/>
      <c r="E31" s="306"/>
      <c r="F31" s="306"/>
      <c r="G31" s="306"/>
      <c r="H31" s="122"/>
      <c r="I31" s="122"/>
      <c r="J31" s="122"/>
      <c r="K31" s="122"/>
      <c r="L31" s="122"/>
      <c r="M31" s="122"/>
    </row>
    <row r="32" spans="1:13" ht="16.5" customHeight="1">
      <c r="B32" s="306"/>
      <c r="C32" s="306"/>
      <c r="D32" s="306"/>
      <c r="E32" s="306"/>
      <c r="F32" s="306"/>
      <c r="G32" s="306"/>
      <c r="H32" s="122"/>
      <c r="I32" s="122"/>
      <c r="J32" s="122"/>
      <c r="K32" s="122"/>
      <c r="L32" s="122"/>
      <c r="M32" s="122"/>
    </row>
    <row r="33" spans="2:14" ht="16.5" customHeight="1">
      <c r="B33" s="306"/>
      <c r="C33" s="306"/>
      <c r="D33" s="306"/>
      <c r="E33" s="306"/>
      <c r="F33" s="306"/>
      <c r="G33" s="306"/>
      <c r="H33" s="122"/>
      <c r="I33" s="122"/>
      <c r="J33" s="122"/>
      <c r="K33" s="122"/>
      <c r="L33" s="122"/>
      <c r="M33" s="122"/>
    </row>
    <row r="34" spans="2:14" ht="16.5" customHeight="1">
      <c r="B34" s="306"/>
      <c r="C34" s="306"/>
      <c r="D34" s="306"/>
      <c r="E34" s="306"/>
      <c r="F34" s="306"/>
      <c r="G34" s="306"/>
      <c r="H34" s="122"/>
      <c r="I34" s="122"/>
      <c r="J34" s="122"/>
      <c r="K34" s="210"/>
      <c r="L34" s="210"/>
      <c r="M34" s="210"/>
      <c r="N34" s="210"/>
    </row>
    <row r="35" spans="2:14" ht="16.5" customHeight="1">
      <c r="B35" s="306"/>
      <c r="C35" s="306"/>
      <c r="D35" s="306"/>
      <c r="E35" s="306"/>
      <c r="F35" s="306"/>
      <c r="G35" s="306"/>
      <c r="H35" s="122"/>
      <c r="I35" s="122"/>
      <c r="J35" s="122"/>
      <c r="K35" s="210"/>
      <c r="L35" s="210"/>
      <c r="M35" s="210"/>
      <c r="N35" s="210"/>
    </row>
    <row r="36" spans="2:14" ht="16.5" customHeight="1">
      <c r="B36" s="306"/>
      <c r="C36" s="306"/>
      <c r="D36" s="306"/>
      <c r="E36" s="306"/>
      <c r="F36" s="306"/>
      <c r="G36" s="306"/>
      <c r="H36" s="122"/>
      <c r="I36" s="122"/>
      <c r="J36" s="122"/>
      <c r="K36" s="122"/>
      <c r="L36" s="122"/>
      <c r="M36" s="122"/>
    </row>
    <row r="37" spans="2:14" ht="16.5" customHeight="1">
      <c r="B37" s="306"/>
      <c r="C37" s="306"/>
      <c r="D37" s="306"/>
      <c r="E37" s="306"/>
      <c r="F37" s="306"/>
      <c r="G37" s="306"/>
      <c r="H37" s="122"/>
      <c r="I37" s="122"/>
      <c r="J37" s="122"/>
      <c r="K37" s="122"/>
      <c r="L37" s="122"/>
      <c r="M37" s="122"/>
    </row>
    <row r="38" spans="2:14" ht="16.5" customHeight="1">
      <c r="B38" s="306"/>
      <c r="C38" s="306"/>
      <c r="D38" s="306"/>
      <c r="E38" s="306"/>
      <c r="F38" s="306"/>
      <c r="G38" s="306"/>
      <c r="H38" s="122"/>
      <c r="I38" s="122"/>
      <c r="J38" s="122"/>
      <c r="K38" s="122"/>
      <c r="L38" s="122"/>
      <c r="M38" s="122"/>
    </row>
    <row r="39" spans="2:14" ht="16.5" customHeight="1">
      <c r="B39" s="306"/>
      <c r="C39" s="306"/>
      <c r="D39" s="306"/>
      <c r="E39" s="306"/>
      <c r="F39" s="306"/>
      <c r="G39" s="306"/>
      <c r="H39" s="122"/>
      <c r="I39" s="122"/>
      <c r="J39" s="122"/>
      <c r="K39" s="122"/>
      <c r="L39" s="122"/>
      <c r="M39" s="122"/>
    </row>
    <row r="40" spans="2:14" ht="16.5" customHeight="1">
      <c r="B40" s="306"/>
      <c r="C40" s="306"/>
      <c r="D40" s="306"/>
      <c r="E40" s="306"/>
      <c r="F40" s="306"/>
      <c r="G40" s="306"/>
      <c r="H40" s="122"/>
      <c r="I40" s="122"/>
      <c r="J40" s="122"/>
      <c r="K40" s="122"/>
      <c r="L40" s="122"/>
      <c r="M40" s="122"/>
    </row>
    <row r="41" spans="2:14" ht="16.5" customHeight="1">
      <c r="B41" s="306"/>
      <c r="C41" s="306"/>
      <c r="D41" s="306"/>
      <c r="E41" s="306"/>
      <c r="F41" s="306"/>
      <c r="G41" s="306"/>
      <c r="H41" s="122"/>
      <c r="I41" s="122"/>
      <c r="J41" s="122"/>
      <c r="K41" s="122"/>
      <c r="L41" s="122"/>
      <c r="M41" s="122"/>
    </row>
    <row r="42" spans="2:14" ht="16.5" customHeight="1">
      <c r="B42" s="306"/>
      <c r="C42" s="306"/>
      <c r="D42" s="306"/>
      <c r="E42" s="306"/>
      <c r="F42" s="306"/>
      <c r="G42" s="306"/>
      <c r="H42" s="122"/>
      <c r="I42" s="122"/>
      <c r="J42" s="122"/>
      <c r="K42" s="122"/>
      <c r="L42" s="122"/>
      <c r="M42" s="122"/>
    </row>
    <row r="43" spans="2:14" ht="16.5" customHeight="1">
      <c r="B43" s="306"/>
      <c r="C43" s="306"/>
      <c r="D43" s="306"/>
      <c r="E43" s="306"/>
      <c r="F43" s="306"/>
      <c r="G43" s="306"/>
      <c r="H43" s="122"/>
      <c r="I43" s="122"/>
      <c r="J43" s="122"/>
      <c r="K43" s="122"/>
      <c r="L43" s="122"/>
      <c r="M43" s="122"/>
    </row>
    <row r="44" spans="2:14" ht="16.5" customHeight="1">
      <c r="B44" s="306"/>
      <c r="C44" s="306"/>
      <c r="D44" s="306"/>
      <c r="E44" s="306"/>
      <c r="F44" s="306"/>
      <c r="G44" s="306"/>
      <c r="H44" s="122"/>
      <c r="I44" s="122"/>
      <c r="J44" s="122"/>
      <c r="K44" s="122"/>
      <c r="L44" s="122"/>
      <c r="M44" s="122"/>
    </row>
    <row r="45" spans="2:14" ht="16.5" customHeight="1">
      <c r="B45" s="306"/>
      <c r="C45" s="306"/>
      <c r="D45" s="306"/>
      <c r="E45" s="306"/>
      <c r="F45" s="306"/>
      <c r="G45" s="306"/>
      <c r="H45" s="122"/>
      <c r="I45" s="122"/>
      <c r="J45" s="122"/>
      <c r="K45" s="122"/>
      <c r="L45" s="122"/>
      <c r="M45" s="122"/>
    </row>
    <row r="46" spans="2:14" ht="16.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spans="2:14" ht="16.5" customHeight="1">
      <c r="B47" s="122"/>
      <c r="C47" s="122"/>
      <c r="D47" s="122"/>
      <c r="E47" s="122"/>
      <c r="F47" s="122"/>
      <c r="G47" s="122"/>
      <c r="H47" s="122"/>
      <c r="I47" s="122"/>
    </row>
    <row r="48" spans="2:14" ht="16.5" customHeight="1">
      <c r="G48" s="1"/>
      <c r="H48" s="122"/>
      <c r="I48" s="122"/>
    </row>
    <row r="49" spans="1:9" ht="16.5" customHeight="1">
      <c r="B49" s="131" t="s">
        <v>92</v>
      </c>
      <c r="C49" s="1"/>
      <c r="D49" s="1"/>
      <c r="E49" s="1"/>
      <c r="F49" s="1"/>
      <c r="G49" s="122"/>
      <c r="H49" s="122"/>
      <c r="I49" s="122"/>
    </row>
    <row r="50" spans="1:9" ht="16.5" customHeight="1">
      <c r="B50" s="131" t="s">
        <v>91</v>
      </c>
      <c r="C50" s="131">
        <v>1</v>
      </c>
      <c r="D50" s="131">
        <v>2</v>
      </c>
      <c r="E50" s="131">
        <v>3</v>
      </c>
      <c r="F50" s="131">
        <v>4</v>
      </c>
      <c r="G50" s="302">
        <v>5</v>
      </c>
      <c r="H50" s="122"/>
      <c r="I50" s="122"/>
    </row>
    <row r="51" spans="1:9" ht="16.5" customHeight="1">
      <c r="A51" s="176"/>
      <c r="B51" s="131" t="s">
        <v>52</v>
      </c>
      <c r="C51" s="304">
        <f>[1]OverView!C51</f>
        <v>0</v>
      </c>
      <c r="D51" s="304">
        <f>[1]OverView!D51</f>
        <v>0</v>
      </c>
      <c r="E51" s="304">
        <f>[1]OverView!E51</f>
        <v>50</v>
      </c>
      <c r="F51" s="304">
        <f>[1]OverView!F51</f>
        <v>100</v>
      </c>
      <c r="G51" s="304">
        <f>[1]OverView!G51</f>
        <v>200</v>
      </c>
      <c r="H51" s="122"/>
      <c r="I51" s="122"/>
    </row>
    <row r="52" spans="1:9" ht="16.5" customHeight="1">
      <c r="B52" s="131" t="s">
        <v>78</v>
      </c>
      <c r="C52" s="304">
        <f>[1]OverView!C52</f>
        <v>0</v>
      </c>
      <c r="D52" s="304">
        <f>[1]OverView!D52</f>
        <v>0</v>
      </c>
      <c r="E52" s="304">
        <f>[1]OverView!E52</f>
        <v>25</v>
      </c>
      <c r="F52" s="304">
        <f>[1]OverView!F52</f>
        <v>50</v>
      </c>
      <c r="G52" s="304">
        <f>[1]OverView!G52</f>
        <v>125</v>
      </c>
      <c r="H52" s="122"/>
      <c r="I52" s="122"/>
    </row>
    <row r="53" spans="1:9" ht="16.5" customHeight="1">
      <c r="B53" s="131" t="s">
        <v>76</v>
      </c>
      <c r="C53" s="304">
        <f>[1]OverView!C53</f>
        <v>0</v>
      </c>
      <c r="D53" s="304">
        <f>[1]OverView!D53</f>
        <v>0</v>
      </c>
      <c r="E53" s="304">
        <f>[1]OverView!E53</f>
        <v>15</v>
      </c>
      <c r="F53" s="304">
        <f>[1]OverView!F53</f>
        <v>50</v>
      </c>
      <c r="G53" s="304">
        <f>[1]OverView!G53</f>
        <v>100</v>
      </c>
      <c r="H53" s="122"/>
      <c r="I53" s="122"/>
    </row>
    <row r="54" spans="1:9" ht="16.5" customHeight="1">
      <c r="B54" s="131" t="s">
        <v>77</v>
      </c>
      <c r="C54" s="304">
        <f>[1]OverView!C54</f>
        <v>0</v>
      </c>
      <c r="D54" s="304">
        <f>[1]OverView!D54</f>
        <v>0</v>
      </c>
      <c r="E54" s="304">
        <f>[1]OverView!E54</f>
        <v>15</v>
      </c>
      <c r="F54" s="304">
        <f>[1]OverView!F54</f>
        <v>50</v>
      </c>
      <c r="G54" s="304">
        <f>[1]OverView!G54</f>
        <v>100</v>
      </c>
      <c r="H54" s="122"/>
      <c r="I54" s="122"/>
    </row>
    <row r="55" spans="1:9" ht="16.5" customHeight="1">
      <c r="B55" s="131" t="s">
        <v>111</v>
      </c>
      <c r="C55" s="304">
        <f>[1]OverView!C55</f>
        <v>0</v>
      </c>
      <c r="D55" s="304">
        <f>[1]OverView!D55</f>
        <v>0</v>
      </c>
      <c r="E55" s="304">
        <f>[1]OverView!E55</f>
        <v>15</v>
      </c>
      <c r="F55" s="304">
        <f>[1]OverView!F55</f>
        <v>50</v>
      </c>
      <c r="G55" s="304">
        <f>[1]OverView!G55</f>
        <v>100</v>
      </c>
      <c r="H55" s="122"/>
      <c r="I55" s="122"/>
    </row>
    <row r="56" spans="1:9" ht="16.5" customHeight="1">
      <c r="B56" s="131" t="s">
        <v>62</v>
      </c>
      <c r="C56" s="304">
        <f>[1]OverView!C56</f>
        <v>0</v>
      </c>
      <c r="D56" s="304">
        <f>[1]OverView!D56</f>
        <v>0</v>
      </c>
      <c r="E56" s="304">
        <f>[1]OverView!E56</f>
        <v>10</v>
      </c>
      <c r="F56" s="304">
        <f>[1]OverView!F56</f>
        <v>25</v>
      </c>
      <c r="G56" s="304">
        <f>[1]OverView!G56</f>
        <v>50</v>
      </c>
      <c r="H56" s="122"/>
      <c r="I56" s="122"/>
    </row>
    <row r="57" spans="1:9" ht="16.5" customHeight="1">
      <c r="B57" s="169" t="s">
        <v>262</v>
      </c>
      <c r="C57" s="304">
        <f>[1]OverView!C57</f>
        <v>0</v>
      </c>
      <c r="D57" s="304">
        <f>[1]OverView!D57</f>
        <v>0</v>
      </c>
      <c r="E57" s="304">
        <f>[1]OverView!E57</f>
        <v>10</v>
      </c>
      <c r="F57" s="304">
        <f>[1]OverView!F57</f>
        <v>25</v>
      </c>
      <c r="G57" s="304">
        <f>[1]OverView!G57</f>
        <v>50</v>
      </c>
      <c r="H57" s="122"/>
      <c r="I57" s="122"/>
    </row>
    <row r="58" spans="1:9" ht="16.5" customHeight="1">
      <c r="B58" s="169" t="s">
        <v>178</v>
      </c>
      <c r="C58" s="304">
        <f>[1]OverView!C58</f>
        <v>0</v>
      </c>
      <c r="D58" s="304">
        <f>[1]OverView!D58</f>
        <v>0</v>
      </c>
      <c r="E58" s="304">
        <f>[1]OverView!E58</f>
        <v>5</v>
      </c>
      <c r="F58" s="304">
        <f>[1]OverView!F58</f>
        <v>10</v>
      </c>
      <c r="G58" s="304">
        <f>[1]OverView!G58</f>
        <v>25</v>
      </c>
      <c r="H58" s="122"/>
      <c r="I58" s="122"/>
    </row>
    <row r="59" spans="1:9" ht="16.5" customHeight="1">
      <c r="B59" s="169" t="s">
        <v>179</v>
      </c>
      <c r="C59" s="304">
        <f>[1]OverView!C59</f>
        <v>0</v>
      </c>
      <c r="D59" s="304">
        <f>[1]OverView!D59</f>
        <v>0</v>
      </c>
      <c r="E59" s="304">
        <f>[1]OverView!E59</f>
        <v>5</v>
      </c>
      <c r="F59" s="304">
        <f>[1]OverView!F59</f>
        <v>10</v>
      </c>
      <c r="G59" s="304">
        <f>[1]OverView!G59</f>
        <v>25</v>
      </c>
    </row>
    <row r="60" spans="1:9" ht="16.5" customHeight="1">
      <c r="B60" s="169" t="s">
        <v>175</v>
      </c>
      <c r="C60" s="304">
        <f>[1]OverView!C60</f>
        <v>0</v>
      </c>
      <c r="D60" s="304">
        <f>[1]OverView!D60</f>
        <v>0</v>
      </c>
      <c r="E60" s="304">
        <f>[1]OverView!E60</f>
        <v>5</v>
      </c>
      <c r="F60" s="304">
        <f>[1]OverView!F60</f>
        <v>10</v>
      </c>
      <c r="G60" s="304">
        <f>[1]OverView!G60</f>
        <v>25</v>
      </c>
    </row>
    <row r="61" spans="1:9" ht="16.5" customHeight="1">
      <c r="B61" s="169" t="s">
        <v>38</v>
      </c>
      <c r="C61" s="304">
        <f>[1]OverView!C61</f>
        <v>0</v>
      </c>
      <c r="D61" s="304">
        <f>[1]OverView!D61</f>
        <v>0</v>
      </c>
      <c r="E61" s="304">
        <f>[1]OverView!E61</f>
        <v>2</v>
      </c>
      <c r="F61" s="304">
        <f>[1]OverView!F61</f>
        <v>10</v>
      </c>
      <c r="G61" s="304">
        <f>[1]OverView!G61</f>
        <v>100</v>
      </c>
    </row>
    <row r="62" spans="1:9" ht="16.5" customHeight="1">
      <c r="F62" s="303"/>
    </row>
    <row r="63" spans="1:9" ht="16.5" customHeight="1">
      <c r="B63" s="68"/>
      <c r="C63" s="68"/>
      <c r="D63" s="68"/>
      <c r="E63" s="68"/>
    </row>
    <row r="64" spans="1:9" ht="16.5" customHeight="1">
      <c r="B64" s="68"/>
      <c r="C64" s="179"/>
      <c r="D64" s="179"/>
      <c r="E64" s="179"/>
      <c r="F64" s="68"/>
    </row>
    <row r="65" spans="2:7" ht="16.5" customHeight="1">
      <c r="B65" s="68"/>
      <c r="C65" s="179"/>
      <c r="D65" s="179"/>
      <c r="E65" s="179"/>
      <c r="F65" s="179"/>
    </row>
    <row r="66" spans="2:7" ht="16.5" customHeight="1">
      <c r="B66" s="68"/>
      <c r="C66" s="179"/>
      <c r="D66" s="179"/>
      <c r="E66" s="179"/>
      <c r="F66" s="179"/>
    </row>
    <row r="67" spans="2:7" ht="16.5" customHeight="1">
      <c r="B67" s="68"/>
      <c r="C67" s="179"/>
      <c r="D67" s="179"/>
      <c r="E67" s="179"/>
      <c r="F67" s="179"/>
    </row>
    <row r="68" spans="2:7" ht="16.5" customHeight="1">
      <c r="B68" s="68"/>
      <c r="C68" s="179"/>
      <c r="D68" s="179"/>
      <c r="E68" s="179"/>
      <c r="F68" s="179"/>
      <c r="G68" s="68"/>
    </row>
    <row r="69" spans="2:7" ht="16.5" customHeight="1">
      <c r="B69" s="68"/>
      <c r="C69" s="179"/>
      <c r="D69" s="179"/>
      <c r="E69" s="179"/>
      <c r="F69" s="179"/>
      <c r="G69" s="179"/>
    </row>
    <row r="70" spans="2:7" ht="16.5" customHeight="1">
      <c r="B70" s="68"/>
      <c r="C70" s="179"/>
      <c r="D70" s="179"/>
      <c r="E70" s="179"/>
      <c r="F70" s="179"/>
      <c r="G70" s="179"/>
    </row>
    <row r="71" spans="2:7" ht="16.5" customHeight="1">
      <c r="B71" s="68"/>
      <c r="C71" s="179"/>
      <c r="D71" s="179"/>
      <c r="E71" s="179"/>
      <c r="F71" s="179"/>
      <c r="G71" s="179"/>
    </row>
    <row r="72" spans="2:7" ht="16.5" customHeight="1">
      <c r="B72" s="68"/>
      <c r="C72" s="179"/>
      <c r="D72" s="179"/>
      <c r="E72" s="179"/>
      <c r="F72" s="227"/>
      <c r="G72" s="179"/>
    </row>
    <row r="73" spans="2:7" ht="16.5" customHeight="1">
      <c r="B73" s="68"/>
      <c r="C73" s="179"/>
      <c r="D73" s="179"/>
      <c r="E73" s="179"/>
      <c r="F73" s="179"/>
      <c r="G73" s="179"/>
    </row>
    <row r="74" spans="2:7" ht="16.5" customHeight="1">
      <c r="B74" s="68"/>
      <c r="C74" s="179"/>
      <c r="D74" s="179"/>
      <c r="E74" s="179"/>
      <c r="F74" s="179"/>
      <c r="G74" s="179"/>
    </row>
    <row r="75" spans="2:7" ht="16.5" customHeight="1">
      <c r="B75" s="68"/>
      <c r="C75" s="179"/>
      <c r="D75" s="179"/>
      <c r="E75" s="179"/>
      <c r="F75" s="179"/>
      <c r="G75" s="179"/>
    </row>
    <row r="76" spans="2:7" ht="16.5" customHeight="1">
      <c r="B76" s="68"/>
      <c r="C76" s="179"/>
      <c r="D76" s="179"/>
      <c r="E76" s="179"/>
      <c r="F76" s="179"/>
      <c r="G76" s="179"/>
    </row>
    <row r="77" spans="2:7" ht="16.5" customHeight="1">
      <c r="B77" s="68"/>
      <c r="C77" s="179"/>
      <c r="D77" s="179"/>
      <c r="E77" s="179"/>
      <c r="F77" s="179"/>
      <c r="G77" s="179"/>
    </row>
    <row r="78" spans="2:7" ht="16.5" customHeight="1">
      <c r="B78" s="68"/>
      <c r="C78" s="179"/>
      <c r="D78" s="179"/>
      <c r="E78" s="179"/>
      <c r="F78" s="179"/>
      <c r="G78" s="179"/>
    </row>
    <row r="79" spans="2:7" ht="16.5" customHeight="1">
      <c r="B79" s="68"/>
      <c r="C79" s="179"/>
      <c r="D79" s="179"/>
      <c r="E79" s="179"/>
      <c r="F79" s="179"/>
      <c r="G79" s="179"/>
    </row>
    <row r="80" spans="2:7" ht="16.5" customHeight="1">
      <c r="B80" s="68"/>
      <c r="C80" s="179"/>
      <c r="D80" s="179"/>
      <c r="E80" s="179"/>
      <c r="F80" s="179"/>
      <c r="G80" s="179"/>
    </row>
    <row r="81" spans="2:7" ht="16.5" customHeight="1">
      <c r="B81" s="68"/>
      <c r="C81" s="179"/>
      <c r="D81" s="179"/>
      <c r="E81" s="179"/>
      <c r="F81" s="179"/>
      <c r="G81" s="179"/>
    </row>
    <row r="82" spans="2:7" ht="16.5" customHeight="1">
      <c r="B82" s="68"/>
      <c r="C82" s="179"/>
      <c r="D82" s="179"/>
      <c r="E82" s="179"/>
      <c r="F82" s="179"/>
      <c r="G82" s="179"/>
    </row>
    <row r="83" spans="2:7" ht="16.5" customHeight="1">
      <c r="B83" s="68"/>
      <c r="C83" s="179"/>
      <c r="D83" s="179"/>
      <c r="E83" s="179"/>
      <c r="F83" s="179"/>
      <c r="G83" s="179"/>
    </row>
    <row r="84" spans="2:7" ht="16.5" customHeight="1">
      <c r="B84" s="68"/>
      <c r="C84" s="68"/>
      <c r="D84" s="68"/>
      <c r="E84" s="68"/>
      <c r="F84" s="179"/>
      <c r="G84" s="179"/>
    </row>
    <row r="85" spans="2:7" ht="16.5" customHeight="1">
      <c r="B85" s="68"/>
      <c r="C85" s="68"/>
      <c r="D85" s="68"/>
      <c r="E85" s="68"/>
      <c r="F85" s="68"/>
      <c r="G85" s="179"/>
    </row>
    <row r="86" spans="2:7" ht="16.5" customHeight="1">
      <c r="B86" s="68"/>
      <c r="C86" s="68"/>
      <c r="D86" s="68"/>
      <c r="E86" s="68"/>
      <c r="F86" s="68"/>
      <c r="G86" s="179"/>
    </row>
    <row r="87" spans="2:7" ht="16">
      <c r="B87" s="68"/>
      <c r="C87" s="68"/>
      <c r="D87" s="68"/>
      <c r="E87" s="68"/>
      <c r="F87" s="68"/>
      <c r="G87" s="179"/>
    </row>
    <row r="88" spans="2:7" ht="16">
      <c r="B88" s="68"/>
      <c r="C88" s="68"/>
      <c r="D88" s="68"/>
      <c r="E88" s="68"/>
      <c r="F88" s="68"/>
      <c r="G88" s="179"/>
    </row>
    <row r="89" spans="2:7">
      <c r="B89" s="68"/>
      <c r="C89" s="68"/>
      <c r="D89" s="68"/>
      <c r="E89" s="68"/>
      <c r="F89" s="68"/>
      <c r="G89" s="68"/>
    </row>
    <row r="90" spans="2:7">
      <c r="B90" s="68"/>
      <c r="C90" s="68"/>
      <c r="D90" s="68"/>
      <c r="E90" s="68"/>
      <c r="F90" s="68"/>
      <c r="G90" s="68"/>
    </row>
    <row r="91" spans="2:7">
      <c r="B91" s="68"/>
      <c r="C91" s="68"/>
      <c r="D91" s="68"/>
      <c r="E91" s="68"/>
      <c r="F91" s="68"/>
      <c r="G91" s="68"/>
    </row>
    <row r="92" spans="2:7">
      <c r="B92" s="68"/>
      <c r="C92" s="68"/>
      <c r="D92" s="68"/>
      <c r="E92" s="68"/>
      <c r="F92" s="68"/>
      <c r="G92" s="68"/>
    </row>
    <row r="93" spans="2:7">
      <c r="B93" s="68"/>
      <c r="C93" s="68"/>
      <c r="D93" s="68"/>
      <c r="E93" s="68"/>
      <c r="F93" s="68"/>
      <c r="G93" s="68"/>
    </row>
    <row r="94" spans="2:7">
      <c r="B94" s="68"/>
      <c r="C94" s="68"/>
      <c r="D94" s="68"/>
      <c r="E94" s="68"/>
      <c r="F94" s="68"/>
      <c r="G94" s="68"/>
    </row>
    <row r="95" spans="2:7">
      <c r="B95" s="68"/>
      <c r="C95" s="68"/>
      <c r="D95" s="68"/>
      <c r="E95" s="68"/>
      <c r="F95" s="68"/>
      <c r="G95" s="68"/>
    </row>
    <row r="96" spans="2:7">
      <c r="B96" s="68"/>
      <c r="C96" s="68"/>
      <c r="D96" s="68"/>
      <c r="E96" s="68"/>
      <c r="F96" s="68"/>
      <c r="G96" s="68"/>
    </row>
    <row r="97" spans="2:7">
      <c r="B97" s="68"/>
      <c r="C97" s="68"/>
      <c r="D97" s="68"/>
      <c r="E97" s="68"/>
      <c r="F97" s="68"/>
      <c r="G97" s="68"/>
    </row>
    <row r="98" spans="2:7">
      <c r="B98" s="68"/>
      <c r="C98" s="68"/>
      <c r="D98" s="68"/>
      <c r="E98" s="68"/>
      <c r="F98" s="68"/>
      <c r="G98" s="68"/>
    </row>
    <row r="99" spans="2:7">
      <c r="B99" s="68"/>
      <c r="C99" s="68"/>
      <c r="D99" s="68"/>
      <c r="E99" s="68"/>
      <c r="F99" s="68"/>
      <c r="G99" s="68"/>
    </row>
    <row r="100" spans="2:7">
      <c r="B100" s="68"/>
      <c r="C100" s="68"/>
      <c r="D100" s="68"/>
      <c r="E100" s="68"/>
      <c r="F100" s="68"/>
      <c r="G100" s="68"/>
    </row>
    <row r="101" spans="2:7">
      <c r="B101" s="68"/>
      <c r="C101" s="68"/>
      <c r="D101" s="68"/>
      <c r="E101" s="68"/>
      <c r="F101" s="68"/>
      <c r="G101" s="68"/>
    </row>
    <row r="102" spans="2:7">
      <c r="B102" s="68"/>
      <c r="C102" s="68"/>
      <c r="D102" s="68"/>
      <c r="E102" s="68"/>
      <c r="F102" s="68"/>
      <c r="G102" s="68"/>
    </row>
    <row r="103" spans="2:7">
      <c r="B103" s="68"/>
      <c r="C103" s="68"/>
      <c r="D103" s="68"/>
      <c r="E103" s="68"/>
      <c r="F103" s="68"/>
      <c r="G103" s="68"/>
    </row>
    <row r="104" spans="2:7">
      <c r="B104" s="68"/>
      <c r="C104" s="68"/>
      <c r="D104" s="68"/>
      <c r="E104" s="68"/>
      <c r="F104" s="68"/>
      <c r="G104" s="68"/>
    </row>
    <row r="105" spans="2:7">
      <c r="B105" s="68"/>
      <c r="C105" s="68"/>
      <c r="D105" s="68"/>
      <c r="E105" s="68"/>
      <c r="F105" s="68"/>
      <c r="G105" s="68"/>
    </row>
    <row r="106" spans="2:7">
      <c r="B106" s="68"/>
      <c r="C106" s="68"/>
      <c r="D106" s="68"/>
      <c r="E106" s="68"/>
      <c r="F106" s="68"/>
      <c r="G106" s="68"/>
    </row>
    <row r="107" spans="2:7">
      <c r="B107" s="68"/>
      <c r="C107" s="68"/>
      <c r="D107" s="68"/>
      <c r="E107" s="68"/>
      <c r="F107" s="68"/>
      <c r="G107" s="68"/>
    </row>
    <row r="108" spans="2:7">
      <c r="B108" s="68"/>
      <c r="C108" s="68"/>
      <c r="D108" s="68"/>
      <c r="E108" s="68"/>
      <c r="F108" s="68"/>
      <c r="G108" s="68"/>
    </row>
    <row r="109" spans="2:7">
      <c r="B109" s="68"/>
      <c r="C109" s="68"/>
      <c r="D109" s="68"/>
      <c r="E109" s="68"/>
      <c r="F109" s="68"/>
      <c r="G109" s="68"/>
    </row>
    <row r="110" spans="2:7">
      <c r="B110" s="68"/>
      <c r="C110" s="68"/>
      <c r="D110" s="68"/>
      <c r="E110" s="68"/>
      <c r="F110" s="68"/>
      <c r="G110" s="68"/>
    </row>
    <row r="111" spans="2:7">
      <c r="B111" s="68"/>
      <c r="C111" s="68"/>
      <c r="D111" s="68"/>
      <c r="E111" s="68"/>
      <c r="F111" s="68"/>
      <c r="G111" s="68"/>
    </row>
    <row r="112" spans="2:7">
      <c r="B112" s="68"/>
      <c r="C112" s="68"/>
      <c r="D112" s="68"/>
      <c r="E112" s="68"/>
      <c r="F112" s="68"/>
      <c r="G112" s="68"/>
    </row>
    <row r="113" spans="2:7">
      <c r="B113" s="68"/>
      <c r="C113" s="68"/>
      <c r="D113" s="68"/>
      <c r="E113" s="68"/>
      <c r="F113" s="68"/>
      <c r="G113" s="68"/>
    </row>
    <row r="114" spans="2:7">
      <c r="C114" s="195"/>
      <c r="D114" s="195"/>
      <c r="E114" s="195"/>
      <c r="F114" s="68"/>
      <c r="G114" s="68"/>
    </row>
    <row r="115" spans="2:7">
      <c r="F115" s="195"/>
      <c r="G115" s="68"/>
    </row>
    <row r="116" spans="2:7">
      <c r="G116" s="68"/>
    </row>
    <row r="117" spans="2:7">
      <c r="G117" s="68"/>
    </row>
    <row r="118" spans="2:7">
      <c r="G118" s="68"/>
    </row>
    <row r="119" spans="2:7">
      <c r="G119" s="195"/>
    </row>
    <row r="209" spans="3:3">
      <c r="C209" s="176" t="s">
        <v>110</v>
      </c>
    </row>
  </sheetData>
  <mergeCells count="1">
    <mergeCell ref="B31:G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48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10"/>
  </cols>
  <sheetData>
    <row r="1" spans="1:97">
      <c r="I1" s="2" t="s">
        <v>138</v>
      </c>
      <c r="J1" s="2" t="s">
        <v>141</v>
      </c>
      <c r="K1" s="2"/>
      <c r="L1" s="2"/>
      <c r="M1" s="2"/>
      <c r="O1" s="2" t="s">
        <v>242</v>
      </c>
      <c r="P1" s="2" t="s">
        <v>142</v>
      </c>
      <c r="Q1" s="2"/>
      <c r="R1" s="2"/>
      <c r="S1" s="2"/>
      <c r="U1" s="2" t="s">
        <v>242</v>
      </c>
      <c r="V1" s="2" t="s">
        <v>143</v>
      </c>
      <c r="W1" s="2"/>
      <c r="X1" s="2"/>
      <c r="Y1" s="2"/>
      <c r="AA1" s="2" t="s">
        <v>242</v>
      </c>
      <c r="AB1" s="2" t="s">
        <v>144</v>
      </c>
      <c r="AC1" s="2"/>
      <c r="AD1" s="2"/>
      <c r="AE1" s="2"/>
      <c r="AG1" s="2" t="s">
        <v>242</v>
      </c>
      <c r="AH1" s="2" t="s">
        <v>111</v>
      </c>
      <c r="AI1" s="2"/>
      <c r="AJ1" s="2"/>
      <c r="AK1" s="2"/>
      <c r="AM1" s="2" t="s">
        <v>242</v>
      </c>
      <c r="AN1" s="2" t="s">
        <v>118</v>
      </c>
      <c r="AO1" s="2"/>
      <c r="AP1" s="2"/>
      <c r="AQ1" s="2"/>
      <c r="AS1" s="2" t="s">
        <v>242</v>
      </c>
      <c r="AT1" s="2" t="s">
        <v>119</v>
      </c>
      <c r="AU1" s="2"/>
      <c r="AV1" s="2"/>
      <c r="AW1" s="2"/>
      <c r="AY1" s="2" t="s">
        <v>242</v>
      </c>
      <c r="AZ1" s="2" t="s">
        <v>120</v>
      </c>
      <c r="BA1" s="2"/>
      <c r="BB1" s="2"/>
      <c r="BC1" s="2"/>
      <c r="BE1" s="2" t="s">
        <v>242</v>
      </c>
      <c r="BF1" s="2" t="s">
        <v>121</v>
      </c>
      <c r="BG1" s="2"/>
      <c r="BH1" s="2"/>
      <c r="BI1" s="2"/>
      <c r="BK1" s="2" t="s">
        <v>242</v>
      </c>
      <c r="BL1" s="1" t="s">
        <v>174</v>
      </c>
      <c r="BM1" s="2"/>
      <c r="BN1" s="2"/>
      <c r="BO1" s="2"/>
      <c r="BQ1" s="2" t="s">
        <v>242</v>
      </c>
      <c r="BR1" s="1" t="s">
        <v>177</v>
      </c>
      <c r="BS1" s="2"/>
      <c r="BT1" s="2"/>
      <c r="BU1" s="2"/>
      <c r="BW1" s="2" t="s">
        <v>242</v>
      </c>
      <c r="BX1" s="1" t="s">
        <v>178</v>
      </c>
      <c r="BY1" s="2"/>
      <c r="BZ1" s="2"/>
      <c r="CA1" s="2"/>
      <c r="CC1" s="2" t="s">
        <v>242</v>
      </c>
      <c r="CD1" s="1" t="s">
        <v>179</v>
      </c>
      <c r="CE1" s="2"/>
      <c r="CF1" s="2"/>
      <c r="CG1" s="2"/>
      <c r="CI1" s="2" t="s">
        <v>242</v>
      </c>
      <c r="CJ1" s="1" t="s">
        <v>175</v>
      </c>
      <c r="CK1" s="2"/>
      <c r="CL1" s="2"/>
      <c r="CM1" s="2"/>
      <c r="CO1" s="2" t="s">
        <v>242</v>
      </c>
      <c r="CP1" s="1" t="s">
        <v>176</v>
      </c>
      <c r="CQ1" s="2"/>
      <c r="CR1" s="2"/>
      <c r="CS1" s="2"/>
    </row>
    <row r="2" spans="1:97">
      <c r="A2" s="248" t="e">
        <f>#REF!</f>
        <v>#REF!</v>
      </c>
      <c r="B2" s="1" t="e">
        <f>#REF!</f>
        <v>#REF!</v>
      </c>
      <c r="C2" s="1" t="e">
        <f>#REF!</f>
        <v>#REF!</v>
      </c>
      <c r="D2" s="1" t="e">
        <f>#REF!</f>
        <v>#REF!</v>
      </c>
      <c r="E2" s="1" t="e">
        <f>#REF!</f>
        <v>#REF!</v>
      </c>
      <c r="F2" s="1" t="e">
        <f>#REF!</f>
        <v>#REF!</v>
      </c>
      <c r="I2" s="2"/>
      <c r="J2" s="2"/>
      <c r="K2" s="2"/>
      <c r="L2" s="2"/>
      <c r="M2" s="2"/>
      <c r="O2" s="2"/>
      <c r="P2" s="2"/>
      <c r="Q2" s="2"/>
      <c r="R2" s="2"/>
      <c r="S2" s="2"/>
      <c r="U2" s="2"/>
      <c r="V2" s="2"/>
      <c r="W2" s="2"/>
      <c r="X2" s="2"/>
      <c r="Y2" s="2"/>
      <c r="AA2" s="2"/>
      <c r="AB2" s="2"/>
      <c r="AC2" s="2"/>
      <c r="AD2" s="2"/>
      <c r="AE2" s="2"/>
      <c r="AG2" s="2"/>
      <c r="AH2" s="2"/>
      <c r="AI2" s="2"/>
      <c r="AJ2" s="2"/>
      <c r="AK2" s="2"/>
      <c r="AM2" s="2"/>
      <c r="AN2" s="2"/>
      <c r="AO2" s="2"/>
      <c r="AP2" s="2"/>
      <c r="AQ2" s="2"/>
      <c r="AS2" s="2"/>
      <c r="AT2" s="2"/>
      <c r="AU2" s="2"/>
      <c r="AV2" s="2"/>
      <c r="AW2" s="2"/>
      <c r="AY2" s="2"/>
      <c r="AZ2" s="2"/>
      <c r="BA2" s="2"/>
      <c r="BB2" s="2"/>
      <c r="BC2" s="2"/>
      <c r="BE2" s="2"/>
      <c r="BF2" s="2"/>
      <c r="BG2" s="2"/>
      <c r="BH2" s="2"/>
      <c r="BI2" s="2"/>
      <c r="BK2" s="2"/>
      <c r="BL2" s="2"/>
      <c r="BM2" s="2"/>
      <c r="BN2" s="2"/>
      <c r="BO2" s="2"/>
      <c r="BQ2" s="2"/>
      <c r="BR2" s="2"/>
      <c r="BS2" s="2"/>
      <c r="BT2" s="2"/>
      <c r="BU2" s="2"/>
      <c r="BW2" s="2"/>
      <c r="BX2" s="2"/>
      <c r="BY2" s="2"/>
      <c r="BZ2" s="2"/>
      <c r="CA2" s="2"/>
      <c r="CC2" s="2"/>
      <c r="CD2" s="2"/>
      <c r="CE2" s="2"/>
      <c r="CF2" s="2"/>
      <c r="CG2" s="2"/>
      <c r="CI2" s="2"/>
      <c r="CJ2" s="2"/>
      <c r="CK2" s="2"/>
      <c r="CL2" s="2"/>
      <c r="CM2" s="2"/>
      <c r="CO2" s="2"/>
      <c r="CP2" s="2"/>
      <c r="CQ2" s="2"/>
      <c r="CR2" s="2"/>
      <c r="CS2" s="2"/>
    </row>
    <row r="3" spans="1:97">
      <c r="B3" s="247" t="e">
        <f>#REF!</f>
        <v>#REF!</v>
      </c>
      <c r="C3" s="247" t="e">
        <f>#REF!</f>
        <v>#REF!</v>
      </c>
      <c r="D3" s="247" t="e">
        <f>#REF!</f>
        <v>#REF!</v>
      </c>
      <c r="E3" s="247" t="e">
        <f>#REF!</f>
        <v>#REF!</v>
      </c>
      <c r="F3" s="247" t="e">
        <f>#REF!</f>
        <v>#REF!</v>
      </c>
      <c r="I3" s="103" t="s">
        <v>0</v>
      </c>
      <c r="J3" s="103" t="s">
        <v>15</v>
      </c>
      <c r="K3" s="103" t="s">
        <v>16</v>
      </c>
      <c r="L3" s="103" t="s">
        <v>17</v>
      </c>
      <c r="M3" s="103" t="s">
        <v>18</v>
      </c>
      <c r="O3" s="103" t="s">
        <v>0</v>
      </c>
      <c r="P3" s="103" t="s">
        <v>15</v>
      </c>
      <c r="Q3" s="103" t="s">
        <v>16</v>
      </c>
      <c r="R3" s="103" t="s">
        <v>17</v>
      </c>
      <c r="S3" s="103" t="s">
        <v>18</v>
      </c>
      <c r="U3" s="103" t="s">
        <v>0</v>
      </c>
      <c r="V3" s="103" t="s">
        <v>15</v>
      </c>
      <c r="W3" s="103" t="s">
        <v>16</v>
      </c>
      <c r="X3" s="103" t="s">
        <v>17</v>
      </c>
      <c r="Y3" s="103" t="s">
        <v>18</v>
      </c>
      <c r="AA3" s="103" t="s">
        <v>0</v>
      </c>
      <c r="AB3" s="103" t="s">
        <v>15</v>
      </c>
      <c r="AC3" s="103" t="s">
        <v>16</v>
      </c>
      <c r="AD3" s="103" t="s">
        <v>17</v>
      </c>
      <c r="AE3" s="103" t="s">
        <v>18</v>
      </c>
      <c r="AG3" s="103" t="s">
        <v>0</v>
      </c>
      <c r="AH3" s="103" t="s">
        <v>15</v>
      </c>
      <c r="AI3" s="103" t="s">
        <v>16</v>
      </c>
      <c r="AJ3" s="103" t="s">
        <v>17</v>
      </c>
      <c r="AK3" s="103" t="s">
        <v>18</v>
      </c>
      <c r="AM3" s="103" t="s">
        <v>0</v>
      </c>
      <c r="AN3" s="103" t="s">
        <v>15</v>
      </c>
      <c r="AO3" s="103" t="s">
        <v>16</v>
      </c>
      <c r="AP3" s="103" t="s">
        <v>17</v>
      </c>
      <c r="AQ3" s="103" t="s">
        <v>18</v>
      </c>
      <c r="AS3" s="103" t="s">
        <v>0</v>
      </c>
      <c r="AT3" s="103" t="s">
        <v>15</v>
      </c>
      <c r="AU3" s="103" t="s">
        <v>16</v>
      </c>
      <c r="AV3" s="103" t="s">
        <v>17</v>
      </c>
      <c r="AW3" s="103" t="s">
        <v>18</v>
      </c>
      <c r="AY3" s="103" t="s">
        <v>0</v>
      </c>
      <c r="AZ3" s="103" t="s">
        <v>15</v>
      </c>
      <c r="BA3" s="103" t="s">
        <v>16</v>
      </c>
      <c r="BB3" s="103" t="s">
        <v>17</v>
      </c>
      <c r="BC3" s="103" t="s">
        <v>18</v>
      </c>
      <c r="BE3" s="103" t="s">
        <v>0</v>
      </c>
      <c r="BF3" s="103" t="s">
        <v>15</v>
      </c>
      <c r="BG3" s="103" t="s">
        <v>16</v>
      </c>
      <c r="BH3" s="103" t="s">
        <v>17</v>
      </c>
      <c r="BI3" s="103" t="s">
        <v>18</v>
      </c>
      <c r="BK3" s="103" t="s">
        <v>0</v>
      </c>
      <c r="BL3" s="103" t="s">
        <v>15</v>
      </c>
      <c r="BM3" s="103" t="s">
        <v>16</v>
      </c>
      <c r="BN3" s="103" t="s">
        <v>17</v>
      </c>
      <c r="BO3" s="103" t="s">
        <v>18</v>
      </c>
      <c r="BQ3" s="103" t="s">
        <v>0</v>
      </c>
      <c r="BR3" s="103" t="s">
        <v>15</v>
      </c>
      <c r="BS3" s="103" t="s">
        <v>16</v>
      </c>
      <c r="BT3" s="103" t="s">
        <v>17</v>
      </c>
      <c r="BU3" s="103" t="s">
        <v>18</v>
      </c>
      <c r="BW3" s="103" t="s">
        <v>0</v>
      </c>
      <c r="BX3" s="103" t="s">
        <v>15</v>
      </c>
      <c r="BY3" s="103" t="s">
        <v>16</v>
      </c>
      <c r="BZ3" s="103" t="s">
        <v>17</v>
      </c>
      <c r="CA3" s="103" t="s">
        <v>18</v>
      </c>
      <c r="CC3" s="103" t="s">
        <v>0</v>
      </c>
      <c r="CD3" s="103" t="s">
        <v>15</v>
      </c>
      <c r="CE3" s="103" t="s">
        <v>16</v>
      </c>
      <c r="CF3" s="103" t="s">
        <v>17</v>
      </c>
      <c r="CG3" s="103" t="s">
        <v>18</v>
      </c>
      <c r="CI3" s="103" t="s">
        <v>0</v>
      </c>
      <c r="CJ3" s="103" t="s">
        <v>15</v>
      </c>
      <c r="CK3" s="103" t="s">
        <v>16</v>
      </c>
      <c r="CL3" s="103" t="s">
        <v>17</v>
      </c>
      <c r="CM3" s="103" t="s">
        <v>18</v>
      </c>
      <c r="CO3" s="103" t="s">
        <v>0</v>
      </c>
      <c r="CP3" s="103" t="s">
        <v>15</v>
      </c>
      <c r="CQ3" s="103" t="s">
        <v>16</v>
      </c>
      <c r="CR3" s="103" t="s">
        <v>17</v>
      </c>
      <c r="CS3" s="103" t="s">
        <v>18</v>
      </c>
    </row>
    <row r="4" spans="1:97">
      <c r="A4" s="248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2">
        <f>IF(B4=0,"",IF(OR(B4=$I$1,B4=$J$1,B5=$I$1,B5=$J$1,B6=$I$1,B6=$J$1),0,1))</f>
        <v>1</v>
      </c>
      <c r="J4" s="2">
        <f t="shared" ref="J4:M4" si="0">IF(C4=0,"",IF(OR(C4=$I$1,C4=$J$1,C5=$I$1,C5=$J$1,C6=$I$1,C6=$J$1),0,1))</f>
        <v>1</v>
      </c>
      <c r="K4" s="2">
        <f t="shared" si="0"/>
        <v>1</v>
      </c>
      <c r="L4" s="2">
        <f t="shared" si="0"/>
        <v>0</v>
      </c>
      <c r="M4" s="2">
        <f t="shared" si="0"/>
        <v>0</v>
      </c>
      <c r="O4" s="2">
        <f>IF(B4=0,"",IF(OR(B4=$O$1,B4=$P$1,B5=$O$1,B5=$P$1,B6=$O$1,B6=$P$1),0,1))</f>
        <v>1</v>
      </c>
      <c r="P4" s="2">
        <f t="shared" ref="P4:S19" si="1">IF(C4=0,"",IF(OR(C4=$O$1,C4=$P$1,C5=$O$1,C5=$P$1,C6=$O$1,C6=$P$1),0,1))</f>
        <v>0</v>
      </c>
      <c r="Q4" s="2">
        <f t="shared" si="1"/>
        <v>0</v>
      </c>
      <c r="R4" s="2">
        <f t="shared" si="1"/>
        <v>1</v>
      </c>
      <c r="S4" s="2">
        <f t="shared" si="1"/>
        <v>0</v>
      </c>
      <c r="U4" s="2">
        <f>IF(B4=0,"",IF(OR(B4=$U$1,B4=$V$1,B5=$U$1,B5=$V$1,B6=$U$1,,B6=$V$1),0,1))</f>
        <v>1</v>
      </c>
      <c r="V4" s="2">
        <f t="shared" ref="V4:Y19" si="2">IF(C4=0,"",IF(OR(C4=$U$1,C4=$V$1,C5=$U$1,C5=$V$1,C6=$U$1,,C6=$V$1),0,1))</f>
        <v>1</v>
      </c>
      <c r="W4" s="2">
        <f t="shared" si="2"/>
        <v>1</v>
      </c>
      <c r="X4" s="2">
        <f t="shared" si="2"/>
        <v>1</v>
      </c>
      <c r="Y4" s="2">
        <f t="shared" si="2"/>
        <v>1</v>
      </c>
      <c r="AA4" s="2">
        <f>IF(B4=0,"",IF(OR(B4=$AA$1,B4=$AB$1,B5=$AA$1,B5=$AB$1,B6=$AA$1,B6=$AB$1),0,1))</f>
        <v>0</v>
      </c>
      <c r="AB4" s="2">
        <f t="shared" ref="AB4:AE19" si="3">IF(C4=0,"",IF(OR(C4=$AA$1,C4=$AB$1,C5=$AA$1,C5=$AB$1,C6=$AA$1,C6=$AB$1),0,1))</f>
        <v>1</v>
      </c>
      <c r="AC4" s="2">
        <f t="shared" si="3"/>
        <v>1</v>
      </c>
      <c r="AD4" s="2">
        <f t="shared" si="3"/>
        <v>0</v>
      </c>
      <c r="AE4" s="2">
        <f t="shared" si="3"/>
        <v>1</v>
      </c>
      <c r="AG4" s="2">
        <f>IF(B4=0,"",IF(OR(B4=$AG$1,B4=$AH$1,B5=$AG$1,B5=$AH$1,B6=$AG$1,B6=$AH$1),0,1))</f>
        <v>1</v>
      </c>
      <c r="AH4" s="2">
        <f t="shared" ref="AH4:AK19" si="4">IF(C4=0,"",IF(OR(C4=$AG$1,C4=$AH$1,C5=$AG$1,C5=$AH$1,C6=$AG$1,C6=$AH$1),0,1))</f>
        <v>1</v>
      </c>
      <c r="AI4" s="2">
        <f t="shared" si="4"/>
        <v>0</v>
      </c>
      <c r="AJ4" s="2">
        <f>IF(E4=0,"",IF(OR(E4=$AG$1,E4=$AH$1,E5=$AG$1,E5=$AH$1,E6=$AG$1,E6=$AH$1),0,1))</f>
        <v>1</v>
      </c>
      <c r="AK4" s="2">
        <f t="shared" si="4"/>
        <v>0</v>
      </c>
      <c r="AM4" s="2">
        <f>IF(B4=0,"",IF(OR(B4=$AG$1,B4=$AN$1,B5=$AG$1,B5=$AN$1,B6=$AG$1,B6=$AN$1),0,1))</f>
        <v>1</v>
      </c>
      <c r="AN4" s="2">
        <f t="shared" ref="AN4:AQ19" si="5">IF(C4=0,"",IF(OR(C4=$AG$1,C4=$AN$1,C5=$AG$1,C5=$AN$1,C6=$AG$1,C6=$AN$1),0,1))</f>
        <v>1</v>
      </c>
      <c r="AO4" s="2">
        <f>IF(D4=0,"",IF(OR(D4=$AG$1,D4=$AN$1,D5=$AG$1,D5=$AN$1,D6=$AG$1,D6=$AN$1),0,1))</f>
        <v>1</v>
      </c>
      <c r="AP4" s="2">
        <f t="shared" si="5"/>
        <v>1</v>
      </c>
      <c r="AQ4" s="2">
        <f t="shared" si="5"/>
        <v>1</v>
      </c>
      <c r="AS4" s="2">
        <f>IF(B4=0,"",IF(OR(B4=$AG$1,B4=$AT$1,B5=$AG$1,B5=$AT$1,B6=$AG$1,B6=$AT$1),0,1))</f>
        <v>1</v>
      </c>
      <c r="AT4" s="2">
        <f t="shared" ref="AT4:AW19" si="6">IF(C4=0,"",IF(OR(C4=$AG$1,C4=$AT$1,C5=$AG$1,C5=$AT$1,C6=$AG$1,C6=$AT$1),0,1))</f>
        <v>1</v>
      </c>
      <c r="AU4" s="2">
        <f>IF(D4=0,"",IF(OR(D4=$AG$1,D4=$AT$1,D5=$AG$1,D5=$AT$1,D6=$AG$1,D6=$AT$1),0,1))</f>
        <v>1</v>
      </c>
      <c r="AV4" s="2">
        <f t="shared" si="6"/>
        <v>1</v>
      </c>
      <c r="AW4" s="2">
        <f t="shared" si="6"/>
        <v>1</v>
      </c>
      <c r="AY4" s="2">
        <f>IF(B4=0,"",IF(OR(B4=$AG$1,B4=$AZ$1,B5=$AG$1,B5=$AZ$1,B6=$AG$1,B6=$AZ$1),0,1))</f>
        <v>1</v>
      </c>
      <c r="AZ4" s="2">
        <f>IF(C4=0,"",IF(OR(C4=$AG$1,C4=$AZ$1,C5=$AG$1,C5=$AZ$1,C6=$AG$1,C6=$AZ$1),0,1))</f>
        <v>1</v>
      </c>
      <c r="BA4" s="2">
        <f t="shared" ref="AZ4:BC19" si="7">IF(D4=0,"",IF(OR(D4=$AG$1,D4=$AZ$1,D5=$AG$1,D5=$AZ$1,D6=$AG$1,D6=$AZ$1),0,1))</f>
        <v>1</v>
      </c>
      <c r="BB4" s="2">
        <f t="shared" si="7"/>
        <v>1</v>
      </c>
      <c r="BC4" s="2">
        <f t="shared" si="7"/>
        <v>1</v>
      </c>
      <c r="BE4" s="2">
        <f>IF(B4=0,"",IF(OR(B4=$AG$1,B4=$BF$1,B5=$AG$1,B5=$BF$1,B6=$AG$1,B6=$BF$1),0,1))</f>
        <v>1</v>
      </c>
      <c r="BF4" s="2">
        <f t="shared" ref="BF4:BI19" si="8">IF(C4=0,"",IF(OR(C4=$AG$1,C4=$BF$1,C5=$AG$1,C5=$BF$1,C6=$AG$1,C6=$BF$1),0,1))</f>
        <v>1</v>
      </c>
      <c r="BG4" s="2">
        <f t="shared" si="8"/>
        <v>1</v>
      </c>
      <c r="BH4" s="2">
        <f t="shared" si="8"/>
        <v>1</v>
      </c>
      <c r="BI4" s="2">
        <f t="shared" si="8"/>
        <v>1</v>
      </c>
      <c r="BK4" s="2">
        <f>IF(B4=0,"",IF(OR(B4=$BK$1,B4=$BL$1,B5=$BK$1,B5=$BL$1,B6=$BK$1,B6=$BL$1),0,1))</f>
        <v>1</v>
      </c>
      <c r="BL4" s="2">
        <f t="shared" ref="BL4:BO19" si="9">IF(C4=0,"",IF(OR(C4=$BK$1,C4=$BL$1,C5=$BK$1,C5=$BL$1,C6=$BK$1,C6=$BL$1),0,1))</f>
        <v>1</v>
      </c>
      <c r="BM4" s="2">
        <f t="shared" si="9"/>
        <v>1</v>
      </c>
      <c r="BN4" s="2">
        <f t="shared" si="9"/>
        <v>1</v>
      </c>
      <c r="BO4" s="2">
        <f t="shared" si="9"/>
        <v>1</v>
      </c>
      <c r="BQ4" s="2">
        <f>IF(B4=0,"",IF(OR(B4=$BQ$1,B5=$BQ$1,B6=$BQ$1,B4=$BR$1,B5=$BR$1,B6=$BR$1),0,1))</f>
        <v>1</v>
      </c>
      <c r="BR4" s="2">
        <f t="shared" ref="BR4:BU19" si="10">IF(C4=0,"",IF(OR(C4=$BQ$1,C5=$BQ$1,C6=$BQ$1,C4=$BR$1,C5=$BR$1,C6=$BR$1),0,1))</f>
        <v>1</v>
      </c>
      <c r="BS4" s="2">
        <f t="shared" si="10"/>
        <v>1</v>
      </c>
      <c r="BT4" s="2">
        <f t="shared" si="10"/>
        <v>1</v>
      </c>
      <c r="BU4" s="2">
        <f t="shared" si="10"/>
        <v>1</v>
      </c>
      <c r="BW4" s="2">
        <f>IF(B4=0,"",IF(OR(B4=$BQ$1,B5=$BQ$1,B6=$BQ$1,B4=$BX$1,B5=$BX$1,B6=$BX$1),0,1))</f>
        <v>1</v>
      </c>
      <c r="BX4" s="2">
        <f t="shared" ref="BX4:CA19" si="11">IF(C4=0,"",IF(OR(C4=$BQ$1,C5=$BQ$1,C6=$BQ$1,C4=$BX$1,C5=$BX$1,C6=$BX$1),0,1))</f>
        <v>1</v>
      </c>
      <c r="BY4" s="2">
        <f t="shared" si="11"/>
        <v>1</v>
      </c>
      <c r="BZ4" s="2">
        <f t="shared" si="11"/>
        <v>1</v>
      </c>
      <c r="CA4" s="2">
        <f t="shared" si="11"/>
        <v>1</v>
      </c>
      <c r="CC4" s="2">
        <f>IF(B4=0,"",IF(OR(B4=$BQ$1,B5=$BQ$1,B6=$BQ$1,B4=$CD$1,B5=$CD$1,B6=$CD$1),0,1))</f>
        <v>1</v>
      </c>
      <c r="CD4" s="2">
        <f t="shared" ref="CD4:CG19" si="12">IF(C4=0,"",IF(OR(C4=$BQ$1,C5=$BQ$1,C6=$BQ$1,C4=$CD$1,C5=$CD$1,C6=$CD$1),0,1))</f>
        <v>1</v>
      </c>
      <c r="CE4" s="2">
        <f t="shared" si="12"/>
        <v>1</v>
      </c>
      <c r="CF4" s="2">
        <f t="shared" si="12"/>
        <v>1</v>
      </c>
      <c r="CG4" s="2">
        <f t="shared" si="12"/>
        <v>1</v>
      </c>
      <c r="CI4" s="2">
        <f>IF(B4=0,"",IF(OR(B4=$BQ$1,B5=$BQ$1,B6=$BQ$1,B4=$CJ$1,B5=$CJ$1,B6=$CJ$1),0,1))</f>
        <v>1</v>
      </c>
      <c r="CJ4" s="2">
        <f t="shared" ref="CJ4:CM19" si="13">IF(C4=0,"",IF(OR(C4=$BQ$1,C5=$BQ$1,C6=$BQ$1,C4=$CJ$1,C5=$CJ$1,C6=$CJ$1),0,1))</f>
        <v>1</v>
      </c>
      <c r="CK4" s="2">
        <f t="shared" si="13"/>
        <v>1</v>
      </c>
      <c r="CL4" s="2">
        <f t="shared" si="13"/>
        <v>1</v>
      </c>
      <c r="CM4" s="2">
        <f t="shared" si="13"/>
        <v>1</v>
      </c>
      <c r="CO4" s="2">
        <f>IF(B4=0,"",IF(OR(B4=$BQ$1,B5=$BQ$1,B6=$BQ$1,B4=$CP$1,B5=$CP$1,B6=$CP$1),0,1))</f>
        <v>1</v>
      </c>
      <c r="CP4" s="2">
        <f t="shared" ref="CP4:CS19" si="14">IF(C4=0,"",IF(OR(C4=$BQ$1,C5=$BQ$1,C6=$BQ$1,C4=$CP$1,C5=$CP$1,C6=$CP$1),0,1))</f>
        <v>1</v>
      </c>
      <c r="CQ4" s="2">
        <f t="shared" si="14"/>
        <v>1</v>
      </c>
      <c r="CR4" s="2">
        <f t="shared" si="14"/>
        <v>1</v>
      </c>
      <c r="CS4" s="2">
        <f t="shared" si="14"/>
        <v>1</v>
      </c>
    </row>
    <row r="5" spans="1:97">
      <c r="A5" s="248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2">
        <f t="shared" ref="I5:I59" si="15">IF(B5=0,"",IF(OR(B5=$I$1,B5=$J$1,B6=$I$1,B6=$J$1,B7=$I$1,B7=$J$1),0,1))</f>
        <v>1</v>
      </c>
      <c r="J5" s="2">
        <f t="shared" ref="J5:J59" si="16">IF(C5=0,"",IF(OR(C5=$I$1,C5=$J$1,C6=$I$1,C6=$J$1,C7=$I$1,C7=$J$1),0,1))</f>
        <v>1</v>
      </c>
      <c r="K5" s="2">
        <f t="shared" ref="K5:K59" si="17">IF(D5=0,"",IF(OR(D5=$I$1,D5=$J$1,D6=$I$1,D6=$J$1,D7=$I$1,D7=$J$1),0,1))</f>
        <v>1</v>
      </c>
      <c r="L5" s="2">
        <f t="shared" ref="L5:L59" si="18">IF(E5=0,"",IF(OR(E5=$I$1,E5=$J$1,E6=$I$1,E6=$J$1,E7=$I$1,E7=$J$1),0,1))</f>
        <v>1</v>
      </c>
      <c r="M5" s="2">
        <f t="shared" ref="M5:M59" si="19">IF(F5=0,"",IF(OR(F5=$I$1,F5=$J$1,F6=$I$1,F6=$J$1,F7=$I$1,F7=$J$1),0,1))</f>
        <v>1</v>
      </c>
      <c r="O5" s="2">
        <f t="shared" ref="O5:S20" si="20">IF(B5=0,"",IF(OR(B5=$O$1,B5=$P$1,B6=$O$1,B6=$P$1,B7=$O$1,B7=$P$1),0,1))</f>
        <v>0</v>
      </c>
      <c r="P5" s="2">
        <f t="shared" si="1"/>
        <v>0</v>
      </c>
      <c r="Q5" s="2">
        <f t="shared" si="1"/>
        <v>1</v>
      </c>
      <c r="R5" s="2">
        <f t="shared" si="1"/>
        <v>1</v>
      </c>
      <c r="S5" s="2">
        <f t="shared" si="1"/>
        <v>0</v>
      </c>
      <c r="U5" s="2">
        <f t="shared" ref="U5:U68" si="21">IF(B5=0,"",IF(OR(B5=$U$1,B5=$V$1,B6=$U$1,B6=$V$1,B7=$U$1,,B7=$V$1),0,1))</f>
        <v>1</v>
      </c>
      <c r="V5" s="2">
        <f t="shared" si="2"/>
        <v>0</v>
      </c>
      <c r="W5" s="2">
        <f t="shared" si="2"/>
        <v>1</v>
      </c>
      <c r="X5" s="2">
        <f t="shared" si="2"/>
        <v>1</v>
      </c>
      <c r="Y5" s="2">
        <f t="shared" si="2"/>
        <v>0</v>
      </c>
      <c r="AA5" s="2">
        <f t="shared" ref="AA5:AA68" si="22">IF(B5=0,"",IF(OR(B5=$AA$1,B5=$AB$1,B6=$AA$1,B6=$AB$1,B7=$AA$1,B7=$AB$1),0,1))</f>
        <v>0</v>
      </c>
      <c r="AB5" s="2">
        <f t="shared" si="3"/>
        <v>1</v>
      </c>
      <c r="AC5" s="2">
        <f t="shared" si="3"/>
        <v>1</v>
      </c>
      <c r="AD5" s="2">
        <f t="shared" si="3"/>
        <v>0</v>
      </c>
      <c r="AE5" s="2">
        <f t="shared" si="3"/>
        <v>1</v>
      </c>
      <c r="AG5" s="2">
        <f t="shared" ref="AG5:AG68" si="23">IF(B5=0,"",IF(OR(B5=$AG$1,B5=$AH$1,B6=$AG$1,B6=$AH$1,B7=$AG$1,B7=$AH$1),0,1))</f>
        <v>1</v>
      </c>
      <c r="AH5" s="2">
        <f t="shared" si="4"/>
        <v>1</v>
      </c>
      <c r="AI5" s="2">
        <f t="shared" si="4"/>
        <v>0</v>
      </c>
      <c r="AJ5" s="2">
        <f>IF(E5=0,"",IF(OR(E5=$AG$1,E5=$AH$1,E6=$AG$1,E6=$AH$1,E7=$AG$1,E7=$AH$1),0,1))</f>
        <v>1</v>
      </c>
      <c r="AK5" s="2">
        <f t="shared" si="4"/>
        <v>0</v>
      </c>
      <c r="AM5" s="2">
        <f t="shared" ref="AM5:AQ20" si="24">IF(B5=0,"",IF(OR(B5=$AG$1,B5=$AN$1,B6=$AG$1,B6=$AN$1,B7=$AG$1,B7=$AN$1),0,1))</f>
        <v>1</v>
      </c>
      <c r="AN5" s="2">
        <f t="shared" si="5"/>
        <v>1</v>
      </c>
      <c r="AO5" s="2">
        <f t="shared" si="5"/>
        <v>1</v>
      </c>
      <c r="AP5" s="2">
        <f t="shared" si="5"/>
        <v>1</v>
      </c>
      <c r="AQ5" s="2">
        <f t="shared" si="5"/>
        <v>1</v>
      </c>
      <c r="AS5" s="2">
        <f t="shared" ref="AS5:AW20" si="25">IF(B5=0,"",IF(OR(B5=$AG$1,B5=$AT$1,B6=$AG$1,B6=$AT$1,B7=$AG$1,B7=$AT$1),0,1))</f>
        <v>1</v>
      </c>
      <c r="AT5" s="2">
        <f t="shared" si="6"/>
        <v>1</v>
      </c>
      <c r="AU5" s="2">
        <f t="shared" si="6"/>
        <v>1</v>
      </c>
      <c r="AV5" s="2">
        <f t="shared" si="6"/>
        <v>1</v>
      </c>
      <c r="AW5" s="2">
        <f t="shared" si="6"/>
        <v>1</v>
      </c>
      <c r="AY5" s="2">
        <f t="shared" ref="AY5:BC20" si="26">IF(B5=0,"",IF(OR(B5=$AG$1,B5=$AZ$1,B6=$AG$1,B6=$AZ$1,B7=$AG$1,B7=$AZ$1),0,1))</f>
        <v>1</v>
      </c>
      <c r="AZ5" s="2">
        <f t="shared" si="7"/>
        <v>1</v>
      </c>
      <c r="BA5" s="2">
        <f t="shared" si="7"/>
        <v>1</v>
      </c>
      <c r="BB5" s="2">
        <f t="shared" si="7"/>
        <v>1</v>
      </c>
      <c r="BC5" s="2">
        <f t="shared" si="7"/>
        <v>1</v>
      </c>
      <c r="BE5" s="2">
        <f t="shared" ref="BE5:BI20" si="27">IF(B5=0,"",IF(OR(B5=$AG$1,B5=$BF$1,B6=$AG$1,B6=$BF$1,B7=$AG$1,B7=$BF$1),0,1))</f>
        <v>1</v>
      </c>
      <c r="BF5" s="2">
        <f t="shared" si="8"/>
        <v>1</v>
      </c>
      <c r="BG5" s="2">
        <f t="shared" si="8"/>
        <v>1</v>
      </c>
      <c r="BH5" s="2">
        <f t="shared" si="8"/>
        <v>1</v>
      </c>
      <c r="BI5" s="2">
        <f t="shared" si="8"/>
        <v>1</v>
      </c>
      <c r="BK5" s="2">
        <f t="shared" ref="BK5:BK68" si="28">IF(B5=0,"",IF(OR(B5=$BK$1,B5=$BL$1,B6=$BK$1,B6=$BL$1,B7=$BK$1,B7=$BL$1),0,1))</f>
        <v>1</v>
      </c>
      <c r="BL5" s="2">
        <f t="shared" si="9"/>
        <v>1</v>
      </c>
      <c r="BM5" s="2">
        <f t="shared" si="9"/>
        <v>1</v>
      </c>
      <c r="BN5" s="2">
        <f t="shared" si="9"/>
        <v>1</v>
      </c>
      <c r="BO5" s="2">
        <f t="shared" si="9"/>
        <v>1</v>
      </c>
      <c r="BQ5" s="2">
        <f t="shared" ref="BQ5:BQ68" si="29">IF(B5=0,"",IF(OR(B5=$BQ$1,B6=$BQ$1,B7=$BQ$1,B5=$BR$1,B6=$BR$1,B7=$BR$1),0,1))</f>
        <v>1</v>
      </c>
      <c r="BR5" s="2">
        <f t="shared" si="10"/>
        <v>1</v>
      </c>
      <c r="BS5" s="2">
        <f t="shared" si="10"/>
        <v>1</v>
      </c>
      <c r="BT5" s="2">
        <f t="shared" si="10"/>
        <v>1</v>
      </c>
      <c r="BU5" s="2">
        <f t="shared" si="10"/>
        <v>1</v>
      </c>
      <c r="BW5" s="2">
        <f t="shared" ref="BW5:BW68" si="30">IF(B5=0,"",IF(OR(B5=$BQ$1,B6=$BQ$1,B7=$BQ$1,B5=$BX$1,B6=$BX$1,B7=$BX$1),0,1))</f>
        <v>1</v>
      </c>
      <c r="BX5" s="2">
        <f t="shared" si="11"/>
        <v>1</v>
      </c>
      <c r="BY5" s="2">
        <f t="shared" si="11"/>
        <v>1</v>
      </c>
      <c r="BZ5" s="2">
        <f t="shared" si="11"/>
        <v>1</v>
      </c>
      <c r="CA5" s="2">
        <f t="shared" si="11"/>
        <v>1</v>
      </c>
      <c r="CC5" s="2">
        <f t="shared" ref="CC5:CC68" si="31">IF(B5=0,"",IF(OR(B5=$BQ$1,B6=$BQ$1,B7=$BQ$1,B5=$CD$1,B6=$CD$1,B7=$CD$1),0,1))</f>
        <v>1</v>
      </c>
      <c r="CD5" s="2">
        <f t="shared" si="12"/>
        <v>1</v>
      </c>
      <c r="CE5" s="2">
        <f t="shared" si="12"/>
        <v>1</v>
      </c>
      <c r="CF5" s="2">
        <f t="shared" si="12"/>
        <v>1</v>
      </c>
      <c r="CG5" s="2">
        <f t="shared" si="12"/>
        <v>1</v>
      </c>
      <c r="CI5" s="2">
        <f t="shared" ref="CI5:CI68" si="32">IF(B5=0,"",IF(OR(B5=$BQ$1,B6=$BQ$1,B7=$BQ$1,B5=$CJ$1,B6=$CJ$1,B7=$CJ$1),0,1))</f>
        <v>1</v>
      </c>
      <c r="CJ5" s="2">
        <f t="shared" si="13"/>
        <v>1</v>
      </c>
      <c r="CK5" s="2">
        <f t="shared" si="13"/>
        <v>1</v>
      </c>
      <c r="CL5" s="2">
        <f t="shared" si="13"/>
        <v>1</v>
      </c>
      <c r="CM5" s="2">
        <f t="shared" si="13"/>
        <v>1</v>
      </c>
      <c r="CO5" s="2">
        <f t="shared" ref="CO5:CO68" si="33">IF(B5=0,"",IF(OR(B5=$BQ$1,B6=$BQ$1,B7=$BQ$1,B5=$CP$1,B6=$CP$1,B7=$CP$1),0,1))</f>
        <v>1</v>
      </c>
      <c r="CP5" s="2">
        <f t="shared" si="14"/>
        <v>1</v>
      </c>
      <c r="CQ5" s="2">
        <f t="shared" si="14"/>
        <v>1</v>
      </c>
      <c r="CR5" s="2">
        <f t="shared" si="14"/>
        <v>1</v>
      </c>
      <c r="CS5" s="2">
        <f t="shared" si="14"/>
        <v>1</v>
      </c>
    </row>
    <row r="6" spans="1:97">
      <c r="A6" s="248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2">
        <f t="shared" si="15"/>
        <v>1</v>
      </c>
      <c r="J6" s="2">
        <f t="shared" si="16"/>
        <v>1</v>
      </c>
      <c r="K6" s="2">
        <f t="shared" si="17"/>
        <v>1</v>
      </c>
      <c r="L6" s="2">
        <f t="shared" si="18"/>
        <v>1</v>
      </c>
      <c r="M6" s="2">
        <f t="shared" si="19"/>
        <v>1</v>
      </c>
      <c r="O6" s="2">
        <f t="shared" si="20"/>
        <v>0</v>
      </c>
      <c r="P6" s="2">
        <f t="shared" si="1"/>
        <v>0</v>
      </c>
      <c r="Q6" s="2">
        <f t="shared" si="1"/>
        <v>1</v>
      </c>
      <c r="R6" s="2">
        <f t="shared" si="1"/>
        <v>0</v>
      </c>
      <c r="S6" s="2">
        <f t="shared" si="1"/>
        <v>0</v>
      </c>
      <c r="U6" s="2">
        <f t="shared" si="21"/>
        <v>1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AA6" s="2">
        <f t="shared" si="22"/>
        <v>0</v>
      </c>
      <c r="AB6" s="2">
        <f t="shared" si="3"/>
        <v>1</v>
      </c>
      <c r="AC6" s="2">
        <f t="shared" si="3"/>
        <v>1</v>
      </c>
      <c r="AD6" s="2">
        <f t="shared" si="3"/>
        <v>0</v>
      </c>
      <c r="AE6" s="2">
        <f t="shared" si="3"/>
        <v>1</v>
      </c>
      <c r="AG6" s="2">
        <f t="shared" si="23"/>
        <v>1</v>
      </c>
      <c r="AH6" s="2">
        <f t="shared" si="4"/>
        <v>1</v>
      </c>
      <c r="AI6" s="2">
        <f t="shared" si="4"/>
        <v>0</v>
      </c>
      <c r="AJ6" s="2">
        <f t="shared" si="4"/>
        <v>1</v>
      </c>
      <c r="AK6" s="2">
        <f t="shared" si="4"/>
        <v>0</v>
      </c>
      <c r="AM6" s="2">
        <f t="shared" si="24"/>
        <v>1</v>
      </c>
      <c r="AN6" s="2">
        <f t="shared" si="5"/>
        <v>1</v>
      </c>
      <c r="AO6" s="2">
        <f t="shared" si="5"/>
        <v>1</v>
      </c>
      <c r="AP6" s="2">
        <f t="shared" si="5"/>
        <v>1</v>
      </c>
      <c r="AQ6" s="2">
        <f t="shared" si="5"/>
        <v>1</v>
      </c>
      <c r="AS6" s="2">
        <f t="shared" si="25"/>
        <v>1</v>
      </c>
      <c r="AT6" s="2">
        <f t="shared" si="6"/>
        <v>1</v>
      </c>
      <c r="AU6" s="2">
        <f t="shared" si="6"/>
        <v>1</v>
      </c>
      <c r="AV6" s="2">
        <f t="shared" si="6"/>
        <v>1</v>
      </c>
      <c r="AW6" s="2">
        <f t="shared" si="6"/>
        <v>1</v>
      </c>
      <c r="AY6" s="2">
        <f t="shared" si="26"/>
        <v>1</v>
      </c>
      <c r="AZ6" s="2">
        <f t="shared" si="7"/>
        <v>1</v>
      </c>
      <c r="BA6" s="2">
        <f t="shared" si="7"/>
        <v>1</v>
      </c>
      <c r="BB6" s="2">
        <f t="shared" si="7"/>
        <v>1</v>
      </c>
      <c r="BC6" s="2">
        <f t="shared" si="7"/>
        <v>1</v>
      </c>
      <c r="BE6" s="2">
        <f t="shared" si="27"/>
        <v>1</v>
      </c>
      <c r="BF6" s="2">
        <f t="shared" si="8"/>
        <v>1</v>
      </c>
      <c r="BG6" s="2">
        <f t="shared" si="8"/>
        <v>1</v>
      </c>
      <c r="BH6" s="2">
        <f t="shared" si="8"/>
        <v>1</v>
      </c>
      <c r="BI6" s="2">
        <f t="shared" si="8"/>
        <v>1</v>
      </c>
      <c r="BK6" s="2">
        <f t="shared" si="28"/>
        <v>1</v>
      </c>
      <c r="BL6" s="2">
        <f t="shared" si="9"/>
        <v>1</v>
      </c>
      <c r="BM6" s="2">
        <f t="shared" si="9"/>
        <v>1</v>
      </c>
      <c r="BN6" s="2">
        <f t="shared" si="9"/>
        <v>1</v>
      </c>
      <c r="BO6" s="2">
        <f t="shared" si="9"/>
        <v>1</v>
      </c>
      <c r="BQ6" s="2">
        <f t="shared" si="29"/>
        <v>1</v>
      </c>
      <c r="BR6" s="2">
        <f t="shared" si="10"/>
        <v>1</v>
      </c>
      <c r="BS6" s="2">
        <f t="shared" si="10"/>
        <v>1</v>
      </c>
      <c r="BT6" s="2">
        <f t="shared" si="10"/>
        <v>1</v>
      </c>
      <c r="BU6" s="2">
        <f t="shared" si="10"/>
        <v>1</v>
      </c>
      <c r="BW6" s="2">
        <f t="shared" si="30"/>
        <v>1</v>
      </c>
      <c r="BX6" s="2">
        <f t="shared" si="11"/>
        <v>1</v>
      </c>
      <c r="BY6" s="2">
        <f t="shared" si="11"/>
        <v>1</v>
      </c>
      <c r="BZ6" s="2">
        <f t="shared" si="11"/>
        <v>1</v>
      </c>
      <c r="CA6" s="2">
        <f t="shared" si="11"/>
        <v>1</v>
      </c>
      <c r="CC6" s="2">
        <f t="shared" si="31"/>
        <v>1</v>
      </c>
      <c r="CD6" s="2">
        <f t="shared" si="12"/>
        <v>1</v>
      </c>
      <c r="CE6" s="2">
        <f t="shared" si="12"/>
        <v>1</v>
      </c>
      <c r="CF6" s="2">
        <f t="shared" si="12"/>
        <v>1</v>
      </c>
      <c r="CG6" s="2">
        <f t="shared" si="12"/>
        <v>1</v>
      </c>
      <c r="CI6" s="2">
        <f t="shared" si="32"/>
        <v>1</v>
      </c>
      <c r="CJ6" s="2">
        <f t="shared" si="13"/>
        <v>1</v>
      </c>
      <c r="CK6" s="2">
        <f t="shared" si="13"/>
        <v>1</v>
      </c>
      <c r="CL6" s="2">
        <f t="shared" si="13"/>
        <v>1</v>
      </c>
      <c r="CM6" s="2">
        <f t="shared" si="13"/>
        <v>1</v>
      </c>
      <c r="CO6" s="2">
        <f t="shared" si="33"/>
        <v>1</v>
      </c>
      <c r="CP6" s="2">
        <f t="shared" si="14"/>
        <v>1</v>
      </c>
      <c r="CQ6" s="2">
        <f t="shared" si="14"/>
        <v>1</v>
      </c>
      <c r="CR6" s="2">
        <f t="shared" si="14"/>
        <v>1</v>
      </c>
      <c r="CS6" s="2">
        <f t="shared" si="14"/>
        <v>1</v>
      </c>
    </row>
    <row r="7" spans="1:97">
      <c r="A7" s="248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2">
        <f t="shared" si="15"/>
        <v>1</v>
      </c>
      <c r="J7" s="2">
        <f t="shared" si="16"/>
        <v>1</v>
      </c>
      <c r="K7" s="2">
        <f t="shared" si="17"/>
        <v>1</v>
      </c>
      <c r="L7" s="2">
        <f t="shared" si="18"/>
        <v>1</v>
      </c>
      <c r="M7" s="2">
        <f t="shared" si="19"/>
        <v>1</v>
      </c>
      <c r="O7" s="2">
        <f t="shared" si="20"/>
        <v>0</v>
      </c>
      <c r="P7" s="2">
        <f t="shared" si="1"/>
        <v>1</v>
      </c>
      <c r="Q7" s="2">
        <f t="shared" si="1"/>
        <v>1</v>
      </c>
      <c r="R7" s="2">
        <f t="shared" si="1"/>
        <v>0</v>
      </c>
      <c r="S7" s="2">
        <f t="shared" si="1"/>
        <v>0</v>
      </c>
      <c r="U7" s="2">
        <f t="shared" si="21"/>
        <v>0</v>
      </c>
      <c r="V7" s="2">
        <f t="shared" si="2"/>
        <v>0</v>
      </c>
      <c r="W7" s="2">
        <f t="shared" si="2"/>
        <v>0</v>
      </c>
      <c r="X7" s="2">
        <f t="shared" si="2"/>
        <v>1</v>
      </c>
      <c r="Y7" s="2">
        <f t="shared" si="2"/>
        <v>0</v>
      </c>
      <c r="AA7" s="2">
        <f t="shared" si="22"/>
        <v>1</v>
      </c>
      <c r="AB7" s="2">
        <f t="shared" si="3"/>
        <v>1</v>
      </c>
      <c r="AC7" s="2">
        <f t="shared" si="3"/>
        <v>1</v>
      </c>
      <c r="AD7" s="2">
        <f t="shared" si="3"/>
        <v>0</v>
      </c>
      <c r="AE7" s="2">
        <f t="shared" si="3"/>
        <v>0</v>
      </c>
      <c r="AG7" s="2">
        <f t="shared" si="23"/>
        <v>1</v>
      </c>
      <c r="AH7" s="2">
        <f t="shared" si="4"/>
        <v>1</v>
      </c>
      <c r="AI7" s="2">
        <f t="shared" si="4"/>
        <v>1</v>
      </c>
      <c r="AJ7" s="2">
        <f t="shared" si="4"/>
        <v>1</v>
      </c>
      <c r="AK7" s="2">
        <f t="shared" si="4"/>
        <v>1</v>
      </c>
      <c r="AM7" s="2">
        <f t="shared" si="24"/>
        <v>1</v>
      </c>
      <c r="AN7" s="2">
        <f t="shared" si="5"/>
        <v>1</v>
      </c>
      <c r="AO7" s="2">
        <f t="shared" si="5"/>
        <v>1</v>
      </c>
      <c r="AP7" s="2">
        <f t="shared" si="5"/>
        <v>1</v>
      </c>
      <c r="AQ7" s="2">
        <f t="shared" si="5"/>
        <v>1</v>
      </c>
      <c r="AS7" s="2">
        <f t="shared" si="25"/>
        <v>1</v>
      </c>
      <c r="AT7" s="2">
        <f t="shared" si="6"/>
        <v>1</v>
      </c>
      <c r="AU7" s="2">
        <f t="shared" si="6"/>
        <v>1</v>
      </c>
      <c r="AV7" s="2">
        <f t="shared" si="6"/>
        <v>1</v>
      </c>
      <c r="AW7" s="2">
        <f t="shared" si="6"/>
        <v>1</v>
      </c>
      <c r="AY7" s="2">
        <f t="shared" si="26"/>
        <v>1</v>
      </c>
      <c r="AZ7" s="2">
        <f t="shared" si="7"/>
        <v>1</v>
      </c>
      <c r="BA7" s="2">
        <f t="shared" si="7"/>
        <v>1</v>
      </c>
      <c r="BB7" s="2">
        <f t="shared" si="7"/>
        <v>1</v>
      </c>
      <c r="BC7" s="2">
        <f t="shared" si="7"/>
        <v>1</v>
      </c>
      <c r="BE7" s="2">
        <f t="shared" si="27"/>
        <v>1</v>
      </c>
      <c r="BF7" s="2">
        <f t="shared" si="8"/>
        <v>1</v>
      </c>
      <c r="BG7" s="2">
        <f t="shared" si="8"/>
        <v>1</v>
      </c>
      <c r="BH7" s="2">
        <f t="shared" si="8"/>
        <v>1</v>
      </c>
      <c r="BI7" s="2">
        <f t="shared" si="8"/>
        <v>1</v>
      </c>
      <c r="BK7" s="2">
        <f t="shared" si="28"/>
        <v>1</v>
      </c>
      <c r="BL7" s="2">
        <f t="shared" si="9"/>
        <v>1</v>
      </c>
      <c r="BM7" s="2">
        <f t="shared" si="9"/>
        <v>1</v>
      </c>
      <c r="BN7" s="2">
        <f t="shared" si="9"/>
        <v>1</v>
      </c>
      <c r="BO7" s="2">
        <f t="shared" si="9"/>
        <v>1</v>
      </c>
      <c r="BQ7" s="2">
        <f t="shared" si="29"/>
        <v>1</v>
      </c>
      <c r="BR7" s="2">
        <f t="shared" si="10"/>
        <v>1</v>
      </c>
      <c r="BS7" s="2">
        <f t="shared" si="10"/>
        <v>1</v>
      </c>
      <c r="BT7" s="2">
        <f t="shared" si="10"/>
        <v>1</v>
      </c>
      <c r="BU7" s="2">
        <f t="shared" si="10"/>
        <v>1</v>
      </c>
      <c r="BW7" s="2">
        <f t="shared" si="30"/>
        <v>1</v>
      </c>
      <c r="BX7" s="2">
        <f t="shared" si="11"/>
        <v>1</v>
      </c>
      <c r="BY7" s="2">
        <f t="shared" si="11"/>
        <v>1</v>
      </c>
      <c r="BZ7" s="2">
        <f t="shared" si="11"/>
        <v>1</v>
      </c>
      <c r="CA7" s="2">
        <f t="shared" si="11"/>
        <v>1</v>
      </c>
      <c r="CC7" s="2">
        <f t="shared" si="31"/>
        <v>1</v>
      </c>
      <c r="CD7" s="2">
        <f t="shared" si="12"/>
        <v>1</v>
      </c>
      <c r="CE7" s="2">
        <f t="shared" si="12"/>
        <v>1</v>
      </c>
      <c r="CF7" s="2">
        <f t="shared" si="12"/>
        <v>1</v>
      </c>
      <c r="CG7" s="2">
        <f t="shared" si="12"/>
        <v>1</v>
      </c>
      <c r="CI7" s="2">
        <f t="shared" si="32"/>
        <v>1</v>
      </c>
      <c r="CJ7" s="2">
        <f t="shared" si="13"/>
        <v>1</v>
      </c>
      <c r="CK7" s="2">
        <f t="shared" si="13"/>
        <v>1</v>
      </c>
      <c r="CL7" s="2">
        <f t="shared" si="13"/>
        <v>1</v>
      </c>
      <c r="CM7" s="2">
        <f t="shared" si="13"/>
        <v>1</v>
      </c>
      <c r="CO7" s="2">
        <f t="shared" si="33"/>
        <v>1</v>
      </c>
      <c r="CP7" s="2">
        <f t="shared" si="14"/>
        <v>1</v>
      </c>
      <c r="CQ7" s="2">
        <f t="shared" si="14"/>
        <v>1</v>
      </c>
      <c r="CR7" s="2">
        <f t="shared" si="14"/>
        <v>1</v>
      </c>
      <c r="CS7" s="2">
        <f t="shared" si="14"/>
        <v>1</v>
      </c>
    </row>
    <row r="8" spans="1:97">
      <c r="A8" s="248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2">
        <f t="shared" si="15"/>
        <v>1</v>
      </c>
      <c r="J8" s="2">
        <f t="shared" si="16"/>
        <v>1</v>
      </c>
      <c r="K8" s="2">
        <f t="shared" si="17"/>
        <v>1</v>
      </c>
      <c r="L8" s="2">
        <f t="shared" si="18"/>
        <v>1</v>
      </c>
      <c r="M8" s="2">
        <f t="shared" si="19"/>
        <v>1</v>
      </c>
      <c r="O8" s="2">
        <f t="shared" si="20"/>
        <v>0</v>
      </c>
      <c r="P8" s="2">
        <f t="shared" si="1"/>
        <v>1</v>
      </c>
      <c r="Q8" s="2">
        <f t="shared" si="1"/>
        <v>1</v>
      </c>
      <c r="R8" s="2">
        <f t="shared" si="1"/>
        <v>0</v>
      </c>
      <c r="S8" s="2">
        <f t="shared" si="1"/>
        <v>0</v>
      </c>
      <c r="U8" s="2">
        <f t="shared" si="21"/>
        <v>0</v>
      </c>
      <c r="V8" s="2">
        <f t="shared" si="2"/>
        <v>0</v>
      </c>
      <c r="W8" s="2">
        <f t="shared" si="2"/>
        <v>0</v>
      </c>
      <c r="X8" s="2">
        <f t="shared" si="2"/>
        <v>1</v>
      </c>
      <c r="Y8" s="2">
        <f t="shared" si="2"/>
        <v>0</v>
      </c>
      <c r="AA8" s="2">
        <f t="shared" si="22"/>
        <v>1</v>
      </c>
      <c r="AB8" s="2">
        <f t="shared" si="3"/>
        <v>1</v>
      </c>
      <c r="AC8" s="2">
        <f t="shared" si="3"/>
        <v>1</v>
      </c>
      <c r="AD8" s="2">
        <f t="shared" si="3"/>
        <v>1</v>
      </c>
      <c r="AE8" s="2">
        <f t="shared" si="3"/>
        <v>0</v>
      </c>
      <c r="AG8" s="2">
        <f t="shared" si="23"/>
        <v>1</v>
      </c>
      <c r="AH8" s="2">
        <f t="shared" si="4"/>
        <v>0</v>
      </c>
      <c r="AI8" s="2">
        <f t="shared" si="4"/>
        <v>1</v>
      </c>
      <c r="AJ8" s="2">
        <f t="shared" si="4"/>
        <v>0</v>
      </c>
      <c r="AK8" s="2">
        <f t="shared" si="4"/>
        <v>1</v>
      </c>
      <c r="AM8" s="2">
        <f t="shared" si="24"/>
        <v>1</v>
      </c>
      <c r="AN8" s="2">
        <f t="shared" si="5"/>
        <v>1</v>
      </c>
      <c r="AO8" s="2">
        <f t="shared" si="5"/>
        <v>1</v>
      </c>
      <c r="AP8" s="2">
        <f t="shared" si="5"/>
        <v>1</v>
      </c>
      <c r="AQ8" s="2">
        <f t="shared" si="5"/>
        <v>1</v>
      </c>
      <c r="AS8" s="2">
        <f t="shared" si="25"/>
        <v>1</v>
      </c>
      <c r="AT8" s="2">
        <f t="shared" si="6"/>
        <v>1</v>
      </c>
      <c r="AU8" s="2">
        <f t="shared" si="6"/>
        <v>1</v>
      </c>
      <c r="AV8" s="2">
        <f t="shared" si="6"/>
        <v>1</v>
      </c>
      <c r="AW8" s="2">
        <f t="shared" si="6"/>
        <v>1</v>
      </c>
      <c r="AY8" s="2">
        <f t="shared" si="26"/>
        <v>1</v>
      </c>
      <c r="AZ8" s="2">
        <f t="shared" si="7"/>
        <v>1</v>
      </c>
      <c r="BA8" s="2">
        <f t="shared" si="7"/>
        <v>1</v>
      </c>
      <c r="BB8" s="2">
        <f t="shared" si="7"/>
        <v>1</v>
      </c>
      <c r="BC8" s="2">
        <f t="shared" si="7"/>
        <v>1</v>
      </c>
      <c r="BE8" s="2">
        <f t="shared" si="27"/>
        <v>1</v>
      </c>
      <c r="BF8" s="2">
        <f t="shared" si="8"/>
        <v>1</v>
      </c>
      <c r="BG8" s="2">
        <f t="shared" si="8"/>
        <v>1</v>
      </c>
      <c r="BH8" s="2">
        <f t="shared" si="8"/>
        <v>1</v>
      </c>
      <c r="BI8" s="2">
        <f t="shared" si="8"/>
        <v>1</v>
      </c>
      <c r="BK8" s="2">
        <f t="shared" si="28"/>
        <v>1</v>
      </c>
      <c r="BL8" s="2">
        <f t="shared" si="9"/>
        <v>1</v>
      </c>
      <c r="BM8" s="2">
        <f t="shared" si="9"/>
        <v>1</v>
      </c>
      <c r="BN8" s="2">
        <f t="shared" si="9"/>
        <v>1</v>
      </c>
      <c r="BO8" s="2">
        <f t="shared" si="9"/>
        <v>1</v>
      </c>
      <c r="BQ8" s="2">
        <f t="shared" si="29"/>
        <v>1</v>
      </c>
      <c r="BR8" s="2">
        <f t="shared" si="10"/>
        <v>1</v>
      </c>
      <c r="BS8" s="2">
        <f t="shared" si="10"/>
        <v>1</v>
      </c>
      <c r="BT8" s="2">
        <f t="shared" si="10"/>
        <v>1</v>
      </c>
      <c r="BU8" s="2">
        <f t="shared" si="10"/>
        <v>1</v>
      </c>
      <c r="BW8" s="2">
        <f t="shared" si="30"/>
        <v>1</v>
      </c>
      <c r="BX8" s="2">
        <f t="shared" si="11"/>
        <v>1</v>
      </c>
      <c r="BY8" s="2">
        <f t="shared" si="11"/>
        <v>1</v>
      </c>
      <c r="BZ8" s="2">
        <f t="shared" si="11"/>
        <v>1</v>
      </c>
      <c r="CA8" s="2">
        <f t="shared" si="11"/>
        <v>1</v>
      </c>
      <c r="CC8" s="2">
        <f t="shared" si="31"/>
        <v>1</v>
      </c>
      <c r="CD8" s="2">
        <f t="shared" si="12"/>
        <v>1</v>
      </c>
      <c r="CE8" s="2">
        <f t="shared" si="12"/>
        <v>1</v>
      </c>
      <c r="CF8" s="2">
        <f t="shared" si="12"/>
        <v>1</v>
      </c>
      <c r="CG8" s="2">
        <f t="shared" si="12"/>
        <v>1</v>
      </c>
      <c r="CI8" s="2">
        <f t="shared" si="32"/>
        <v>1</v>
      </c>
      <c r="CJ8" s="2">
        <f t="shared" si="13"/>
        <v>1</v>
      </c>
      <c r="CK8" s="2">
        <f t="shared" si="13"/>
        <v>1</v>
      </c>
      <c r="CL8" s="2">
        <f t="shared" si="13"/>
        <v>1</v>
      </c>
      <c r="CM8" s="2">
        <f t="shared" si="13"/>
        <v>1</v>
      </c>
      <c r="CO8" s="2">
        <f t="shared" si="33"/>
        <v>1</v>
      </c>
      <c r="CP8" s="2">
        <f t="shared" si="14"/>
        <v>1</v>
      </c>
      <c r="CQ8" s="2">
        <f t="shared" si="14"/>
        <v>1</v>
      </c>
      <c r="CR8" s="2">
        <f t="shared" si="14"/>
        <v>1</v>
      </c>
      <c r="CS8" s="2">
        <f t="shared" si="14"/>
        <v>1</v>
      </c>
    </row>
    <row r="9" spans="1:97">
      <c r="A9" s="248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2">
        <f t="shared" si="15"/>
        <v>1</v>
      </c>
      <c r="J9" s="2">
        <f t="shared" si="16"/>
        <v>1</v>
      </c>
      <c r="K9" s="2">
        <f t="shared" si="17"/>
        <v>1</v>
      </c>
      <c r="L9" s="2">
        <f t="shared" si="18"/>
        <v>1</v>
      </c>
      <c r="M9" s="2">
        <f t="shared" si="19"/>
        <v>1</v>
      </c>
      <c r="O9" s="2">
        <f t="shared" si="20"/>
        <v>1</v>
      </c>
      <c r="P9" s="2">
        <f t="shared" si="1"/>
        <v>1</v>
      </c>
      <c r="Q9" s="2">
        <f t="shared" si="1"/>
        <v>0</v>
      </c>
      <c r="R9" s="2">
        <f t="shared" si="1"/>
        <v>0</v>
      </c>
      <c r="S9" s="2">
        <f t="shared" si="1"/>
        <v>1</v>
      </c>
      <c r="U9" s="2">
        <f t="shared" si="21"/>
        <v>0</v>
      </c>
      <c r="V9" s="2">
        <f t="shared" si="2"/>
        <v>0</v>
      </c>
      <c r="W9" s="2">
        <f t="shared" si="2"/>
        <v>0</v>
      </c>
      <c r="X9" s="2">
        <f t="shared" si="2"/>
        <v>1</v>
      </c>
      <c r="Y9" s="2">
        <f t="shared" si="2"/>
        <v>0</v>
      </c>
      <c r="AA9" s="2">
        <f t="shared" si="22"/>
        <v>1</v>
      </c>
      <c r="AB9" s="2">
        <f t="shared" si="3"/>
        <v>1</v>
      </c>
      <c r="AC9" s="2">
        <f t="shared" si="3"/>
        <v>1</v>
      </c>
      <c r="AD9" s="2">
        <f t="shared" si="3"/>
        <v>1</v>
      </c>
      <c r="AE9" s="2">
        <f t="shared" si="3"/>
        <v>0</v>
      </c>
      <c r="AG9" s="2">
        <f t="shared" si="23"/>
        <v>1</v>
      </c>
      <c r="AH9" s="2">
        <f t="shared" si="4"/>
        <v>0</v>
      </c>
      <c r="AI9" s="2">
        <f t="shared" si="4"/>
        <v>1</v>
      </c>
      <c r="AJ9" s="2">
        <f>IF(E9=0,"",IF(OR(E9=$AG$1,E9=$AH$1,E10=$AG$1,E10=$AH$1,E11=$AG$1,E11=$AH$1),0,1))</f>
        <v>0</v>
      </c>
      <c r="AK9" s="2">
        <f t="shared" si="4"/>
        <v>0</v>
      </c>
      <c r="AM9" s="2">
        <f t="shared" si="24"/>
        <v>1</v>
      </c>
      <c r="AN9" s="2">
        <f t="shared" si="5"/>
        <v>1</v>
      </c>
      <c r="AO9" s="2">
        <f t="shared" si="5"/>
        <v>1</v>
      </c>
      <c r="AP9" s="2">
        <f t="shared" si="5"/>
        <v>1</v>
      </c>
      <c r="AQ9" s="2">
        <f t="shared" si="5"/>
        <v>1</v>
      </c>
      <c r="AS9" s="2">
        <f t="shared" si="25"/>
        <v>1</v>
      </c>
      <c r="AT9" s="2">
        <f t="shared" si="6"/>
        <v>1</v>
      </c>
      <c r="AU9" s="2">
        <f t="shared" si="6"/>
        <v>1</v>
      </c>
      <c r="AV9" s="2">
        <f t="shared" si="6"/>
        <v>1</v>
      </c>
      <c r="AW9" s="2">
        <f t="shared" si="6"/>
        <v>1</v>
      </c>
      <c r="AY9" s="2">
        <f t="shared" si="26"/>
        <v>1</v>
      </c>
      <c r="AZ9" s="2">
        <f t="shared" si="7"/>
        <v>1</v>
      </c>
      <c r="BA9" s="2">
        <f t="shared" si="7"/>
        <v>1</v>
      </c>
      <c r="BB9" s="2">
        <f t="shared" si="7"/>
        <v>1</v>
      </c>
      <c r="BC9" s="2">
        <f t="shared" si="7"/>
        <v>1</v>
      </c>
      <c r="BE9" s="2">
        <f t="shared" si="27"/>
        <v>1</v>
      </c>
      <c r="BF9" s="2">
        <f t="shared" si="8"/>
        <v>1</v>
      </c>
      <c r="BG9" s="2">
        <f t="shared" si="8"/>
        <v>1</v>
      </c>
      <c r="BH9" s="2">
        <f t="shared" si="8"/>
        <v>1</v>
      </c>
      <c r="BI9" s="2">
        <f t="shared" si="8"/>
        <v>1</v>
      </c>
      <c r="BK9" s="2">
        <f t="shared" si="28"/>
        <v>1</v>
      </c>
      <c r="BL9" s="2">
        <f t="shared" si="9"/>
        <v>1</v>
      </c>
      <c r="BM9" s="2">
        <f t="shared" si="9"/>
        <v>1</v>
      </c>
      <c r="BN9" s="2">
        <f t="shared" si="9"/>
        <v>1</v>
      </c>
      <c r="BO9" s="2">
        <f t="shared" si="9"/>
        <v>1</v>
      </c>
      <c r="BQ9" s="2">
        <f t="shared" si="29"/>
        <v>1</v>
      </c>
      <c r="BR9" s="2">
        <f t="shared" si="10"/>
        <v>1</v>
      </c>
      <c r="BS9" s="2">
        <f t="shared" si="10"/>
        <v>1</v>
      </c>
      <c r="BT9" s="2">
        <f t="shared" si="10"/>
        <v>1</v>
      </c>
      <c r="BU9" s="2">
        <f t="shared" si="10"/>
        <v>1</v>
      </c>
      <c r="BW9" s="2">
        <f t="shared" si="30"/>
        <v>1</v>
      </c>
      <c r="BX9" s="2">
        <f t="shared" si="11"/>
        <v>1</v>
      </c>
      <c r="BY9" s="2">
        <f t="shared" si="11"/>
        <v>1</v>
      </c>
      <c r="BZ9" s="2">
        <f t="shared" si="11"/>
        <v>1</v>
      </c>
      <c r="CA9" s="2">
        <f t="shared" si="11"/>
        <v>1</v>
      </c>
      <c r="CC9" s="2">
        <f t="shared" si="31"/>
        <v>1</v>
      </c>
      <c r="CD9" s="2">
        <f t="shared" si="12"/>
        <v>1</v>
      </c>
      <c r="CE9" s="2">
        <f t="shared" si="12"/>
        <v>1</v>
      </c>
      <c r="CF9" s="2">
        <f t="shared" si="12"/>
        <v>1</v>
      </c>
      <c r="CG9" s="2">
        <f t="shared" si="12"/>
        <v>1</v>
      </c>
      <c r="CI9" s="2">
        <f t="shared" si="32"/>
        <v>1</v>
      </c>
      <c r="CJ9" s="2">
        <f t="shared" si="13"/>
        <v>1</v>
      </c>
      <c r="CK9" s="2">
        <f t="shared" si="13"/>
        <v>1</v>
      </c>
      <c r="CL9" s="2">
        <f t="shared" si="13"/>
        <v>1</v>
      </c>
      <c r="CM9" s="2">
        <f t="shared" si="13"/>
        <v>1</v>
      </c>
      <c r="CO9" s="2">
        <f t="shared" si="33"/>
        <v>1</v>
      </c>
      <c r="CP9" s="2">
        <f t="shared" si="14"/>
        <v>1</v>
      </c>
      <c r="CQ9" s="2">
        <f t="shared" si="14"/>
        <v>1</v>
      </c>
      <c r="CR9" s="2">
        <f t="shared" si="14"/>
        <v>1</v>
      </c>
      <c r="CS9" s="2">
        <f t="shared" si="14"/>
        <v>1</v>
      </c>
    </row>
    <row r="10" spans="1:97">
      <c r="A10" s="248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2">
        <f t="shared" si="15"/>
        <v>1</v>
      </c>
      <c r="J10" s="2">
        <f t="shared" si="16"/>
        <v>1</v>
      </c>
      <c r="K10" s="2">
        <f t="shared" si="17"/>
        <v>1</v>
      </c>
      <c r="L10" s="2">
        <f t="shared" si="18"/>
        <v>1</v>
      </c>
      <c r="M10" s="2">
        <f t="shared" si="19"/>
        <v>1</v>
      </c>
      <c r="O10" s="2">
        <f t="shared" si="20"/>
        <v>1</v>
      </c>
      <c r="P10" s="2">
        <f t="shared" si="1"/>
        <v>1</v>
      </c>
      <c r="Q10" s="2">
        <f t="shared" si="1"/>
        <v>0</v>
      </c>
      <c r="R10" s="2">
        <f t="shared" si="1"/>
        <v>1</v>
      </c>
      <c r="S10" s="2">
        <f t="shared" si="1"/>
        <v>1</v>
      </c>
      <c r="U10" s="2">
        <f t="shared" si="21"/>
        <v>0</v>
      </c>
      <c r="V10" s="2">
        <f t="shared" si="2"/>
        <v>1</v>
      </c>
      <c r="W10" s="2">
        <f t="shared" si="2"/>
        <v>0</v>
      </c>
      <c r="X10" s="2">
        <f t="shared" si="2"/>
        <v>1</v>
      </c>
      <c r="Y10" s="2">
        <f t="shared" si="2"/>
        <v>0</v>
      </c>
      <c r="AA10" s="2">
        <f t="shared" si="22"/>
        <v>1</v>
      </c>
      <c r="AB10" s="2">
        <f t="shared" si="3"/>
        <v>1</v>
      </c>
      <c r="AC10" s="2">
        <f t="shared" si="3"/>
        <v>1</v>
      </c>
      <c r="AD10" s="2">
        <f t="shared" si="3"/>
        <v>1</v>
      </c>
      <c r="AE10" s="2">
        <f t="shared" si="3"/>
        <v>0</v>
      </c>
      <c r="AG10" s="2">
        <f t="shared" si="23"/>
        <v>0</v>
      </c>
      <c r="AH10" s="2">
        <f t="shared" si="4"/>
        <v>0</v>
      </c>
      <c r="AI10" s="2">
        <f t="shared" si="4"/>
        <v>1</v>
      </c>
      <c r="AJ10" s="2">
        <f t="shared" si="4"/>
        <v>0</v>
      </c>
      <c r="AK10" s="2">
        <f t="shared" si="4"/>
        <v>0</v>
      </c>
      <c r="AM10" s="2">
        <f t="shared" si="24"/>
        <v>1</v>
      </c>
      <c r="AN10" s="2">
        <f t="shared" si="5"/>
        <v>1</v>
      </c>
      <c r="AO10" s="2">
        <f t="shared" si="5"/>
        <v>1</v>
      </c>
      <c r="AP10" s="2">
        <f t="shared" si="5"/>
        <v>1</v>
      </c>
      <c r="AQ10" s="2">
        <f t="shared" si="5"/>
        <v>1</v>
      </c>
      <c r="AS10" s="2">
        <f t="shared" si="25"/>
        <v>1</v>
      </c>
      <c r="AT10" s="2">
        <f t="shared" si="6"/>
        <v>1</v>
      </c>
      <c r="AU10" s="2">
        <f t="shared" si="6"/>
        <v>1</v>
      </c>
      <c r="AV10" s="2">
        <f t="shared" si="6"/>
        <v>1</v>
      </c>
      <c r="AW10" s="2">
        <f t="shared" si="6"/>
        <v>1</v>
      </c>
      <c r="AY10" s="2">
        <f t="shared" si="26"/>
        <v>1</v>
      </c>
      <c r="AZ10" s="2">
        <f t="shared" si="7"/>
        <v>1</v>
      </c>
      <c r="BA10" s="2">
        <f t="shared" si="7"/>
        <v>1</v>
      </c>
      <c r="BB10" s="2">
        <f t="shared" si="7"/>
        <v>1</v>
      </c>
      <c r="BC10" s="2">
        <f t="shared" si="7"/>
        <v>1</v>
      </c>
      <c r="BE10" s="2">
        <f t="shared" si="27"/>
        <v>1</v>
      </c>
      <c r="BF10" s="2">
        <f t="shared" si="8"/>
        <v>1</v>
      </c>
      <c r="BG10" s="2">
        <f t="shared" si="8"/>
        <v>1</v>
      </c>
      <c r="BH10" s="2">
        <f t="shared" si="8"/>
        <v>1</v>
      </c>
      <c r="BI10" s="2">
        <f t="shared" si="8"/>
        <v>1</v>
      </c>
      <c r="BK10" s="2">
        <f t="shared" si="28"/>
        <v>1</v>
      </c>
      <c r="BL10" s="2">
        <f t="shared" si="9"/>
        <v>1</v>
      </c>
      <c r="BM10" s="2">
        <f t="shared" si="9"/>
        <v>1</v>
      </c>
      <c r="BN10" s="2">
        <f t="shared" si="9"/>
        <v>1</v>
      </c>
      <c r="BO10" s="2">
        <f t="shared" si="9"/>
        <v>1</v>
      </c>
      <c r="BQ10" s="2">
        <f t="shared" si="29"/>
        <v>1</v>
      </c>
      <c r="BR10" s="2">
        <f t="shared" si="10"/>
        <v>1</v>
      </c>
      <c r="BS10" s="2">
        <f t="shared" si="10"/>
        <v>1</v>
      </c>
      <c r="BT10" s="2">
        <f t="shared" si="10"/>
        <v>1</v>
      </c>
      <c r="BU10" s="2">
        <f t="shared" si="10"/>
        <v>1</v>
      </c>
      <c r="BW10" s="2">
        <f t="shared" si="30"/>
        <v>1</v>
      </c>
      <c r="BX10" s="2">
        <f t="shared" si="11"/>
        <v>1</v>
      </c>
      <c r="BY10" s="2">
        <f t="shared" si="11"/>
        <v>1</v>
      </c>
      <c r="BZ10" s="2">
        <f t="shared" si="11"/>
        <v>1</v>
      </c>
      <c r="CA10" s="2">
        <f t="shared" si="11"/>
        <v>1</v>
      </c>
      <c r="CC10" s="2">
        <f t="shared" si="31"/>
        <v>1</v>
      </c>
      <c r="CD10" s="2">
        <f t="shared" si="12"/>
        <v>1</v>
      </c>
      <c r="CE10" s="2">
        <f t="shared" si="12"/>
        <v>1</v>
      </c>
      <c r="CF10" s="2">
        <f t="shared" si="12"/>
        <v>1</v>
      </c>
      <c r="CG10" s="2">
        <f t="shared" si="12"/>
        <v>1</v>
      </c>
      <c r="CI10" s="2">
        <f t="shared" si="32"/>
        <v>1</v>
      </c>
      <c r="CJ10" s="2">
        <f t="shared" si="13"/>
        <v>1</v>
      </c>
      <c r="CK10" s="2">
        <f t="shared" si="13"/>
        <v>1</v>
      </c>
      <c r="CL10" s="2">
        <f t="shared" si="13"/>
        <v>1</v>
      </c>
      <c r="CM10" s="2">
        <f t="shared" si="13"/>
        <v>1</v>
      </c>
      <c r="CO10" s="2">
        <f t="shared" si="33"/>
        <v>1</v>
      </c>
      <c r="CP10" s="2">
        <f t="shared" si="14"/>
        <v>1</v>
      </c>
      <c r="CQ10" s="2">
        <f t="shared" si="14"/>
        <v>1</v>
      </c>
      <c r="CR10" s="2">
        <f t="shared" si="14"/>
        <v>1</v>
      </c>
      <c r="CS10" s="2">
        <f t="shared" si="14"/>
        <v>1</v>
      </c>
    </row>
    <row r="11" spans="1:97">
      <c r="A11" s="248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2">
        <f t="shared" si="15"/>
        <v>1</v>
      </c>
      <c r="J11" s="2">
        <f t="shared" si="16"/>
        <v>1</v>
      </c>
      <c r="K11" s="2">
        <f t="shared" si="17"/>
        <v>0</v>
      </c>
      <c r="L11" s="2">
        <f t="shared" si="18"/>
        <v>1</v>
      </c>
      <c r="M11" s="2">
        <f t="shared" si="19"/>
        <v>1</v>
      </c>
      <c r="O11" s="2">
        <f t="shared" si="20"/>
        <v>1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1</v>
      </c>
      <c r="U11" s="2">
        <f t="shared" si="21"/>
        <v>0</v>
      </c>
      <c r="V11" s="2">
        <f t="shared" si="2"/>
        <v>1</v>
      </c>
      <c r="W11" s="2">
        <f t="shared" si="2"/>
        <v>0</v>
      </c>
      <c r="X11" s="2">
        <f t="shared" si="2"/>
        <v>1</v>
      </c>
      <c r="Y11" s="2">
        <f t="shared" si="2"/>
        <v>1</v>
      </c>
      <c r="AA11" s="2">
        <f t="shared" si="22"/>
        <v>1</v>
      </c>
      <c r="AB11" s="2">
        <f t="shared" si="3"/>
        <v>1</v>
      </c>
      <c r="AC11" s="2">
        <f t="shared" si="3"/>
        <v>0</v>
      </c>
      <c r="AD11" s="2">
        <f t="shared" si="3"/>
        <v>1</v>
      </c>
      <c r="AE11" s="2">
        <f t="shared" si="3"/>
        <v>0</v>
      </c>
      <c r="AG11" s="2">
        <f t="shared" si="23"/>
        <v>0</v>
      </c>
      <c r="AH11" s="2">
        <f t="shared" si="4"/>
        <v>0</v>
      </c>
      <c r="AI11" s="2">
        <f t="shared" si="4"/>
        <v>0</v>
      </c>
      <c r="AJ11" s="2">
        <f t="shared" si="4"/>
        <v>0</v>
      </c>
      <c r="AK11" s="2">
        <f t="shared" si="4"/>
        <v>0</v>
      </c>
      <c r="AM11" s="2">
        <f t="shared" si="24"/>
        <v>1</v>
      </c>
      <c r="AN11" s="2">
        <f t="shared" si="5"/>
        <v>1</v>
      </c>
      <c r="AO11" s="2">
        <f t="shared" si="5"/>
        <v>0</v>
      </c>
      <c r="AP11" s="2">
        <f t="shared" si="5"/>
        <v>1</v>
      </c>
      <c r="AQ11" s="2">
        <f t="shared" si="5"/>
        <v>1</v>
      </c>
      <c r="AS11" s="2">
        <f t="shared" si="25"/>
        <v>1</v>
      </c>
      <c r="AT11" s="2">
        <f t="shared" si="6"/>
        <v>1</v>
      </c>
      <c r="AU11" s="2">
        <f t="shared" si="6"/>
        <v>0</v>
      </c>
      <c r="AV11" s="2">
        <f t="shared" si="6"/>
        <v>1</v>
      </c>
      <c r="AW11" s="2">
        <f t="shared" si="6"/>
        <v>1</v>
      </c>
      <c r="AY11" s="2">
        <f t="shared" si="26"/>
        <v>1</v>
      </c>
      <c r="AZ11" s="2">
        <f t="shared" si="7"/>
        <v>1</v>
      </c>
      <c r="BA11" s="2">
        <f t="shared" si="7"/>
        <v>0</v>
      </c>
      <c r="BB11" s="2">
        <f t="shared" si="7"/>
        <v>1</v>
      </c>
      <c r="BC11" s="2">
        <f t="shared" si="7"/>
        <v>1</v>
      </c>
      <c r="BE11" s="2">
        <f t="shared" si="27"/>
        <v>1</v>
      </c>
      <c r="BF11" s="2">
        <f t="shared" si="8"/>
        <v>1</v>
      </c>
      <c r="BG11" s="2">
        <f t="shared" si="8"/>
        <v>0</v>
      </c>
      <c r="BH11" s="2">
        <f t="shared" si="8"/>
        <v>1</v>
      </c>
      <c r="BI11" s="2">
        <f t="shared" si="8"/>
        <v>1</v>
      </c>
      <c r="BK11" s="2">
        <f t="shared" si="28"/>
        <v>1</v>
      </c>
      <c r="BL11" s="2">
        <f t="shared" si="9"/>
        <v>1</v>
      </c>
      <c r="BM11" s="2">
        <f t="shared" si="9"/>
        <v>0</v>
      </c>
      <c r="BN11" s="2">
        <f t="shared" si="9"/>
        <v>1</v>
      </c>
      <c r="BO11" s="2">
        <f t="shared" si="9"/>
        <v>1</v>
      </c>
      <c r="BQ11" s="2">
        <f t="shared" si="29"/>
        <v>1</v>
      </c>
      <c r="BR11" s="2">
        <f t="shared" si="10"/>
        <v>1</v>
      </c>
      <c r="BS11" s="2">
        <f t="shared" si="10"/>
        <v>0</v>
      </c>
      <c r="BT11" s="2">
        <f t="shared" si="10"/>
        <v>1</v>
      </c>
      <c r="BU11" s="2">
        <f t="shared" si="10"/>
        <v>1</v>
      </c>
      <c r="BW11" s="2">
        <f t="shared" si="30"/>
        <v>1</v>
      </c>
      <c r="BX11" s="2">
        <f t="shared" si="11"/>
        <v>1</v>
      </c>
      <c r="BY11" s="2">
        <f t="shared" si="11"/>
        <v>0</v>
      </c>
      <c r="BZ11" s="2">
        <f t="shared" si="11"/>
        <v>1</v>
      </c>
      <c r="CA11" s="2">
        <f t="shared" si="11"/>
        <v>1</v>
      </c>
      <c r="CC11" s="2">
        <f t="shared" si="31"/>
        <v>1</v>
      </c>
      <c r="CD11" s="2">
        <f t="shared" si="12"/>
        <v>1</v>
      </c>
      <c r="CE11" s="2">
        <f t="shared" si="12"/>
        <v>0</v>
      </c>
      <c r="CF11" s="2">
        <f t="shared" si="12"/>
        <v>1</v>
      </c>
      <c r="CG11" s="2">
        <f t="shared" si="12"/>
        <v>1</v>
      </c>
      <c r="CI11" s="2">
        <f t="shared" si="32"/>
        <v>1</v>
      </c>
      <c r="CJ11" s="2">
        <f t="shared" si="13"/>
        <v>1</v>
      </c>
      <c r="CK11" s="2">
        <f t="shared" si="13"/>
        <v>0</v>
      </c>
      <c r="CL11" s="2">
        <f t="shared" si="13"/>
        <v>1</v>
      </c>
      <c r="CM11" s="2">
        <f t="shared" si="13"/>
        <v>1</v>
      </c>
      <c r="CO11" s="2">
        <f t="shared" si="33"/>
        <v>1</v>
      </c>
      <c r="CP11" s="2">
        <f t="shared" si="14"/>
        <v>1</v>
      </c>
      <c r="CQ11" s="2">
        <f t="shared" si="14"/>
        <v>0</v>
      </c>
      <c r="CR11" s="2">
        <f t="shared" si="14"/>
        <v>1</v>
      </c>
      <c r="CS11" s="2">
        <f t="shared" si="14"/>
        <v>1</v>
      </c>
    </row>
    <row r="12" spans="1:97">
      <c r="A12" s="248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2">
        <f t="shared" si="15"/>
        <v>1</v>
      </c>
      <c r="J12" s="2">
        <f t="shared" si="16"/>
        <v>1</v>
      </c>
      <c r="K12" s="2">
        <f t="shared" si="17"/>
        <v>0</v>
      </c>
      <c r="L12" s="2">
        <f t="shared" si="18"/>
        <v>1</v>
      </c>
      <c r="M12" s="2">
        <f t="shared" si="19"/>
        <v>1</v>
      </c>
      <c r="O12" s="2">
        <f t="shared" si="20"/>
        <v>1</v>
      </c>
      <c r="P12" s="2">
        <f t="shared" si="1"/>
        <v>0</v>
      </c>
      <c r="Q12" s="2">
        <f t="shared" si="1"/>
        <v>0</v>
      </c>
      <c r="R12" s="2">
        <f t="shared" si="1"/>
        <v>0</v>
      </c>
      <c r="S12" s="2">
        <f t="shared" si="1"/>
        <v>0</v>
      </c>
      <c r="U12" s="2">
        <f t="shared" si="21"/>
        <v>1</v>
      </c>
      <c r="V12" s="2">
        <f t="shared" si="2"/>
        <v>1</v>
      </c>
      <c r="W12" s="2">
        <f t="shared" si="2"/>
        <v>0</v>
      </c>
      <c r="X12" s="2">
        <f t="shared" si="2"/>
        <v>1</v>
      </c>
      <c r="Y12" s="2">
        <f t="shared" si="2"/>
        <v>1</v>
      </c>
      <c r="AA12" s="2">
        <f t="shared" si="22"/>
        <v>1</v>
      </c>
      <c r="AB12" s="2">
        <f t="shared" si="3"/>
        <v>1</v>
      </c>
      <c r="AC12" s="2">
        <f t="shared" si="3"/>
        <v>0</v>
      </c>
      <c r="AD12" s="2">
        <f t="shared" si="3"/>
        <v>1</v>
      </c>
      <c r="AE12" s="2">
        <f t="shared" si="3"/>
        <v>0</v>
      </c>
      <c r="AG12" s="2">
        <f t="shared" si="23"/>
        <v>0</v>
      </c>
      <c r="AH12" s="2">
        <f t="shared" si="4"/>
        <v>0</v>
      </c>
      <c r="AI12" s="2">
        <f t="shared" si="4"/>
        <v>0</v>
      </c>
      <c r="AJ12" s="2">
        <f t="shared" si="4"/>
        <v>0</v>
      </c>
      <c r="AK12" s="2">
        <f t="shared" si="4"/>
        <v>1</v>
      </c>
      <c r="AM12" s="2">
        <f t="shared" si="24"/>
        <v>1</v>
      </c>
      <c r="AN12" s="2">
        <f t="shared" si="5"/>
        <v>1</v>
      </c>
      <c r="AO12" s="2">
        <f t="shared" si="5"/>
        <v>0</v>
      </c>
      <c r="AP12" s="2">
        <f t="shared" si="5"/>
        <v>1</v>
      </c>
      <c r="AQ12" s="2">
        <f t="shared" si="5"/>
        <v>1</v>
      </c>
      <c r="AS12" s="2">
        <f t="shared" si="25"/>
        <v>1</v>
      </c>
      <c r="AT12" s="2">
        <f t="shared" si="6"/>
        <v>1</v>
      </c>
      <c r="AU12" s="2">
        <f t="shared" si="6"/>
        <v>0</v>
      </c>
      <c r="AV12" s="2">
        <f t="shared" si="6"/>
        <v>1</v>
      </c>
      <c r="AW12" s="2">
        <f t="shared" si="6"/>
        <v>1</v>
      </c>
      <c r="AY12" s="2">
        <f t="shared" si="26"/>
        <v>1</v>
      </c>
      <c r="AZ12" s="2">
        <f t="shared" si="7"/>
        <v>1</v>
      </c>
      <c r="BA12" s="2">
        <f t="shared" si="7"/>
        <v>0</v>
      </c>
      <c r="BB12" s="2">
        <f t="shared" si="7"/>
        <v>1</v>
      </c>
      <c r="BC12" s="2">
        <f t="shared" si="7"/>
        <v>1</v>
      </c>
      <c r="BE12" s="2">
        <f t="shared" si="27"/>
        <v>1</v>
      </c>
      <c r="BF12" s="2">
        <f t="shared" si="8"/>
        <v>1</v>
      </c>
      <c r="BG12" s="2">
        <f t="shared" si="8"/>
        <v>0</v>
      </c>
      <c r="BH12" s="2">
        <f t="shared" si="8"/>
        <v>1</v>
      </c>
      <c r="BI12" s="2">
        <f t="shared" si="8"/>
        <v>1</v>
      </c>
      <c r="BK12" s="2">
        <f t="shared" si="28"/>
        <v>1</v>
      </c>
      <c r="BL12" s="2">
        <f t="shared" si="9"/>
        <v>1</v>
      </c>
      <c r="BM12" s="2">
        <f t="shared" si="9"/>
        <v>0</v>
      </c>
      <c r="BN12" s="2">
        <f t="shared" si="9"/>
        <v>1</v>
      </c>
      <c r="BO12" s="2">
        <f t="shared" si="9"/>
        <v>1</v>
      </c>
      <c r="BQ12" s="2">
        <f t="shared" si="29"/>
        <v>1</v>
      </c>
      <c r="BR12" s="2">
        <f t="shared" si="10"/>
        <v>1</v>
      </c>
      <c r="BS12" s="2">
        <f t="shared" si="10"/>
        <v>0</v>
      </c>
      <c r="BT12" s="2">
        <f t="shared" si="10"/>
        <v>1</v>
      </c>
      <c r="BU12" s="2">
        <f t="shared" si="10"/>
        <v>1</v>
      </c>
      <c r="BW12" s="2">
        <f t="shared" si="30"/>
        <v>1</v>
      </c>
      <c r="BX12" s="2">
        <f t="shared" si="11"/>
        <v>1</v>
      </c>
      <c r="BY12" s="2">
        <f t="shared" si="11"/>
        <v>0</v>
      </c>
      <c r="BZ12" s="2">
        <f t="shared" si="11"/>
        <v>1</v>
      </c>
      <c r="CA12" s="2">
        <f t="shared" si="11"/>
        <v>1</v>
      </c>
      <c r="CC12" s="2">
        <f t="shared" si="31"/>
        <v>1</v>
      </c>
      <c r="CD12" s="2">
        <f t="shared" si="12"/>
        <v>1</v>
      </c>
      <c r="CE12" s="2">
        <f t="shared" si="12"/>
        <v>0</v>
      </c>
      <c r="CF12" s="2">
        <f t="shared" si="12"/>
        <v>1</v>
      </c>
      <c r="CG12" s="2">
        <f t="shared" si="12"/>
        <v>1</v>
      </c>
      <c r="CI12" s="2">
        <f t="shared" si="32"/>
        <v>1</v>
      </c>
      <c r="CJ12" s="2">
        <f t="shared" si="13"/>
        <v>1</v>
      </c>
      <c r="CK12" s="2">
        <f t="shared" si="13"/>
        <v>0</v>
      </c>
      <c r="CL12" s="2">
        <f t="shared" si="13"/>
        <v>1</v>
      </c>
      <c r="CM12" s="2">
        <f t="shared" si="13"/>
        <v>1</v>
      </c>
      <c r="CO12" s="2">
        <f t="shared" si="33"/>
        <v>1</v>
      </c>
      <c r="CP12" s="2">
        <f t="shared" si="14"/>
        <v>1</v>
      </c>
      <c r="CQ12" s="2">
        <f t="shared" si="14"/>
        <v>0</v>
      </c>
      <c r="CR12" s="2">
        <f t="shared" si="14"/>
        <v>1</v>
      </c>
      <c r="CS12" s="2">
        <f t="shared" si="14"/>
        <v>1</v>
      </c>
    </row>
    <row r="13" spans="1:97">
      <c r="A13" s="248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2">
        <f t="shared" si="15"/>
        <v>1</v>
      </c>
      <c r="J13" s="2">
        <f t="shared" si="16"/>
        <v>1</v>
      </c>
      <c r="K13" s="2">
        <f t="shared" si="17"/>
        <v>0</v>
      </c>
      <c r="L13" s="2">
        <f t="shared" si="18"/>
        <v>1</v>
      </c>
      <c r="M13" s="2">
        <f t="shared" si="19"/>
        <v>1</v>
      </c>
      <c r="O13" s="2">
        <f t="shared" si="20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  <c r="S13" s="2">
        <f t="shared" si="1"/>
        <v>0</v>
      </c>
      <c r="U13" s="2">
        <f t="shared" si="21"/>
        <v>1</v>
      </c>
      <c r="V13" s="2">
        <f t="shared" si="2"/>
        <v>1</v>
      </c>
      <c r="W13" s="2">
        <f t="shared" si="2"/>
        <v>0</v>
      </c>
      <c r="X13" s="2">
        <f t="shared" si="2"/>
        <v>1</v>
      </c>
      <c r="Y13" s="2">
        <f t="shared" si="2"/>
        <v>1</v>
      </c>
      <c r="AA13" s="2">
        <f t="shared" si="22"/>
        <v>1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G13" s="2">
        <f t="shared" si="23"/>
        <v>0</v>
      </c>
      <c r="AH13" s="2">
        <f t="shared" si="4"/>
        <v>1</v>
      </c>
      <c r="AI13" s="2">
        <f t="shared" si="4"/>
        <v>0</v>
      </c>
      <c r="AJ13" s="2">
        <f t="shared" si="4"/>
        <v>1</v>
      </c>
      <c r="AK13" s="2">
        <f t="shared" si="4"/>
        <v>0</v>
      </c>
      <c r="AM13" s="2">
        <f t="shared" si="24"/>
        <v>1</v>
      </c>
      <c r="AN13" s="2">
        <f t="shared" si="5"/>
        <v>1</v>
      </c>
      <c r="AO13" s="2">
        <f t="shared" si="5"/>
        <v>0</v>
      </c>
      <c r="AP13" s="2">
        <f t="shared" si="5"/>
        <v>1</v>
      </c>
      <c r="AQ13" s="2">
        <f t="shared" si="5"/>
        <v>1</v>
      </c>
      <c r="AS13" s="2">
        <f t="shared" si="25"/>
        <v>1</v>
      </c>
      <c r="AT13" s="2">
        <f t="shared" si="6"/>
        <v>1</v>
      </c>
      <c r="AU13" s="2">
        <f t="shared" si="6"/>
        <v>0</v>
      </c>
      <c r="AV13" s="2">
        <f t="shared" si="6"/>
        <v>1</v>
      </c>
      <c r="AW13" s="2">
        <f t="shared" si="6"/>
        <v>1</v>
      </c>
      <c r="AY13" s="2">
        <f t="shared" si="26"/>
        <v>1</v>
      </c>
      <c r="AZ13" s="2">
        <f t="shared" si="7"/>
        <v>1</v>
      </c>
      <c r="BA13" s="2">
        <f t="shared" si="7"/>
        <v>0</v>
      </c>
      <c r="BB13" s="2">
        <f t="shared" si="7"/>
        <v>1</v>
      </c>
      <c r="BC13" s="2">
        <f t="shared" si="7"/>
        <v>1</v>
      </c>
      <c r="BE13" s="2">
        <f t="shared" si="27"/>
        <v>1</v>
      </c>
      <c r="BF13" s="2">
        <f t="shared" si="8"/>
        <v>1</v>
      </c>
      <c r="BG13" s="2">
        <f t="shared" si="8"/>
        <v>0</v>
      </c>
      <c r="BH13" s="2">
        <f t="shared" si="8"/>
        <v>1</v>
      </c>
      <c r="BI13" s="2">
        <f t="shared" si="8"/>
        <v>1</v>
      </c>
      <c r="BK13" s="2">
        <f t="shared" si="28"/>
        <v>1</v>
      </c>
      <c r="BL13" s="2">
        <f t="shared" si="9"/>
        <v>1</v>
      </c>
      <c r="BM13" s="2">
        <f t="shared" si="9"/>
        <v>0</v>
      </c>
      <c r="BN13" s="2">
        <f t="shared" si="9"/>
        <v>1</v>
      </c>
      <c r="BO13" s="2">
        <f t="shared" si="9"/>
        <v>1</v>
      </c>
      <c r="BQ13" s="2">
        <f t="shared" si="29"/>
        <v>1</v>
      </c>
      <c r="BR13" s="2">
        <f t="shared" si="10"/>
        <v>1</v>
      </c>
      <c r="BS13" s="2">
        <f t="shared" si="10"/>
        <v>0</v>
      </c>
      <c r="BT13" s="2">
        <f t="shared" si="10"/>
        <v>1</v>
      </c>
      <c r="BU13" s="2">
        <f t="shared" si="10"/>
        <v>1</v>
      </c>
      <c r="BW13" s="2">
        <f t="shared" si="30"/>
        <v>1</v>
      </c>
      <c r="BX13" s="2">
        <f t="shared" si="11"/>
        <v>1</v>
      </c>
      <c r="BY13" s="2">
        <f t="shared" si="11"/>
        <v>0</v>
      </c>
      <c r="BZ13" s="2">
        <f t="shared" si="11"/>
        <v>1</v>
      </c>
      <c r="CA13" s="2">
        <f t="shared" si="11"/>
        <v>1</v>
      </c>
      <c r="CC13" s="2">
        <f t="shared" si="31"/>
        <v>1</v>
      </c>
      <c r="CD13" s="2">
        <f t="shared" si="12"/>
        <v>1</v>
      </c>
      <c r="CE13" s="2">
        <f t="shared" si="12"/>
        <v>0</v>
      </c>
      <c r="CF13" s="2">
        <f t="shared" si="12"/>
        <v>1</v>
      </c>
      <c r="CG13" s="2">
        <f t="shared" si="12"/>
        <v>1</v>
      </c>
      <c r="CI13" s="2">
        <f t="shared" si="32"/>
        <v>1</v>
      </c>
      <c r="CJ13" s="2">
        <f t="shared" si="13"/>
        <v>1</v>
      </c>
      <c r="CK13" s="2">
        <f t="shared" si="13"/>
        <v>0</v>
      </c>
      <c r="CL13" s="2">
        <f t="shared" si="13"/>
        <v>1</v>
      </c>
      <c r="CM13" s="2">
        <f t="shared" si="13"/>
        <v>1</v>
      </c>
      <c r="CO13" s="2">
        <f t="shared" si="33"/>
        <v>1</v>
      </c>
      <c r="CP13" s="2">
        <f t="shared" si="14"/>
        <v>1</v>
      </c>
      <c r="CQ13" s="2">
        <f t="shared" si="14"/>
        <v>0</v>
      </c>
      <c r="CR13" s="2">
        <f t="shared" si="14"/>
        <v>1</v>
      </c>
      <c r="CS13" s="2">
        <f t="shared" si="14"/>
        <v>1</v>
      </c>
    </row>
    <row r="14" spans="1:97">
      <c r="A14" s="248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2">
        <f t="shared" si="15"/>
        <v>1</v>
      </c>
      <c r="J14" s="2">
        <f t="shared" si="16"/>
        <v>1</v>
      </c>
      <c r="K14" s="2">
        <f t="shared" si="17"/>
        <v>0</v>
      </c>
      <c r="L14" s="2">
        <f t="shared" si="18"/>
        <v>1</v>
      </c>
      <c r="M14" s="2">
        <f t="shared" si="19"/>
        <v>1</v>
      </c>
      <c r="O14" s="2">
        <f t="shared" si="20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U14" s="2">
        <f t="shared" si="21"/>
        <v>1</v>
      </c>
      <c r="V14" s="2">
        <f t="shared" si="2"/>
        <v>1</v>
      </c>
      <c r="W14" s="2">
        <f t="shared" si="2"/>
        <v>0</v>
      </c>
      <c r="X14" s="2">
        <f t="shared" si="2"/>
        <v>1</v>
      </c>
      <c r="Y14" s="2">
        <f t="shared" si="2"/>
        <v>0</v>
      </c>
      <c r="AA14" s="2">
        <f t="shared" si="22"/>
        <v>1</v>
      </c>
      <c r="AB14" s="2">
        <f t="shared" si="3"/>
        <v>0</v>
      </c>
      <c r="AC14" s="2">
        <f t="shared" si="3"/>
        <v>0</v>
      </c>
      <c r="AD14" s="2">
        <f t="shared" si="3"/>
        <v>0</v>
      </c>
      <c r="AE14" s="2">
        <f t="shared" si="3"/>
        <v>1</v>
      </c>
      <c r="AG14" s="2">
        <f t="shared" si="23"/>
        <v>0</v>
      </c>
      <c r="AH14" s="2">
        <f t="shared" si="4"/>
        <v>1</v>
      </c>
      <c r="AI14" s="2">
        <f t="shared" si="4"/>
        <v>0</v>
      </c>
      <c r="AJ14" s="2">
        <f t="shared" si="4"/>
        <v>1</v>
      </c>
      <c r="AK14" s="2">
        <f t="shared" si="4"/>
        <v>0</v>
      </c>
      <c r="AM14" s="2">
        <f t="shared" si="24"/>
        <v>1</v>
      </c>
      <c r="AN14" s="2">
        <f t="shared" si="5"/>
        <v>1</v>
      </c>
      <c r="AO14" s="2">
        <f t="shared" si="5"/>
        <v>0</v>
      </c>
      <c r="AP14" s="2">
        <f t="shared" si="5"/>
        <v>1</v>
      </c>
      <c r="AQ14" s="2">
        <f t="shared" si="5"/>
        <v>1</v>
      </c>
      <c r="AS14" s="2">
        <f t="shared" si="25"/>
        <v>1</v>
      </c>
      <c r="AT14" s="2">
        <f t="shared" si="6"/>
        <v>1</v>
      </c>
      <c r="AU14" s="2">
        <f t="shared" si="6"/>
        <v>0</v>
      </c>
      <c r="AV14" s="2">
        <f t="shared" si="6"/>
        <v>1</v>
      </c>
      <c r="AW14" s="2">
        <f t="shared" si="6"/>
        <v>1</v>
      </c>
      <c r="AY14" s="2">
        <f t="shared" si="26"/>
        <v>1</v>
      </c>
      <c r="AZ14" s="2">
        <f t="shared" si="7"/>
        <v>1</v>
      </c>
      <c r="BA14" s="2">
        <f t="shared" si="7"/>
        <v>0</v>
      </c>
      <c r="BB14" s="2">
        <f t="shared" si="7"/>
        <v>1</v>
      </c>
      <c r="BC14" s="2">
        <f t="shared" si="7"/>
        <v>1</v>
      </c>
      <c r="BE14" s="2">
        <f t="shared" si="27"/>
        <v>1</v>
      </c>
      <c r="BF14" s="2">
        <f t="shared" si="8"/>
        <v>1</v>
      </c>
      <c r="BG14" s="2">
        <f t="shared" si="8"/>
        <v>0</v>
      </c>
      <c r="BH14" s="2">
        <f t="shared" si="8"/>
        <v>1</v>
      </c>
      <c r="BI14" s="2">
        <f t="shared" si="8"/>
        <v>1</v>
      </c>
      <c r="BK14" s="2">
        <f t="shared" si="28"/>
        <v>1</v>
      </c>
      <c r="BL14" s="2">
        <f t="shared" si="9"/>
        <v>1</v>
      </c>
      <c r="BM14" s="2">
        <f t="shared" si="9"/>
        <v>0</v>
      </c>
      <c r="BN14" s="2">
        <f t="shared" si="9"/>
        <v>1</v>
      </c>
      <c r="BO14" s="2">
        <f t="shared" si="9"/>
        <v>1</v>
      </c>
      <c r="BQ14" s="2">
        <f t="shared" si="29"/>
        <v>1</v>
      </c>
      <c r="BR14" s="2">
        <f t="shared" si="10"/>
        <v>1</v>
      </c>
      <c r="BS14" s="2">
        <f t="shared" si="10"/>
        <v>0</v>
      </c>
      <c r="BT14" s="2">
        <f t="shared" si="10"/>
        <v>1</v>
      </c>
      <c r="BU14" s="2">
        <f t="shared" si="10"/>
        <v>1</v>
      </c>
      <c r="BW14" s="2">
        <f t="shared" si="30"/>
        <v>1</v>
      </c>
      <c r="BX14" s="2">
        <f t="shared" si="11"/>
        <v>1</v>
      </c>
      <c r="BY14" s="2">
        <f t="shared" si="11"/>
        <v>0</v>
      </c>
      <c r="BZ14" s="2">
        <f t="shared" si="11"/>
        <v>1</v>
      </c>
      <c r="CA14" s="2">
        <f t="shared" si="11"/>
        <v>1</v>
      </c>
      <c r="CC14" s="2">
        <f t="shared" si="31"/>
        <v>1</v>
      </c>
      <c r="CD14" s="2">
        <f t="shared" si="12"/>
        <v>1</v>
      </c>
      <c r="CE14" s="2">
        <f t="shared" si="12"/>
        <v>0</v>
      </c>
      <c r="CF14" s="2">
        <f t="shared" si="12"/>
        <v>1</v>
      </c>
      <c r="CG14" s="2">
        <f t="shared" si="12"/>
        <v>1</v>
      </c>
      <c r="CI14" s="2">
        <f t="shared" si="32"/>
        <v>1</v>
      </c>
      <c r="CJ14" s="2">
        <f t="shared" si="13"/>
        <v>1</v>
      </c>
      <c r="CK14" s="2">
        <f t="shared" si="13"/>
        <v>0</v>
      </c>
      <c r="CL14" s="2">
        <f t="shared" si="13"/>
        <v>1</v>
      </c>
      <c r="CM14" s="2">
        <f t="shared" si="13"/>
        <v>1</v>
      </c>
      <c r="CO14" s="2">
        <f t="shared" si="33"/>
        <v>1</v>
      </c>
      <c r="CP14" s="2">
        <f t="shared" si="14"/>
        <v>1</v>
      </c>
      <c r="CQ14" s="2">
        <f t="shared" si="14"/>
        <v>0</v>
      </c>
      <c r="CR14" s="2">
        <f t="shared" si="14"/>
        <v>1</v>
      </c>
      <c r="CS14" s="2">
        <f t="shared" si="14"/>
        <v>1</v>
      </c>
    </row>
    <row r="15" spans="1:97">
      <c r="A15" s="248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2">
        <f t="shared" si="15"/>
        <v>1</v>
      </c>
      <c r="J15" s="2">
        <f t="shared" si="16"/>
        <v>1</v>
      </c>
      <c r="K15" s="2">
        <f t="shared" si="17"/>
        <v>0</v>
      </c>
      <c r="L15" s="2">
        <f t="shared" si="18"/>
        <v>1</v>
      </c>
      <c r="M15" s="2">
        <f t="shared" si="19"/>
        <v>1</v>
      </c>
      <c r="O15" s="2">
        <f t="shared" si="20"/>
        <v>0</v>
      </c>
      <c r="P15" s="2">
        <f t="shared" si="1"/>
        <v>1</v>
      </c>
      <c r="Q15" s="2">
        <f t="shared" si="1"/>
        <v>0</v>
      </c>
      <c r="R15" s="2">
        <f t="shared" si="1"/>
        <v>1</v>
      </c>
      <c r="S15" s="2">
        <f t="shared" si="1"/>
        <v>0</v>
      </c>
      <c r="U15" s="2">
        <f t="shared" si="21"/>
        <v>1</v>
      </c>
      <c r="V15" s="2">
        <f t="shared" si="2"/>
        <v>1</v>
      </c>
      <c r="W15" s="2">
        <f t="shared" si="2"/>
        <v>0</v>
      </c>
      <c r="X15" s="2">
        <f t="shared" si="2"/>
        <v>0</v>
      </c>
      <c r="Y15" s="2">
        <f t="shared" si="2"/>
        <v>0</v>
      </c>
      <c r="AA15" s="2">
        <f t="shared" si="22"/>
        <v>1</v>
      </c>
      <c r="AB15" s="2">
        <f t="shared" si="3"/>
        <v>0</v>
      </c>
      <c r="AC15" s="2">
        <f t="shared" si="3"/>
        <v>0</v>
      </c>
      <c r="AD15" s="2">
        <f t="shared" si="3"/>
        <v>0</v>
      </c>
      <c r="AE15" s="2">
        <f t="shared" si="3"/>
        <v>1</v>
      </c>
      <c r="AG15" s="2">
        <f t="shared" si="23"/>
        <v>1</v>
      </c>
      <c r="AH15" s="2">
        <f t="shared" si="4"/>
        <v>1</v>
      </c>
      <c r="AI15" s="2">
        <f t="shared" si="4"/>
        <v>0</v>
      </c>
      <c r="AJ15" s="2">
        <f t="shared" si="4"/>
        <v>1</v>
      </c>
      <c r="AK15" s="2">
        <f t="shared" si="4"/>
        <v>0</v>
      </c>
      <c r="AM15" s="2">
        <f t="shared" si="24"/>
        <v>1</v>
      </c>
      <c r="AN15" s="2">
        <f t="shared" si="5"/>
        <v>1</v>
      </c>
      <c r="AO15" s="2">
        <f t="shared" si="5"/>
        <v>0</v>
      </c>
      <c r="AP15" s="2">
        <f t="shared" si="5"/>
        <v>1</v>
      </c>
      <c r="AQ15" s="2">
        <f t="shared" si="5"/>
        <v>1</v>
      </c>
      <c r="AS15" s="2">
        <f t="shared" si="25"/>
        <v>1</v>
      </c>
      <c r="AT15" s="2">
        <f t="shared" si="6"/>
        <v>1</v>
      </c>
      <c r="AU15" s="2">
        <f t="shared" si="6"/>
        <v>0</v>
      </c>
      <c r="AV15" s="2">
        <f t="shared" si="6"/>
        <v>1</v>
      </c>
      <c r="AW15" s="2">
        <f t="shared" si="6"/>
        <v>1</v>
      </c>
      <c r="AY15" s="2">
        <f t="shared" si="26"/>
        <v>1</v>
      </c>
      <c r="AZ15" s="2">
        <f t="shared" si="7"/>
        <v>1</v>
      </c>
      <c r="BA15" s="2">
        <f t="shared" si="7"/>
        <v>0</v>
      </c>
      <c r="BB15" s="2">
        <f t="shared" si="7"/>
        <v>1</v>
      </c>
      <c r="BC15" s="2">
        <f t="shared" si="7"/>
        <v>1</v>
      </c>
      <c r="BE15" s="2">
        <f t="shared" si="27"/>
        <v>1</v>
      </c>
      <c r="BF15" s="2">
        <f t="shared" si="8"/>
        <v>1</v>
      </c>
      <c r="BG15" s="2">
        <f t="shared" si="8"/>
        <v>0</v>
      </c>
      <c r="BH15" s="2">
        <f t="shared" si="8"/>
        <v>1</v>
      </c>
      <c r="BI15" s="2">
        <f t="shared" si="8"/>
        <v>1</v>
      </c>
      <c r="BK15" s="2">
        <f t="shared" si="28"/>
        <v>1</v>
      </c>
      <c r="BL15" s="2">
        <f t="shared" si="9"/>
        <v>1</v>
      </c>
      <c r="BM15" s="2">
        <f t="shared" si="9"/>
        <v>0</v>
      </c>
      <c r="BN15" s="2">
        <f t="shared" si="9"/>
        <v>1</v>
      </c>
      <c r="BO15" s="2">
        <f t="shared" si="9"/>
        <v>1</v>
      </c>
      <c r="BQ15" s="2">
        <f t="shared" si="29"/>
        <v>1</v>
      </c>
      <c r="BR15" s="2">
        <f t="shared" si="10"/>
        <v>1</v>
      </c>
      <c r="BS15" s="2">
        <f t="shared" si="10"/>
        <v>0</v>
      </c>
      <c r="BT15" s="2">
        <f t="shared" si="10"/>
        <v>1</v>
      </c>
      <c r="BU15" s="2">
        <f t="shared" si="10"/>
        <v>1</v>
      </c>
      <c r="BW15" s="2">
        <f t="shared" si="30"/>
        <v>1</v>
      </c>
      <c r="BX15" s="2">
        <f t="shared" si="11"/>
        <v>1</v>
      </c>
      <c r="BY15" s="2">
        <f t="shared" si="11"/>
        <v>0</v>
      </c>
      <c r="BZ15" s="2">
        <f t="shared" si="11"/>
        <v>1</v>
      </c>
      <c r="CA15" s="2">
        <f t="shared" si="11"/>
        <v>1</v>
      </c>
      <c r="CC15" s="2">
        <f t="shared" si="31"/>
        <v>1</v>
      </c>
      <c r="CD15" s="2">
        <f t="shared" si="12"/>
        <v>1</v>
      </c>
      <c r="CE15" s="2">
        <f t="shared" si="12"/>
        <v>0</v>
      </c>
      <c r="CF15" s="2">
        <f t="shared" si="12"/>
        <v>1</v>
      </c>
      <c r="CG15" s="2">
        <f t="shared" si="12"/>
        <v>1</v>
      </c>
      <c r="CI15" s="2">
        <f t="shared" si="32"/>
        <v>1</v>
      </c>
      <c r="CJ15" s="2">
        <f t="shared" si="13"/>
        <v>1</v>
      </c>
      <c r="CK15" s="2">
        <f t="shared" si="13"/>
        <v>0</v>
      </c>
      <c r="CL15" s="2">
        <f t="shared" si="13"/>
        <v>1</v>
      </c>
      <c r="CM15" s="2">
        <f t="shared" si="13"/>
        <v>1</v>
      </c>
      <c r="CO15" s="2">
        <f t="shared" si="33"/>
        <v>1</v>
      </c>
      <c r="CP15" s="2">
        <f t="shared" si="14"/>
        <v>1</v>
      </c>
      <c r="CQ15" s="2">
        <f t="shared" si="14"/>
        <v>0</v>
      </c>
      <c r="CR15" s="2">
        <f t="shared" si="14"/>
        <v>1</v>
      </c>
      <c r="CS15" s="2">
        <f t="shared" si="14"/>
        <v>1</v>
      </c>
    </row>
    <row r="16" spans="1:97">
      <c r="A16" s="248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2">
        <f t="shared" si="15"/>
        <v>1</v>
      </c>
      <c r="J16" s="2">
        <f t="shared" si="16"/>
        <v>1</v>
      </c>
      <c r="K16" s="2">
        <f t="shared" si="17"/>
        <v>0</v>
      </c>
      <c r="L16" s="2">
        <f t="shared" si="18"/>
        <v>0</v>
      </c>
      <c r="M16" s="2">
        <f t="shared" si="19"/>
        <v>1</v>
      </c>
      <c r="O16" s="2">
        <f t="shared" si="20"/>
        <v>0</v>
      </c>
      <c r="P16" s="2">
        <f t="shared" si="1"/>
        <v>1</v>
      </c>
      <c r="Q16" s="2">
        <f t="shared" si="1"/>
        <v>0</v>
      </c>
      <c r="R16" s="2">
        <f t="shared" si="1"/>
        <v>1</v>
      </c>
      <c r="S16" s="2">
        <f t="shared" si="1"/>
        <v>0</v>
      </c>
      <c r="U16" s="2">
        <f t="shared" si="21"/>
        <v>1</v>
      </c>
      <c r="V16" s="2">
        <f t="shared" si="2"/>
        <v>1</v>
      </c>
      <c r="W16" s="2">
        <f t="shared" si="2"/>
        <v>0</v>
      </c>
      <c r="X16" s="2">
        <f t="shared" si="2"/>
        <v>0</v>
      </c>
      <c r="Y16" s="2">
        <f t="shared" si="2"/>
        <v>0</v>
      </c>
      <c r="AA16" s="2">
        <f t="shared" si="22"/>
        <v>0</v>
      </c>
      <c r="AB16" s="2">
        <f t="shared" si="3"/>
        <v>0</v>
      </c>
      <c r="AC16" s="2">
        <f t="shared" si="3"/>
        <v>0</v>
      </c>
      <c r="AD16" s="2">
        <f t="shared" si="3"/>
        <v>0</v>
      </c>
      <c r="AE16" s="2">
        <f t="shared" si="3"/>
        <v>1</v>
      </c>
      <c r="AG16" s="2">
        <f t="shared" si="23"/>
        <v>1</v>
      </c>
      <c r="AH16" s="2">
        <f t="shared" si="4"/>
        <v>1</v>
      </c>
      <c r="AI16" s="2">
        <f t="shared" si="4"/>
        <v>0</v>
      </c>
      <c r="AJ16" s="2">
        <f t="shared" si="4"/>
        <v>1</v>
      </c>
      <c r="AK16" s="2">
        <f t="shared" si="4"/>
        <v>0</v>
      </c>
      <c r="AM16" s="2">
        <f t="shared" si="24"/>
        <v>1</v>
      </c>
      <c r="AN16" s="2">
        <f t="shared" si="5"/>
        <v>1</v>
      </c>
      <c r="AO16" s="2">
        <f t="shared" si="5"/>
        <v>0</v>
      </c>
      <c r="AP16" s="2">
        <f t="shared" si="5"/>
        <v>1</v>
      </c>
      <c r="AQ16" s="2">
        <f t="shared" si="5"/>
        <v>1</v>
      </c>
      <c r="AS16" s="2">
        <f t="shared" si="25"/>
        <v>1</v>
      </c>
      <c r="AT16" s="2">
        <f t="shared" si="6"/>
        <v>1</v>
      </c>
      <c r="AU16" s="2">
        <f t="shared" si="6"/>
        <v>0</v>
      </c>
      <c r="AV16" s="2">
        <f t="shared" si="6"/>
        <v>1</v>
      </c>
      <c r="AW16" s="2">
        <f t="shared" si="6"/>
        <v>1</v>
      </c>
      <c r="AY16" s="2">
        <f t="shared" si="26"/>
        <v>1</v>
      </c>
      <c r="AZ16" s="2">
        <f t="shared" si="7"/>
        <v>1</v>
      </c>
      <c r="BA16" s="2">
        <f t="shared" si="7"/>
        <v>0</v>
      </c>
      <c r="BB16" s="2">
        <f t="shared" si="7"/>
        <v>1</v>
      </c>
      <c r="BC16" s="2">
        <f t="shared" si="7"/>
        <v>1</v>
      </c>
      <c r="BE16" s="2">
        <f t="shared" si="27"/>
        <v>1</v>
      </c>
      <c r="BF16" s="2">
        <f t="shared" si="8"/>
        <v>1</v>
      </c>
      <c r="BG16" s="2">
        <f t="shared" si="8"/>
        <v>0</v>
      </c>
      <c r="BH16" s="2">
        <f t="shared" si="8"/>
        <v>1</v>
      </c>
      <c r="BI16" s="2">
        <f t="shared" si="8"/>
        <v>1</v>
      </c>
      <c r="BK16" s="2">
        <f t="shared" si="28"/>
        <v>1</v>
      </c>
      <c r="BL16" s="2">
        <f t="shared" si="9"/>
        <v>1</v>
      </c>
      <c r="BM16" s="2">
        <f t="shared" si="9"/>
        <v>0</v>
      </c>
      <c r="BN16" s="2">
        <f t="shared" si="9"/>
        <v>1</v>
      </c>
      <c r="BO16" s="2">
        <f t="shared" si="9"/>
        <v>1</v>
      </c>
      <c r="BQ16" s="2">
        <f t="shared" si="29"/>
        <v>1</v>
      </c>
      <c r="BR16" s="2">
        <f t="shared" si="10"/>
        <v>1</v>
      </c>
      <c r="BS16" s="2">
        <f t="shared" si="10"/>
        <v>0</v>
      </c>
      <c r="BT16" s="2">
        <f t="shared" si="10"/>
        <v>1</v>
      </c>
      <c r="BU16" s="2">
        <f t="shared" si="10"/>
        <v>1</v>
      </c>
      <c r="BW16" s="2">
        <f t="shared" si="30"/>
        <v>1</v>
      </c>
      <c r="BX16" s="2">
        <f t="shared" si="11"/>
        <v>1</v>
      </c>
      <c r="BY16" s="2">
        <f t="shared" si="11"/>
        <v>0</v>
      </c>
      <c r="BZ16" s="2">
        <f t="shared" si="11"/>
        <v>1</v>
      </c>
      <c r="CA16" s="2">
        <f t="shared" si="11"/>
        <v>1</v>
      </c>
      <c r="CC16" s="2">
        <f t="shared" si="31"/>
        <v>1</v>
      </c>
      <c r="CD16" s="2">
        <f t="shared" si="12"/>
        <v>1</v>
      </c>
      <c r="CE16" s="2">
        <f t="shared" si="12"/>
        <v>0</v>
      </c>
      <c r="CF16" s="2">
        <f t="shared" si="12"/>
        <v>1</v>
      </c>
      <c r="CG16" s="2">
        <f t="shared" si="12"/>
        <v>1</v>
      </c>
      <c r="CI16" s="2">
        <f t="shared" si="32"/>
        <v>1</v>
      </c>
      <c r="CJ16" s="2">
        <f t="shared" si="13"/>
        <v>1</v>
      </c>
      <c r="CK16" s="2">
        <f t="shared" si="13"/>
        <v>0</v>
      </c>
      <c r="CL16" s="2">
        <f t="shared" si="13"/>
        <v>1</v>
      </c>
      <c r="CM16" s="2">
        <f t="shared" si="13"/>
        <v>1</v>
      </c>
      <c r="CO16" s="2">
        <f t="shared" si="33"/>
        <v>1</v>
      </c>
      <c r="CP16" s="2">
        <f t="shared" si="14"/>
        <v>1</v>
      </c>
      <c r="CQ16" s="2">
        <f t="shared" si="14"/>
        <v>0</v>
      </c>
      <c r="CR16" s="2">
        <f t="shared" si="14"/>
        <v>1</v>
      </c>
      <c r="CS16" s="2">
        <f t="shared" si="14"/>
        <v>1</v>
      </c>
    </row>
    <row r="17" spans="1:97">
      <c r="A17" s="248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2">
        <f t="shared" si="15"/>
        <v>1</v>
      </c>
      <c r="J17" s="2">
        <f t="shared" si="16"/>
        <v>1</v>
      </c>
      <c r="K17" s="2">
        <f t="shared" si="17"/>
        <v>1</v>
      </c>
      <c r="L17" s="2">
        <f t="shared" si="18"/>
        <v>0</v>
      </c>
      <c r="M17" s="2">
        <f t="shared" si="19"/>
        <v>1</v>
      </c>
      <c r="O17" s="2">
        <f t="shared" si="20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U17" s="2">
        <f t="shared" si="21"/>
        <v>1</v>
      </c>
      <c r="V17" s="2">
        <f t="shared" si="2"/>
        <v>1</v>
      </c>
      <c r="W17" s="2">
        <f t="shared" si="2"/>
        <v>1</v>
      </c>
      <c r="X17" s="2">
        <f t="shared" si="2"/>
        <v>0</v>
      </c>
      <c r="Y17" s="2">
        <f t="shared" si="2"/>
        <v>0</v>
      </c>
      <c r="AA17" s="2">
        <f t="shared" si="22"/>
        <v>0</v>
      </c>
      <c r="AB17" s="2">
        <f t="shared" si="3"/>
        <v>0</v>
      </c>
      <c r="AC17" s="2">
        <f t="shared" si="3"/>
        <v>0</v>
      </c>
      <c r="AD17" s="2">
        <f t="shared" si="3"/>
        <v>0</v>
      </c>
      <c r="AE17" s="2">
        <f t="shared" si="3"/>
        <v>1</v>
      </c>
      <c r="AG17" s="2">
        <f t="shared" si="23"/>
        <v>1</v>
      </c>
      <c r="AH17" s="2">
        <f t="shared" si="4"/>
        <v>1</v>
      </c>
      <c r="AI17" s="2">
        <f t="shared" si="4"/>
        <v>1</v>
      </c>
      <c r="AJ17" s="2">
        <f t="shared" si="4"/>
        <v>0</v>
      </c>
      <c r="AK17" s="2">
        <f t="shared" si="4"/>
        <v>0</v>
      </c>
      <c r="AM17" s="2">
        <f t="shared" si="24"/>
        <v>1</v>
      </c>
      <c r="AN17" s="2">
        <f t="shared" si="5"/>
        <v>1</v>
      </c>
      <c r="AO17" s="2">
        <f t="shared" si="5"/>
        <v>1</v>
      </c>
      <c r="AP17" s="2">
        <f t="shared" si="5"/>
        <v>0</v>
      </c>
      <c r="AQ17" s="2">
        <f t="shared" si="5"/>
        <v>1</v>
      </c>
      <c r="AS17" s="2">
        <f t="shared" si="25"/>
        <v>1</v>
      </c>
      <c r="AT17" s="2">
        <f t="shared" si="6"/>
        <v>1</v>
      </c>
      <c r="AU17" s="2">
        <f t="shared" si="6"/>
        <v>1</v>
      </c>
      <c r="AV17" s="2">
        <f t="shared" si="6"/>
        <v>0</v>
      </c>
      <c r="AW17" s="2">
        <f t="shared" si="6"/>
        <v>1</v>
      </c>
      <c r="AY17" s="2">
        <f t="shared" si="26"/>
        <v>1</v>
      </c>
      <c r="AZ17" s="2">
        <f t="shared" si="7"/>
        <v>1</v>
      </c>
      <c r="BA17" s="2">
        <f t="shared" si="7"/>
        <v>1</v>
      </c>
      <c r="BB17" s="2">
        <f t="shared" si="7"/>
        <v>0</v>
      </c>
      <c r="BC17" s="2">
        <f t="shared" si="7"/>
        <v>1</v>
      </c>
      <c r="BE17" s="2">
        <f t="shared" si="27"/>
        <v>1</v>
      </c>
      <c r="BF17" s="2">
        <f t="shared" si="8"/>
        <v>1</v>
      </c>
      <c r="BG17" s="2">
        <f t="shared" si="8"/>
        <v>1</v>
      </c>
      <c r="BH17" s="2">
        <f t="shared" si="8"/>
        <v>0</v>
      </c>
      <c r="BI17" s="2">
        <f t="shared" si="8"/>
        <v>1</v>
      </c>
      <c r="BK17" s="2">
        <f t="shared" si="28"/>
        <v>1</v>
      </c>
      <c r="BL17" s="2">
        <f t="shared" si="9"/>
        <v>1</v>
      </c>
      <c r="BM17" s="2">
        <f t="shared" si="9"/>
        <v>1</v>
      </c>
      <c r="BN17" s="2">
        <f t="shared" si="9"/>
        <v>0</v>
      </c>
      <c r="BO17" s="2">
        <f t="shared" si="9"/>
        <v>1</v>
      </c>
      <c r="BQ17" s="2">
        <f t="shared" si="29"/>
        <v>1</v>
      </c>
      <c r="BR17" s="2">
        <f t="shared" si="10"/>
        <v>1</v>
      </c>
      <c r="BS17" s="2">
        <f t="shared" si="10"/>
        <v>1</v>
      </c>
      <c r="BT17" s="2">
        <f t="shared" si="10"/>
        <v>0</v>
      </c>
      <c r="BU17" s="2">
        <f t="shared" si="10"/>
        <v>1</v>
      </c>
      <c r="BW17" s="2">
        <f t="shared" si="30"/>
        <v>1</v>
      </c>
      <c r="BX17" s="2">
        <f t="shared" si="11"/>
        <v>1</v>
      </c>
      <c r="BY17" s="2">
        <f t="shared" si="11"/>
        <v>1</v>
      </c>
      <c r="BZ17" s="2">
        <f t="shared" si="11"/>
        <v>0</v>
      </c>
      <c r="CA17" s="2">
        <f t="shared" si="11"/>
        <v>1</v>
      </c>
      <c r="CC17" s="2">
        <f t="shared" si="31"/>
        <v>1</v>
      </c>
      <c r="CD17" s="2">
        <f t="shared" si="12"/>
        <v>1</v>
      </c>
      <c r="CE17" s="2">
        <f t="shared" si="12"/>
        <v>1</v>
      </c>
      <c r="CF17" s="2">
        <f t="shared" si="12"/>
        <v>0</v>
      </c>
      <c r="CG17" s="2">
        <f t="shared" si="12"/>
        <v>1</v>
      </c>
      <c r="CI17" s="2">
        <f t="shared" si="32"/>
        <v>1</v>
      </c>
      <c r="CJ17" s="2">
        <f t="shared" si="13"/>
        <v>1</v>
      </c>
      <c r="CK17" s="2">
        <f t="shared" si="13"/>
        <v>1</v>
      </c>
      <c r="CL17" s="2">
        <f t="shared" si="13"/>
        <v>0</v>
      </c>
      <c r="CM17" s="2">
        <f t="shared" si="13"/>
        <v>1</v>
      </c>
      <c r="CO17" s="2">
        <f t="shared" si="33"/>
        <v>1</v>
      </c>
      <c r="CP17" s="2">
        <f t="shared" si="14"/>
        <v>1</v>
      </c>
      <c r="CQ17" s="2">
        <f t="shared" si="14"/>
        <v>1</v>
      </c>
      <c r="CR17" s="2">
        <f t="shared" si="14"/>
        <v>0</v>
      </c>
      <c r="CS17" s="2">
        <f t="shared" si="14"/>
        <v>1</v>
      </c>
    </row>
    <row r="18" spans="1:97">
      <c r="A18" s="248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2">
        <f t="shared" si="15"/>
        <v>1</v>
      </c>
      <c r="J18" s="2">
        <f t="shared" si="16"/>
        <v>1</v>
      </c>
      <c r="K18" s="2">
        <f t="shared" si="17"/>
        <v>1</v>
      </c>
      <c r="L18" s="2">
        <f t="shared" si="18"/>
        <v>0</v>
      </c>
      <c r="M18" s="2">
        <f t="shared" si="19"/>
        <v>1</v>
      </c>
      <c r="O18" s="2">
        <f t="shared" si="20"/>
        <v>1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1</v>
      </c>
      <c r="U18" s="2">
        <f t="shared" si="21"/>
        <v>1</v>
      </c>
      <c r="V18" s="2">
        <f t="shared" si="2"/>
        <v>1</v>
      </c>
      <c r="W18" s="2">
        <f t="shared" si="2"/>
        <v>1</v>
      </c>
      <c r="X18" s="2">
        <f t="shared" si="2"/>
        <v>0</v>
      </c>
      <c r="Y18" s="2">
        <f t="shared" si="2"/>
        <v>0</v>
      </c>
      <c r="AA18" s="2">
        <f t="shared" si="22"/>
        <v>0</v>
      </c>
      <c r="AB18" s="2">
        <f t="shared" si="3"/>
        <v>1</v>
      </c>
      <c r="AC18" s="2">
        <f t="shared" si="3"/>
        <v>0</v>
      </c>
      <c r="AD18" s="2">
        <f t="shared" si="3"/>
        <v>0</v>
      </c>
      <c r="AE18" s="2">
        <f t="shared" si="3"/>
        <v>0</v>
      </c>
      <c r="AG18" s="2">
        <f t="shared" si="23"/>
        <v>1</v>
      </c>
      <c r="AH18" s="2">
        <f t="shared" si="4"/>
        <v>0</v>
      </c>
      <c r="AI18" s="2">
        <f t="shared" si="4"/>
        <v>1</v>
      </c>
      <c r="AJ18" s="2">
        <f t="shared" si="4"/>
        <v>0</v>
      </c>
      <c r="AK18" s="2">
        <f t="shared" si="4"/>
        <v>0</v>
      </c>
      <c r="AM18" s="2">
        <f t="shared" si="24"/>
        <v>1</v>
      </c>
      <c r="AN18" s="2">
        <f t="shared" si="5"/>
        <v>1</v>
      </c>
      <c r="AO18" s="2">
        <f t="shared" si="5"/>
        <v>1</v>
      </c>
      <c r="AP18" s="2">
        <f t="shared" si="5"/>
        <v>0</v>
      </c>
      <c r="AQ18" s="2">
        <f t="shared" si="5"/>
        <v>1</v>
      </c>
      <c r="AS18" s="2">
        <f t="shared" si="25"/>
        <v>1</v>
      </c>
      <c r="AT18" s="2">
        <f t="shared" si="6"/>
        <v>1</v>
      </c>
      <c r="AU18" s="2">
        <f t="shared" si="6"/>
        <v>1</v>
      </c>
      <c r="AV18" s="2">
        <f t="shared" si="6"/>
        <v>0</v>
      </c>
      <c r="AW18" s="2">
        <f t="shared" si="6"/>
        <v>1</v>
      </c>
      <c r="AY18" s="2">
        <f t="shared" si="26"/>
        <v>1</v>
      </c>
      <c r="AZ18" s="2">
        <f t="shared" si="7"/>
        <v>1</v>
      </c>
      <c r="BA18" s="2">
        <f t="shared" si="7"/>
        <v>1</v>
      </c>
      <c r="BB18" s="2">
        <f t="shared" si="7"/>
        <v>0</v>
      </c>
      <c r="BC18" s="2">
        <f t="shared" si="7"/>
        <v>1</v>
      </c>
      <c r="BE18" s="2">
        <f t="shared" si="27"/>
        <v>1</v>
      </c>
      <c r="BF18" s="2">
        <f t="shared" si="8"/>
        <v>1</v>
      </c>
      <c r="BG18" s="2">
        <f t="shared" si="8"/>
        <v>1</v>
      </c>
      <c r="BH18" s="2">
        <f t="shared" si="8"/>
        <v>0</v>
      </c>
      <c r="BI18" s="2">
        <f t="shared" si="8"/>
        <v>1</v>
      </c>
      <c r="BK18" s="2">
        <f t="shared" si="28"/>
        <v>1</v>
      </c>
      <c r="BL18" s="2">
        <f t="shared" si="9"/>
        <v>1</v>
      </c>
      <c r="BM18" s="2">
        <f t="shared" si="9"/>
        <v>1</v>
      </c>
      <c r="BN18" s="2">
        <f t="shared" si="9"/>
        <v>0</v>
      </c>
      <c r="BO18" s="2">
        <f t="shared" si="9"/>
        <v>1</v>
      </c>
      <c r="BQ18" s="2">
        <f t="shared" si="29"/>
        <v>1</v>
      </c>
      <c r="BR18" s="2">
        <f t="shared" si="10"/>
        <v>1</v>
      </c>
      <c r="BS18" s="2">
        <f t="shared" si="10"/>
        <v>1</v>
      </c>
      <c r="BT18" s="2">
        <f t="shared" si="10"/>
        <v>0</v>
      </c>
      <c r="BU18" s="2">
        <f t="shared" si="10"/>
        <v>1</v>
      </c>
      <c r="BW18" s="2">
        <f t="shared" si="30"/>
        <v>1</v>
      </c>
      <c r="BX18" s="2">
        <f t="shared" si="11"/>
        <v>1</v>
      </c>
      <c r="BY18" s="2">
        <f t="shared" si="11"/>
        <v>1</v>
      </c>
      <c r="BZ18" s="2">
        <f t="shared" si="11"/>
        <v>0</v>
      </c>
      <c r="CA18" s="2">
        <f t="shared" si="11"/>
        <v>1</v>
      </c>
      <c r="CC18" s="2">
        <f t="shared" si="31"/>
        <v>1</v>
      </c>
      <c r="CD18" s="2">
        <f t="shared" si="12"/>
        <v>1</v>
      </c>
      <c r="CE18" s="2">
        <f t="shared" si="12"/>
        <v>1</v>
      </c>
      <c r="CF18" s="2">
        <f t="shared" si="12"/>
        <v>0</v>
      </c>
      <c r="CG18" s="2">
        <f t="shared" si="12"/>
        <v>1</v>
      </c>
      <c r="CI18" s="2">
        <f t="shared" si="32"/>
        <v>1</v>
      </c>
      <c r="CJ18" s="2">
        <f t="shared" si="13"/>
        <v>1</v>
      </c>
      <c r="CK18" s="2">
        <f t="shared" si="13"/>
        <v>1</v>
      </c>
      <c r="CL18" s="2">
        <f t="shared" si="13"/>
        <v>0</v>
      </c>
      <c r="CM18" s="2">
        <f t="shared" si="13"/>
        <v>1</v>
      </c>
      <c r="CO18" s="2">
        <f t="shared" si="33"/>
        <v>1</v>
      </c>
      <c r="CP18" s="2">
        <f t="shared" si="14"/>
        <v>1</v>
      </c>
      <c r="CQ18" s="2">
        <f t="shared" si="14"/>
        <v>1</v>
      </c>
      <c r="CR18" s="2">
        <f t="shared" si="14"/>
        <v>0</v>
      </c>
      <c r="CS18" s="2">
        <f t="shared" si="14"/>
        <v>1</v>
      </c>
    </row>
    <row r="19" spans="1:97">
      <c r="A19" s="248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2">
        <f t="shared" si="15"/>
        <v>1</v>
      </c>
      <c r="J19" s="2">
        <f t="shared" si="16"/>
        <v>1</v>
      </c>
      <c r="K19" s="2">
        <f t="shared" si="17"/>
        <v>1</v>
      </c>
      <c r="L19" s="2">
        <f t="shared" si="18"/>
        <v>0</v>
      </c>
      <c r="M19" s="2">
        <f t="shared" si="19"/>
        <v>1</v>
      </c>
      <c r="O19" s="2">
        <f t="shared" si="20"/>
        <v>1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1</v>
      </c>
      <c r="U19" s="2">
        <f t="shared" si="21"/>
        <v>0</v>
      </c>
      <c r="V19" s="2">
        <f t="shared" si="2"/>
        <v>1</v>
      </c>
      <c r="W19" s="2">
        <f t="shared" si="2"/>
        <v>1</v>
      </c>
      <c r="X19" s="2">
        <f t="shared" si="2"/>
        <v>0</v>
      </c>
      <c r="Y19" s="2">
        <f t="shared" si="2"/>
        <v>0</v>
      </c>
      <c r="AA19" s="2">
        <f t="shared" si="22"/>
        <v>0</v>
      </c>
      <c r="AB19" s="2">
        <f t="shared" si="3"/>
        <v>1</v>
      </c>
      <c r="AC19" s="2">
        <f t="shared" si="3"/>
        <v>1</v>
      </c>
      <c r="AD19" s="2">
        <f t="shared" si="3"/>
        <v>0</v>
      </c>
      <c r="AE19" s="2">
        <f t="shared" si="3"/>
        <v>0</v>
      </c>
      <c r="AG19" s="2">
        <f t="shared" si="23"/>
        <v>1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1</v>
      </c>
      <c r="AM19" s="2">
        <f t="shared" si="24"/>
        <v>1</v>
      </c>
      <c r="AN19" s="2">
        <f t="shared" si="5"/>
        <v>1</v>
      </c>
      <c r="AO19" s="2">
        <f t="shared" si="5"/>
        <v>1</v>
      </c>
      <c r="AP19" s="2">
        <f t="shared" si="5"/>
        <v>0</v>
      </c>
      <c r="AQ19" s="2">
        <f t="shared" si="5"/>
        <v>1</v>
      </c>
      <c r="AS19" s="2">
        <f t="shared" si="25"/>
        <v>1</v>
      </c>
      <c r="AT19" s="2">
        <f t="shared" si="6"/>
        <v>1</v>
      </c>
      <c r="AU19" s="2">
        <f t="shared" si="6"/>
        <v>1</v>
      </c>
      <c r="AV19" s="2">
        <f t="shared" si="6"/>
        <v>0</v>
      </c>
      <c r="AW19" s="2">
        <f t="shared" si="6"/>
        <v>1</v>
      </c>
      <c r="AY19" s="2">
        <f t="shared" si="26"/>
        <v>1</v>
      </c>
      <c r="AZ19" s="2">
        <f t="shared" si="7"/>
        <v>1</v>
      </c>
      <c r="BA19" s="2">
        <f t="shared" si="7"/>
        <v>1</v>
      </c>
      <c r="BB19" s="2">
        <f t="shared" si="7"/>
        <v>0</v>
      </c>
      <c r="BC19" s="2">
        <f t="shared" si="7"/>
        <v>1</v>
      </c>
      <c r="BE19" s="2">
        <f t="shared" si="27"/>
        <v>1</v>
      </c>
      <c r="BF19" s="2">
        <f t="shared" si="8"/>
        <v>1</v>
      </c>
      <c r="BG19" s="2">
        <f t="shared" si="8"/>
        <v>1</v>
      </c>
      <c r="BH19" s="2">
        <f t="shared" si="8"/>
        <v>0</v>
      </c>
      <c r="BI19" s="2">
        <f t="shared" si="8"/>
        <v>1</v>
      </c>
      <c r="BK19" s="2">
        <f t="shared" si="28"/>
        <v>1</v>
      </c>
      <c r="BL19" s="2">
        <f t="shared" si="9"/>
        <v>1</v>
      </c>
      <c r="BM19" s="2">
        <f t="shared" si="9"/>
        <v>1</v>
      </c>
      <c r="BN19" s="2">
        <f t="shared" si="9"/>
        <v>0</v>
      </c>
      <c r="BO19" s="2">
        <f t="shared" si="9"/>
        <v>1</v>
      </c>
      <c r="BQ19" s="2">
        <f t="shared" si="29"/>
        <v>1</v>
      </c>
      <c r="BR19" s="2">
        <f t="shared" si="10"/>
        <v>1</v>
      </c>
      <c r="BS19" s="2">
        <f t="shared" si="10"/>
        <v>1</v>
      </c>
      <c r="BT19" s="2">
        <f t="shared" si="10"/>
        <v>0</v>
      </c>
      <c r="BU19" s="2">
        <f t="shared" si="10"/>
        <v>1</v>
      </c>
      <c r="BW19" s="2">
        <f t="shared" si="30"/>
        <v>1</v>
      </c>
      <c r="BX19" s="2">
        <f t="shared" si="11"/>
        <v>1</v>
      </c>
      <c r="BY19" s="2">
        <f t="shared" si="11"/>
        <v>1</v>
      </c>
      <c r="BZ19" s="2">
        <f t="shared" si="11"/>
        <v>0</v>
      </c>
      <c r="CA19" s="2">
        <f t="shared" si="11"/>
        <v>1</v>
      </c>
      <c r="CC19" s="2">
        <f t="shared" si="31"/>
        <v>1</v>
      </c>
      <c r="CD19" s="2">
        <f t="shared" si="12"/>
        <v>1</v>
      </c>
      <c r="CE19" s="2">
        <f t="shared" si="12"/>
        <v>1</v>
      </c>
      <c r="CF19" s="2">
        <f t="shared" si="12"/>
        <v>0</v>
      </c>
      <c r="CG19" s="2">
        <f t="shared" si="12"/>
        <v>1</v>
      </c>
      <c r="CI19" s="2">
        <f t="shared" si="32"/>
        <v>1</v>
      </c>
      <c r="CJ19" s="2">
        <f t="shared" si="13"/>
        <v>1</v>
      </c>
      <c r="CK19" s="2">
        <f t="shared" si="13"/>
        <v>1</v>
      </c>
      <c r="CL19" s="2">
        <f t="shared" si="13"/>
        <v>0</v>
      </c>
      <c r="CM19" s="2">
        <f t="shared" si="13"/>
        <v>1</v>
      </c>
      <c r="CO19" s="2">
        <f t="shared" si="33"/>
        <v>1</v>
      </c>
      <c r="CP19" s="2">
        <f t="shared" si="14"/>
        <v>1</v>
      </c>
      <c r="CQ19" s="2">
        <f t="shared" si="14"/>
        <v>1</v>
      </c>
      <c r="CR19" s="2">
        <f t="shared" si="14"/>
        <v>0</v>
      </c>
      <c r="CS19" s="2">
        <f t="shared" si="14"/>
        <v>1</v>
      </c>
    </row>
    <row r="20" spans="1:97">
      <c r="A20" s="248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2">
        <f t="shared" si="15"/>
        <v>1</v>
      </c>
      <c r="J20" s="2">
        <f t="shared" si="16"/>
        <v>0</v>
      </c>
      <c r="K20" s="2">
        <f t="shared" si="17"/>
        <v>1</v>
      </c>
      <c r="L20" s="2">
        <f t="shared" si="18"/>
        <v>1</v>
      </c>
      <c r="M20" s="2">
        <f t="shared" si="19"/>
        <v>1</v>
      </c>
      <c r="O20" s="2">
        <f t="shared" si="20"/>
        <v>1</v>
      </c>
      <c r="P20" s="2">
        <f t="shared" si="20"/>
        <v>0</v>
      </c>
      <c r="Q20" s="2">
        <f t="shared" si="20"/>
        <v>0</v>
      </c>
      <c r="R20" s="2">
        <f t="shared" si="20"/>
        <v>1</v>
      </c>
      <c r="S20" s="2">
        <f t="shared" si="20"/>
        <v>1</v>
      </c>
      <c r="U20" s="2">
        <f t="shared" si="21"/>
        <v>0</v>
      </c>
      <c r="V20" s="2">
        <f t="shared" ref="V20:Y71" si="34">IF(C20=0,"",IF(OR(C20=$U$1,C20=$V$1,C21=$U$1,C21=$V$1,C22=$U$1,,C22=$V$1),0,1))</f>
        <v>0</v>
      </c>
      <c r="W20" s="2">
        <f t="shared" si="34"/>
        <v>1</v>
      </c>
      <c r="X20" s="2">
        <f t="shared" si="34"/>
        <v>0</v>
      </c>
      <c r="Y20" s="2">
        <f t="shared" si="34"/>
        <v>0</v>
      </c>
      <c r="AA20" s="2">
        <f t="shared" si="22"/>
        <v>0</v>
      </c>
      <c r="AB20" s="2">
        <f t="shared" ref="AB20:AE71" si="35">IF(C20=0,"",IF(OR(C20=$AA$1,C20=$AB$1,C21=$AA$1,C21=$AB$1,C22=$AA$1,C22=$AB$1),0,1))</f>
        <v>0</v>
      </c>
      <c r="AC20" s="2">
        <f t="shared" si="35"/>
        <v>1</v>
      </c>
      <c r="AD20" s="2">
        <f t="shared" si="35"/>
        <v>1</v>
      </c>
      <c r="AE20" s="2">
        <f t="shared" si="35"/>
        <v>0</v>
      </c>
      <c r="AG20" s="2">
        <f t="shared" si="23"/>
        <v>1</v>
      </c>
      <c r="AH20" s="2">
        <f t="shared" ref="AH20:AK71" si="36">IF(C20=0,"",IF(OR(C20=$AG$1,C20=$AH$1,C21=$AG$1,C21=$AH$1,C22=$AG$1,C22=$AH$1),0,1))</f>
        <v>0</v>
      </c>
      <c r="AI20" s="2">
        <f t="shared" si="36"/>
        <v>0</v>
      </c>
      <c r="AJ20" s="2">
        <f t="shared" si="36"/>
        <v>0</v>
      </c>
      <c r="AK20" s="2">
        <f t="shared" si="36"/>
        <v>1</v>
      </c>
      <c r="AM20" s="2">
        <f t="shared" si="24"/>
        <v>1</v>
      </c>
      <c r="AN20" s="2">
        <f t="shared" si="24"/>
        <v>0</v>
      </c>
      <c r="AO20" s="2">
        <f t="shared" si="24"/>
        <v>1</v>
      </c>
      <c r="AP20" s="2">
        <f t="shared" si="24"/>
        <v>1</v>
      </c>
      <c r="AQ20" s="2">
        <f t="shared" si="24"/>
        <v>1</v>
      </c>
      <c r="AS20" s="2">
        <f t="shared" si="25"/>
        <v>1</v>
      </c>
      <c r="AT20" s="2">
        <f t="shared" si="25"/>
        <v>0</v>
      </c>
      <c r="AU20" s="2">
        <f t="shared" si="25"/>
        <v>1</v>
      </c>
      <c r="AV20" s="2">
        <f t="shared" si="25"/>
        <v>1</v>
      </c>
      <c r="AW20" s="2">
        <f t="shared" si="25"/>
        <v>1</v>
      </c>
      <c r="AY20" s="2">
        <f t="shared" si="26"/>
        <v>1</v>
      </c>
      <c r="AZ20" s="2">
        <f t="shared" si="26"/>
        <v>0</v>
      </c>
      <c r="BA20" s="2">
        <f t="shared" si="26"/>
        <v>1</v>
      </c>
      <c r="BB20" s="2">
        <f t="shared" si="26"/>
        <v>1</v>
      </c>
      <c r="BC20" s="2">
        <f t="shared" si="26"/>
        <v>1</v>
      </c>
      <c r="BE20" s="2">
        <f t="shared" si="27"/>
        <v>1</v>
      </c>
      <c r="BF20" s="2">
        <f t="shared" si="27"/>
        <v>0</v>
      </c>
      <c r="BG20" s="2">
        <f t="shared" si="27"/>
        <v>1</v>
      </c>
      <c r="BH20" s="2">
        <f t="shared" si="27"/>
        <v>1</v>
      </c>
      <c r="BI20" s="2">
        <f t="shared" si="27"/>
        <v>1</v>
      </c>
      <c r="BK20" s="2">
        <f t="shared" si="28"/>
        <v>1</v>
      </c>
      <c r="BL20" s="2">
        <f t="shared" ref="BL20:BO71" si="37">IF(C20=0,"",IF(OR(C20=$BK$1,C20=$BL$1,C21=$BK$1,C21=$BL$1,C22=$BK$1,C22=$BL$1),0,1))</f>
        <v>0</v>
      </c>
      <c r="BM20" s="2">
        <f t="shared" si="37"/>
        <v>1</v>
      </c>
      <c r="BN20" s="2">
        <f t="shared" si="37"/>
        <v>1</v>
      </c>
      <c r="BO20" s="2">
        <f t="shared" si="37"/>
        <v>1</v>
      </c>
      <c r="BQ20" s="2">
        <f t="shared" si="29"/>
        <v>1</v>
      </c>
      <c r="BR20" s="2">
        <f t="shared" ref="BR20:BU71" si="38">IF(C20=0,"",IF(OR(C20=$BQ$1,C21=$BQ$1,C22=$BQ$1,C20=$BR$1,C21=$BR$1,C22=$BR$1),0,1))</f>
        <v>0</v>
      </c>
      <c r="BS20" s="2">
        <f t="shared" si="38"/>
        <v>1</v>
      </c>
      <c r="BT20" s="2">
        <f t="shared" si="38"/>
        <v>1</v>
      </c>
      <c r="BU20" s="2">
        <f t="shared" si="38"/>
        <v>1</v>
      </c>
      <c r="BW20" s="2">
        <f t="shared" si="30"/>
        <v>1</v>
      </c>
      <c r="BX20" s="2">
        <f t="shared" ref="BX20:CA71" si="39">IF(C20=0,"",IF(OR(C20=$BQ$1,C21=$BQ$1,C22=$BQ$1,C20=$BX$1,C21=$BX$1,C22=$BX$1),0,1))</f>
        <v>0</v>
      </c>
      <c r="BY20" s="2">
        <f t="shared" si="39"/>
        <v>1</v>
      </c>
      <c r="BZ20" s="2">
        <f t="shared" si="39"/>
        <v>1</v>
      </c>
      <c r="CA20" s="2">
        <f t="shared" si="39"/>
        <v>1</v>
      </c>
      <c r="CC20" s="2">
        <f t="shared" si="31"/>
        <v>1</v>
      </c>
      <c r="CD20" s="2">
        <f t="shared" ref="CD20:CG71" si="40">IF(C20=0,"",IF(OR(C20=$BQ$1,C21=$BQ$1,C22=$BQ$1,C20=$CD$1,C21=$CD$1,C22=$CD$1),0,1))</f>
        <v>0</v>
      </c>
      <c r="CE20" s="2">
        <f t="shared" si="40"/>
        <v>1</v>
      </c>
      <c r="CF20" s="2">
        <f t="shared" si="40"/>
        <v>1</v>
      </c>
      <c r="CG20" s="2">
        <f t="shared" si="40"/>
        <v>1</v>
      </c>
      <c r="CI20" s="2">
        <f t="shared" si="32"/>
        <v>1</v>
      </c>
      <c r="CJ20" s="2">
        <f t="shared" ref="CJ20:CM71" si="41">IF(C20=0,"",IF(OR(C20=$BQ$1,C21=$BQ$1,C22=$BQ$1,C20=$CJ$1,C21=$CJ$1,C22=$CJ$1),0,1))</f>
        <v>0</v>
      </c>
      <c r="CK20" s="2">
        <f t="shared" si="41"/>
        <v>1</v>
      </c>
      <c r="CL20" s="2">
        <f t="shared" si="41"/>
        <v>1</v>
      </c>
      <c r="CM20" s="2">
        <f t="shared" si="41"/>
        <v>1</v>
      </c>
      <c r="CO20" s="2">
        <f t="shared" si="33"/>
        <v>1</v>
      </c>
      <c r="CP20" s="2">
        <f t="shared" ref="CP20:CS71" si="42">IF(C20=0,"",IF(OR(C20=$BQ$1,C21=$BQ$1,C22=$BQ$1,C20=$CP$1,C21=$CP$1,C22=$CP$1),0,1))</f>
        <v>0</v>
      </c>
      <c r="CQ20" s="2">
        <f t="shared" si="42"/>
        <v>1</v>
      </c>
      <c r="CR20" s="2">
        <f t="shared" si="42"/>
        <v>1</v>
      </c>
      <c r="CS20" s="2">
        <f t="shared" si="42"/>
        <v>1</v>
      </c>
    </row>
    <row r="21" spans="1:97">
      <c r="A21" s="248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2">
        <f t="shared" si="15"/>
        <v>1</v>
      </c>
      <c r="J21" s="2">
        <f t="shared" si="16"/>
        <v>0</v>
      </c>
      <c r="K21" s="2">
        <f t="shared" si="17"/>
        <v>1</v>
      </c>
      <c r="L21" s="2">
        <f t="shared" si="18"/>
        <v>1</v>
      </c>
      <c r="M21" s="2">
        <f t="shared" si="19"/>
        <v>1</v>
      </c>
      <c r="O21" s="2">
        <f t="shared" ref="O21:S36" si="43">IF(B21=0,"",IF(OR(B21=$O$1,B21=$P$1,B22=$O$1,B22=$P$1,B23=$O$1,B23=$P$1),0,1))</f>
        <v>1</v>
      </c>
      <c r="P21" s="2">
        <f t="shared" si="43"/>
        <v>0</v>
      </c>
      <c r="Q21" s="2">
        <f t="shared" si="43"/>
        <v>1</v>
      </c>
      <c r="R21" s="2">
        <f t="shared" si="43"/>
        <v>1</v>
      </c>
      <c r="S21" s="2">
        <f t="shared" si="43"/>
        <v>1</v>
      </c>
      <c r="U21" s="2">
        <f t="shared" si="21"/>
        <v>0</v>
      </c>
      <c r="V21" s="2">
        <f t="shared" si="34"/>
        <v>0</v>
      </c>
      <c r="W21" s="2">
        <f t="shared" si="34"/>
        <v>0</v>
      </c>
      <c r="X21" s="2">
        <f t="shared" si="34"/>
        <v>1</v>
      </c>
      <c r="Y21" s="2">
        <f t="shared" si="34"/>
        <v>0</v>
      </c>
      <c r="AA21" s="2">
        <f t="shared" si="22"/>
        <v>1</v>
      </c>
      <c r="AB21" s="2">
        <f t="shared" si="35"/>
        <v>0</v>
      </c>
      <c r="AC21" s="2">
        <f t="shared" si="35"/>
        <v>1</v>
      </c>
      <c r="AD21" s="2">
        <f t="shared" si="35"/>
        <v>1</v>
      </c>
      <c r="AE21" s="2">
        <f t="shared" si="35"/>
        <v>0</v>
      </c>
      <c r="AG21" s="2">
        <f t="shared" si="23"/>
        <v>1</v>
      </c>
      <c r="AH21" s="2">
        <f t="shared" si="36"/>
        <v>0</v>
      </c>
      <c r="AI21" s="2">
        <f t="shared" si="36"/>
        <v>0</v>
      </c>
      <c r="AJ21" s="2">
        <f t="shared" si="36"/>
        <v>0</v>
      </c>
      <c r="AK21" s="2">
        <f t="shared" si="36"/>
        <v>1</v>
      </c>
      <c r="AM21" s="2">
        <f t="shared" ref="AM21:AQ36" si="44">IF(B21=0,"",IF(OR(B21=$AG$1,B21=$AN$1,B22=$AG$1,B22=$AN$1,B23=$AG$1,B23=$AN$1),0,1))</f>
        <v>1</v>
      </c>
      <c r="AN21" s="2">
        <f t="shared" si="44"/>
        <v>0</v>
      </c>
      <c r="AO21" s="2">
        <f t="shared" si="44"/>
        <v>1</v>
      </c>
      <c r="AP21" s="2">
        <f t="shared" si="44"/>
        <v>1</v>
      </c>
      <c r="AQ21" s="2">
        <f t="shared" si="44"/>
        <v>1</v>
      </c>
      <c r="AS21" s="2">
        <f t="shared" ref="AS21:AW36" si="45">IF(B21=0,"",IF(OR(B21=$AG$1,B21=$AT$1,B22=$AG$1,B22=$AT$1,B23=$AG$1,B23=$AT$1),0,1))</f>
        <v>1</v>
      </c>
      <c r="AT21" s="2">
        <f t="shared" si="45"/>
        <v>0</v>
      </c>
      <c r="AU21" s="2">
        <f t="shared" si="45"/>
        <v>1</v>
      </c>
      <c r="AV21" s="2">
        <f t="shared" si="45"/>
        <v>1</v>
      </c>
      <c r="AW21" s="2">
        <f t="shared" si="45"/>
        <v>1</v>
      </c>
      <c r="AY21" s="2">
        <f t="shared" ref="AY21:BC36" si="46">IF(B21=0,"",IF(OR(B21=$AG$1,B21=$AZ$1,B22=$AG$1,B22=$AZ$1,B23=$AG$1,B23=$AZ$1),0,1))</f>
        <v>1</v>
      </c>
      <c r="AZ21" s="2">
        <f t="shared" si="46"/>
        <v>0</v>
      </c>
      <c r="BA21" s="2">
        <f t="shared" si="46"/>
        <v>1</v>
      </c>
      <c r="BB21" s="2">
        <f t="shared" si="46"/>
        <v>1</v>
      </c>
      <c r="BC21" s="2">
        <f t="shared" si="46"/>
        <v>1</v>
      </c>
      <c r="BE21" s="2">
        <f t="shared" ref="BE21:BI36" si="47">IF(B21=0,"",IF(OR(B21=$AG$1,B21=$BF$1,B22=$AG$1,B22=$BF$1,B23=$AG$1,B23=$BF$1),0,1))</f>
        <v>1</v>
      </c>
      <c r="BF21" s="2">
        <f t="shared" si="47"/>
        <v>0</v>
      </c>
      <c r="BG21" s="2">
        <f t="shared" si="47"/>
        <v>1</v>
      </c>
      <c r="BH21" s="2">
        <f t="shared" si="47"/>
        <v>1</v>
      </c>
      <c r="BI21" s="2">
        <f t="shared" si="47"/>
        <v>1</v>
      </c>
      <c r="BK21" s="2">
        <f t="shared" si="28"/>
        <v>1</v>
      </c>
      <c r="BL21" s="2">
        <f t="shared" si="37"/>
        <v>0</v>
      </c>
      <c r="BM21" s="2">
        <f t="shared" si="37"/>
        <v>1</v>
      </c>
      <c r="BN21" s="2">
        <f t="shared" si="37"/>
        <v>1</v>
      </c>
      <c r="BO21" s="2">
        <f t="shared" si="37"/>
        <v>1</v>
      </c>
      <c r="BQ21" s="2">
        <f t="shared" si="29"/>
        <v>1</v>
      </c>
      <c r="BR21" s="2">
        <f t="shared" si="38"/>
        <v>0</v>
      </c>
      <c r="BS21" s="2">
        <f t="shared" si="38"/>
        <v>1</v>
      </c>
      <c r="BT21" s="2">
        <f t="shared" si="38"/>
        <v>1</v>
      </c>
      <c r="BU21" s="2">
        <f t="shared" si="38"/>
        <v>1</v>
      </c>
      <c r="BW21" s="2">
        <f t="shared" si="30"/>
        <v>1</v>
      </c>
      <c r="BX21" s="2">
        <f t="shared" si="39"/>
        <v>0</v>
      </c>
      <c r="BY21" s="2">
        <f t="shared" si="39"/>
        <v>1</v>
      </c>
      <c r="BZ21" s="2">
        <f t="shared" si="39"/>
        <v>1</v>
      </c>
      <c r="CA21" s="2">
        <f t="shared" si="39"/>
        <v>1</v>
      </c>
      <c r="CC21" s="2">
        <f t="shared" si="31"/>
        <v>1</v>
      </c>
      <c r="CD21" s="2">
        <f t="shared" si="40"/>
        <v>0</v>
      </c>
      <c r="CE21" s="2">
        <f t="shared" si="40"/>
        <v>1</v>
      </c>
      <c r="CF21" s="2">
        <f t="shared" si="40"/>
        <v>1</v>
      </c>
      <c r="CG21" s="2">
        <f t="shared" si="40"/>
        <v>1</v>
      </c>
      <c r="CI21" s="2">
        <f t="shared" si="32"/>
        <v>1</v>
      </c>
      <c r="CJ21" s="2">
        <f t="shared" si="41"/>
        <v>0</v>
      </c>
      <c r="CK21" s="2">
        <f t="shared" si="41"/>
        <v>1</v>
      </c>
      <c r="CL21" s="2">
        <f t="shared" si="41"/>
        <v>1</v>
      </c>
      <c r="CM21" s="2">
        <f t="shared" si="41"/>
        <v>1</v>
      </c>
      <c r="CO21" s="2">
        <f t="shared" si="33"/>
        <v>1</v>
      </c>
      <c r="CP21" s="2">
        <f t="shared" si="42"/>
        <v>0</v>
      </c>
      <c r="CQ21" s="2">
        <f t="shared" si="42"/>
        <v>1</v>
      </c>
      <c r="CR21" s="2">
        <f t="shared" si="42"/>
        <v>1</v>
      </c>
      <c r="CS21" s="2">
        <f t="shared" si="42"/>
        <v>1</v>
      </c>
    </row>
    <row r="22" spans="1:97">
      <c r="A22" s="248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2">
        <f t="shared" si="15"/>
        <v>1</v>
      </c>
      <c r="J22" s="2">
        <f t="shared" si="16"/>
        <v>0</v>
      </c>
      <c r="K22" s="2">
        <f t="shared" si="17"/>
        <v>1</v>
      </c>
      <c r="L22" s="2">
        <f t="shared" si="18"/>
        <v>1</v>
      </c>
      <c r="M22" s="2">
        <f t="shared" si="19"/>
        <v>1</v>
      </c>
      <c r="O22" s="2">
        <f t="shared" si="43"/>
        <v>0</v>
      </c>
      <c r="P22" s="2">
        <f t="shared" si="43"/>
        <v>0</v>
      </c>
      <c r="Q22" s="2">
        <f t="shared" si="43"/>
        <v>1</v>
      </c>
      <c r="R22" s="2">
        <f t="shared" si="43"/>
        <v>1</v>
      </c>
      <c r="S22" s="2">
        <f t="shared" si="43"/>
        <v>0</v>
      </c>
      <c r="U22" s="2">
        <f t="shared" si="21"/>
        <v>0</v>
      </c>
      <c r="V22" s="2">
        <f t="shared" si="34"/>
        <v>0</v>
      </c>
      <c r="W22" s="2">
        <f t="shared" si="34"/>
        <v>0</v>
      </c>
      <c r="X22" s="2">
        <f t="shared" si="34"/>
        <v>0</v>
      </c>
      <c r="Y22" s="2">
        <f t="shared" si="34"/>
        <v>0</v>
      </c>
      <c r="AA22" s="2">
        <f t="shared" si="22"/>
        <v>1</v>
      </c>
      <c r="AB22" s="2">
        <f t="shared" si="35"/>
        <v>0</v>
      </c>
      <c r="AC22" s="2">
        <f t="shared" si="35"/>
        <v>1</v>
      </c>
      <c r="AD22" s="2">
        <f t="shared" si="35"/>
        <v>1</v>
      </c>
      <c r="AE22" s="2">
        <f t="shared" si="35"/>
        <v>1</v>
      </c>
      <c r="AG22" s="2">
        <f t="shared" si="23"/>
        <v>1</v>
      </c>
      <c r="AH22" s="2">
        <f t="shared" si="36"/>
        <v>0</v>
      </c>
      <c r="AI22" s="2">
        <f t="shared" si="36"/>
        <v>0</v>
      </c>
      <c r="AJ22" s="2">
        <f t="shared" si="36"/>
        <v>0</v>
      </c>
      <c r="AK22" s="2">
        <f t="shared" si="36"/>
        <v>1</v>
      </c>
      <c r="AM22" s="2">
        <f t="shared" si="44"/>
        <v>1</v>
      </c>
      <c r="AN22" s="2">
        <f t="shared" si="44"/>
        <v>0</v>
      </c>
      <c r="AO22" s="2">
        <f t="shared" si="44"/>
        <v>1</v>
      </c>
      <c r="AP22" s="2">
        <f t="shared" si="44"/>
        <v>1</v>
      </c>
      <c r="AQ22" s="2">
        <f t="shared" si="44"/>
        <v>1</v>
      </c>
      <c r="AS22" s="2">
        <f t="shared" si="45"/>
        <v>1</v>
      </c>
      <c r="AT22" s="2">
        <f t="shared" si="45"/>
        <v>0</v>
      </c>
      <c r="AU22" s="2">
        <f t="shared" si="45"/>
        <v>1</v>
      </c>
      <c r="AV22" s="2">
        <f t="shared" si="45"/>
        <v>1</v>
      </c>
      <c r="AW22" s="2">
        <f t="shared" si="45"/>
        <v>1</v>
      </c>
      <c r="AY22" s="2">
        <f t="shared" si="46"/>
        <v>1</v>
      </c>
      <c r="AZ22" s="2">
        <f t="shared" si="46"/>
        <v>0</v>
      </c>
      <c r="BA22" s="2">
        <f t="shared" si="46"/>
        <v>1</v>
      </c>
      <c r="BB22" s="2">
        <f t="shared" si="46"/>
        <v>1</v>
      </c>
      <c r="BC22" s="2">
        <f t="shared" si="46"/>
        <v>1</v>
      </c>
      <c r="BE22" s="2">
        <f t="shared" si="47"/>
        <v>1</v>
      </c>
      <c r="BF22" s="2">
        <f t="shared" si="47"/>
        <v>0</v>
      </c>
      <c r="BG22" s="2">
        <f t="shared" si="47"/>
        <v>1</v>
      </c>
      <c r="BH22" s="2">
        <f t="shared" si="47"/>
        <v>1</v>
      </c>
      <c r="BI22" s="2">
        <f t="shared" si="47"/>
        <v>1</v>
      </c>
      <c r="BK22" s="2">
        <f t="shared" si="28"/>
        <v>1</v>
      </c>
      <c r="BL22" s="2">
        <f t="shared" si="37"/>
        <v>0</v>
      </c>
      <c r="BM22" s="2">
        <f t="shared" si="37"/>
        <v>1</v>
      </c>
      <c r="BN22" s="2">
        <f t="shared" si="37"/>
        <v>1</v>
      </c>
      <c r="BO22" s="2">
        <f t="shared" si="37"/>
        <v>1</v>
      </c>
      <c r="BQ22" s="2">
        <f t="shared" si="29"/>
        <v>1</v>
      </c>
      <c r="BR22" s="2">
        <f t="shared" si="38"/>
        <v>0</v>
      </c>
      <c r="BS22" s="2">
        <f t="shared" si="38"/>
        <v>1</v>
      </c>
      <c r="BT22" s="2">
        <f t="shared" si="38"/>
        <v>1</v>
      </c>
      <c r="BU22" s="2">
        <f t="shared" si="38"/>
        <v>1</v>
      </c>
      <c r="BW22" s="2">
        <f t="shared" si="30"/>
        <v>1</v>
      </c>
      <c r="BX22" s="2">
        <f t="shared" si="39"/>
        <v>0</v>
      </c>
      <c r="BY22" s="2">
        <f t="shared" si="39"/>
        <v>1</v>
      </c>
      <c r="BZ22" s="2">
        <f t="shared" si="39"/>
        <v>1</v>
      </c>
      <c r="CA22" s="2">
        <f t="shared" si="39"/>
        <v>1</v>
      </c>
      <c r="CC22" s="2">
        <f t="shared" si="31"/>
        <v>1</v>
      </c>
      <c r="CD22" s="2">
        <f t="shared" si="40"/>
        <v>0</v>
      </c>
      <c r="CE22" s="2">
        <f t="shared" si="40"/>
        <v>1</v>
      </c>
      <c r="CF22" s="2">
        <f t="shared" si="40"/>
        <v>1</v>
      </c>
      <c r="CG22" s="2">
        <f t="shared" si="40"/>
        <v>1</v>
      </c>
      <c r="CI22" s="2">
        <f t="shared" si="32"/>
        <v>1</v>
      </c>
      <c r="CJ22" s="2">
        <f t="shared" si="41"/>
        <v>0</v>
      </c>
      <c r="CK22" s="2">
        <f t="shared" si="41"/>
        <v>1</v>
      </c>
      <c r="CL22" s="2">
        <f t="shared" si="41"/>
        <v>1</v>
      </c>
      <c r="CM22" s="2">
        <f t="shared" si="41"/>
        <v>1</v>
      </c>
      <c r="CO22" s="2">
        <f t="shared" si="33"/>
        <v>1</v>
      </c>
      <c r="CP22" s="2">
        <f t="shared" si="42"/>
        <v>0</v>
      </c>
      <c r="CQ22" s="2">
        <f t="shared" si="42"/>
        <v>1</v>
      </c>
      <c r="CR22" s="2">
        <f t="shared" si="42"/>
        <v>1</v>
      </c>
      <c r="CS22" s="2">
        <f t="shared" si="42"/>
        <v>1</v>
      </c>
    </row>
    <row r="23" spans="1:97">
      <c r="A23" s="248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2">
        <f t="shared" si="15"/>
        <v>1</v>
      </c>
      <c r="J23" s="2">
        <f t="shared" si="16"/>
        <v>1</v>
      </c>
      <c r="K23" s="2">
        <f t="shared" si="17"/>
        <v>0</v>
      </c>
      <c r="L23" s="2">
        <f t="shared" si="18"/>
        <v>1</v>
      </c>
      <c r="M23" s="2">
        <f t="shared" si="19"/>
        <v>1</v>
      </c>
      <c r="O23" s="2">
        <f t="shared" si="43"/>
        <v>0</v>
      </c>
      <c r="P23" s="2">
        <f t="shared" si="43"/>
        <v>0</v>
      </c>
      <c r="Q23" s="2">
        <f t="shared" si="43"/>
        <v>1</v>
      </c>
      <c r="R23" s="2">
        <f t="shared" si="43"/>
        <v>1</v>
      </c>
      <c r="S23" s="2">
        <f t="shared" si="43"/>
        <v>0</v>
      </c>
      <c r="U23" s="2">
        <f t="shared" si="21"/>
        <v>0</v>
      </c>
      <c r="V23" s="2">
        <f t="shared" si="34"/>
        <v>1</v>
      </c>
      <c r="W23" s="2">
        <f t="shared" si="34"/>
        <v>0</v>
      </c>
      <c r="X23" s="2">
        <f t="shared" si="34"/>
        <v>0</v>
      </c>
      <c r="Y23" s="2">
        <f t="shared" si="34"/>
        <v>0</v>
      </c>
      <c r="AA23" s="2">
        <f t="shared" si="22"/>
        <v>1</v>
      </c>
      <c r="AB23" s="2">
        <f t="shared" si="35"/>
        <v>1</v>
      </c>
      <c r="AC23" s="2">
        <f t="shared" si="35"/>
        <v>1</v>
      </c>
      <c r="AD23" s="2">
        <f t="shared" si="35"/>
        <v>1</v>
      </c>
      <c r="AE23" s="2">
        <f t="shared" si="35"/>
        <v>1</v>
      </c>
      <c r="AG23" s="2">
        <f t="shared" si="23"/>
        <v>1</v>
      </c>
      <c r="AH23" s="2">
        <f t="shared" si="36"/>
        <v>1</v>
      </c>
      <c r="AI23" s="2">
        <f t="shared" si="36"/>
        <v>1</v>
      </c>
      <c r="AJ23" s="2">
        <f t="shared" si="36"/>
        <v>1</v>
      </c>
      <c r="AK23" s="2">
        <f t="shared" si="36"/>
        <v>1</v>
      </c>
      <c r="AM23" s="2">
        <f t="shared" si="44"/>
        <v>1</v>
      </c>
      <c r="AN23" s="2">
        <f t="shared" si="44"/>
        <v>1</v>
      </c>
      <c r="AO23" s="2">
        <f t="shared" si="44"/>
        <v>1</v>
      </c>
      <c r="AP23" s="2">
        <f t="shared" si="44"/>
        <v>1</v>
      </c>
      <c r="AQ23" s="2">
        <f t="shared" si="44"/>
        <v>1</v>
      </c>
      <c r="AS23" s="2">
        <f t="shared" si="45"/>
        <v>1</v>
      </c>
      <c r="AT23" s="2">
        <f t="shared" si="45"/>
        <v>1</v>
      </c>
      <c r="AU23" s="2">
        <f t="shared" si="45"/>
        <v>1</v>
      </c>
      <c r="AV23" s="2">
        <f t="shared" si="45"/>
        <v>1</v>
      </c>
      <c r="AW23" s="2">
        <f t="shared" si="45"/>
        <v>1</v>
      </c>
      <c r="AY23" s="2">
        <f t="shared" si="46"/>
        <v>1</v>
      </c>
      <c r="AZ23" s="2">
        <f t="shared" si="46"/>
        <v>1</v>
      </c>
      <c r="BA23" s="2">
        <f t="shared" si="46"/>
        <v>1</v>
      </c>
      <c r="BB23" s="2">
        <f t="shared" si="46"/>
        <v>1</v>
      </c>
      <c r="BC23" s="2">
        <f t="shared" si="46"/>
        <v>1</v>
      </c>
      <c r="BE23" s="2">
        <f t="shared" si="47"/>
        <v>1</v>
      </c>
      <c r="BF23" s="2">
        <f t="shared" si="47"/>
        <v>1</v>
      </c>
      <c r="BG23" s="2">
        <f t="shared" si="47"/>
        <v>1</v>
      </c>
      <c r="BH23" s="2">
        <f t="shared" si="47"/>
        <v>1</v>
      </c>
      <c r="BI23" s="2">
        <f t="shared" si="47"/>
        <v>1</v>
      </c>
      <c r="BK23" s="2">
        <f t="shared" si="28"/>
        <v>1</v>
      </c>
      <c r="BL23" s="2">
        <f t="shared" si="37"/>
        <v>1</v>
      </c>
      <c r="BM23" s="2">
        <f t="shared" si="37"/>
        <v>1</v>
      </c>
      <c r="BN23" s="2">
        <f t="shared" si="37"/>
        <v>1</v>
      </c>
      <c r="BO23" s="2">
        <f t="shared" si="37"/>
        <v>1</v>
      </c>
      <c r="BQ23" s="2">
        <f t="shared" si="29"/>
        <v>1</v>
      </c>
      <c r="BR23" s="2">
        <f t="shared" si="38"/>
        <v>1</v>
      </c>
      <c r="BS23" s="2">
        <f t="shared" si="38"/>
        <v>1</v>
      </c>
      <c r="BT23" s="2">
        <f t="shared" si="38"/>
        <v>1</v>
      </c>
      <c r="BU23" s="2">
        <f t="shared" si="38"/>
        <v>1</v>
      </c>
      <c r="BW23" s="2">
        <f t="shared" si="30"/>
        <v>1</v>
      </c>
      <c r="BX23" s="2">
        <f t="shared" si="39"/>
        <v>1</v>
      </c>
      <c r="BY23" s="2">
        <f t="shared" si="39"/>
        <v>1</v>
      </c>
      <c r="BZ23" s="2">
        <f t="shared" si="39"/>
        <v>1</v>
      </c>
      <c r="CA23" s="2">
        <f t="shared" si="39"/>
        <v>1</v>
      </c>
      <c r="CC23" s="2">
        <f t="shared" si="31"/>
        <v>1</v>
      </c>
      <c r="CD23" s="2">
        <f t="shared" si="40"/>
        <v>1</v>
      </c>
      <c r="CE23" s="2">
        <f t="shared" si="40"/>
        <v>1</v>
      </c>
      <c r="CF23" s="2">
        <f t="shared" si="40"/>
        <v>1</v>
      </c>
      <c r="CG23" s="2">
        <f t="shared" si="40"/>
        <v>1</v>
      </c>
      <c r="CI23" s="2">
        <f t="shared" si="32"/>
        <v>1</v>
      </c>
      <c r="CJ23" s="2">
        <f t="shared" si="41"/>
        <v>1</v>
      </c>
      <c r="CK23" s="2">
        <f t="shared" si="41"/>
        <v>1</v>
      </c>
      <c r="CL23" s="2">
        <f t="shared" si="41"/>
        <v>1</v>
      </c>
      <c r="CM23" s="2">
        <f t="shared" si="41"/>
        <v>1</v>
      </c>
      <c r="CO23" s="2">
        <f t="shared" si="33"/>
        <v>1</v>
      </c>
      <c r="CP23" s="2">
        <f t="shared" si="42"/>
        <v>1</v>
      </c>
      <c r="CQ23" s="2">
        <f t="shared" si="42"/>
        <v>1</v>
      </c>
      <c r="CR23" s="2">
        <f t="shared" si="42"/>
        <v>1</v>
      </c>
      <c r="CS23" s="2">
        <f t="shared" si="42"/>
        <v>1</v>
      </c>
    </row>
    <row r="24" spans="1:97">
      <c r="A24" s="248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2">
        <f t="shared" si="15"/>
        <v>1</v>
      </c>
      <c r="J24" s="2">
        <f t="shared" si="16"/>
        <v>1</v>
      </c>
      <c r="K24" s="2">
        <f t="shared" si="17"/>
        <v>0</v>
      </c>
      <c r="L24" s="2">
        <f t="shared" si="18"/>
        <v>1</v>
      </c>
      <c r="M24" s="2">
        <f t="shared" si="19"/>
        <v>1</v>
      </c>
      <c r="O24" s="2">
        <f t="shared" si="43"/>
        <v>0</v>
      </c>
      <c r="P24" s="2">
        <f t="shared" si="43"/>
        <v>0</v>
      </c>
      <c r="Q24" s="2">
        <f t="shared" si="43"/>
        <v>1</v>
      </c>
      <c r="R24" s="2">
        <f t="shared" si="43"/>
        <v>1</v>
      </c>
      <c r="S24" s="2">
        <f t="shared" si="43"/>
        <v>0</v>
      </c>
      <c r="U24" s="2">
        <f t="shared" si="21"/>
        <v>1</v>
      </c>
      <c r="V24" s="2">
        <f t="shared" si="34"/>
        <v>1</v>
      </c>
      <c r="W24" s="2">
        <f t="shared" si="34"/>
        <v>0</v>
      </c>
      <c r="X24" s="2">
        <f t="shared" si="34"/>
        <v>0</v>
      </c>
      <c r="Y24" s="2">
        <f t="shared" si="34"/>
        <v>1</v>
      </c>
      <c r="AA24" s="2">
        <f t="shared" si="22"/>
        <v>0</v>
      </c>
      <c r="AB24" s="2">
        <f t="shared" si="35"/>
        <v>1</v>
      </c>
      <c r="AC24" s="2">
        <f t="shared" si="35"/>
        <v>1</v>
      </c>
      <c r="AD24" s="2">
        <f t="shared" si="35"/>
        <v>1</v>
      </c>
      <c r="AE24" s="2">
        <f t="shared" si="35"/>
        <v>1</v>
      </c>
      <c r="AG24" s="2">
        <f t="shared" si="23"/>
        <v>1</v>
      </c>
      <c r="AH24" s="2">
        <f t="shared" si="36"/>
        <v>1</v>
      </c>
      <c r="AI24" s="2">
        <f t="shared" si="36"/>
        <v>1</v>
      </c>
      <c r="AJ24" s="2">
        <f t="shared" si="36"/>
        <v>0</v>
      </c>
      <c r="AK24" s="2">
        <f t="shared" si="36"/>
        <v>1</v>
      </c>
      <c r="AM24" s="2">
        <f t="shared" si="44"/>
        <v>1</v>
      </c>
      <c r="AN24" s="2">
        <f t="shared" si="44"/>
        <v>1</v>
      </c>
      <c r="AO24" s="2">
        <f t="shared" si="44"/>
        <v>1</v>
      </c>
      <c r="AP24" s="2">
        <f t="shared" si="44"/>
        <v>1</v>
      </c>
      <c r="AQ24" s="2">
        <f t="shared" si="44"/>
        <v>1</v>
      </c>
      <c r="AS24" s="2">
        <f t="shared" si="45"/>
        <v>1</v>
      </c>
      <c r="AT24" s="2">
        <f t="shared" si="45"/>
        <v>1</v>
      </c>
      <c r="AU24" s="2">
        <f t="shared" si="45"/>
        <v>1</v>
      </c>
      <c r="AV24" s="2">
        <f t="shared" si="45"/>
        <v>1</v>
      </c>
      <c r="AW24" s="2">
        <f t="shared" si="45"/>
        <v>1</v>
      </c>
      <c r="AY24" s="2">
        <f t="shared" si="46"/>
        <v>1</v>
      </c>
      <c r="AZ24" s="2">
        <f t="shared" si="46"/>
        <v>1</v>
      </c>
      <c r="BA24" s="2">
        <f t="shared" si="46"/>
        <v>1</v>
      </c>
      <c r="BB24" s="2">
        <f t="shared" si="46"/>
        <v>1</v>
      </c>
      <c r="BC24" s="2">
        <f t="shared" si="46"/>
        <v>1</v>
      </c>
      <c r="BE24" s="2">
        <f t="shared" si="47"/>
        <v>1</v>
      </c>
      <c r="BF24" s="2">
        <f t="shared" si="47"/>
        <v>1</v>
      </c>
      <c r="BG24" s="2">
        <f t="shared" si="47"/>
        <v>1</v>
      </c>
      <c r="BH24" s="2">
        <f t="shared" si="47"/>
        <v>1</v>
      </c>
      <c r="BI24" s="2">
        <f t="shared" si="47"/>
        <v>1</v>
      </c>
      <c r="BK24" s="2">
        <f t="shared" si="28"/>
        <v>1</v>
      </c>
      <c r="BL24" s="2">
        <f t="shared" si="37"/>
        <v>1</v>
      </c>
      <c r="BM24" s="2">
        <f t="shared" si="37"/>
        <v>1</v>
      </c>
      <c r="BN24" s="2">
        <f t="shared" si="37"/>
        <v>1</v>
      </c>
      <c r="BO24" s="2">
        <f t="shared" si="37"/>
        <v>1</v>
      </c>
      <c r="BQ24" s="2">
        <f t="shared" si="29"/>
        <v>1</v>
      </c>
      <c r="BR24" s="2">
        <f t="shared" si="38"/>
        <v>1</v>
      </c>
      <c r="BS24" s="2">
        <f t="shared" si="38"/>
        <v>1</v>
      </c>
      <c r="BT24" s="2">
        <f t="shared" si="38"/>
        <v>1</v>
      </c>
      <c r="BU24" s="2">
        <f t="shared" si="38"/>
        <v>1</v>
      </c>
      <c r="BW24" s="2">
        <f t="shared" si="30"/>
        <v>1</v>
      </c>
      <c r="BX24" s="2">
        <f t="shared" si="39"/>
        <v>1</v>
      </c>
      <c r="BY24" s="2">
        <f t="shared" si="39"/>
        <v>1</v>
      </c>
      <c r="BZ24" s="2">
        <f t="shared" si="39"/>
        <v>1</v>
      </c>
      <c r="CA24" s="2">
        <f t="shared" si="39"/>
        <v>1</v>
      </c>
      <c r="CC24" s="2">
        <f t="shared" si="31"/>
        <v>1</v>
      </c>
      <c r="CD24" s="2">
        <f t="shared" si="40"/>
        <v>1</v>
      </c>
      <c r="CE24" s="2">
        <f t="shared" si="40"/>
        <v>1</v>
      </c>
      <c r="CF24" s="2">
        <f t="shared" si="40"/>
        <v>1</v>
      </c>
      <c r="CG24" s="2">
        <f t="shared" si="40"/>
        <v>1</v>
      </c>
      <c r="CI24" s="2">
        <f t="shared" si="32"/>
        <v>1</v>
      </c>
      <c r="CJ24" s="2">
        <f t="shared" si="41"/>
        <v>1</v>
      </c>
      <c r="CK24" s="2">
        <f t="shared" si="41"/>
        <v>1</v>
      </c>
      <c r="CL24" s="2">
        <f t="shared" si="41"/>
        <v>1</v>
      </c>
      <c r="CM24" s="2">
        <f t="shared" si="41"/>
        <v>1</v>
      </c>
      <c r="CO24" s="2">
        <f t="shared" si="33"/>
        <v>1</v>
      </c>
      <c r="CP24" s="2">
        <f t="shared" si="42"/>
        <v>1</v>
      </c>
      <c r="CQ24" s="2">
        <f t="shared" si="42"/>
        <v>1</v>
      </c>
      <c r="CR24" s="2">
        <f t="shared" si="42"/>
        <v>1</v>
      </c>
      <c r="CS24" s="2">
        <f t="shared" si="42"/>
        <v>1</v>
      </c>
    </row>
    <row r="25" spans="1:97">
      <c r="A25" s="248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2">
        <f t="shared" si="15"/>
        <v>1</v>
      </c>
      <c r="J25" s="2">
        <f t="shared" si="16"/>
        <v>1</v>
      </c>
      <c r="K25" s="2">
        <f t="shared" si="17"/>
        <v>0</v>
      </c>
      <c r="L25" s="2">
        <f t="shared" si="18"/>
        <v>1</v>
      </c>
      <c r="M25" s="2">
        <f t="shared" si="19"/>
        <v>1</v>
      </c>
      <c r="O25" s="2">
        <f t="shared" si="43"/>
        <v>0</v>
      </c>
      <c r="P25" s="2">
        <f t="shared" si="43"/>
        <v>0</v>
      </c>
      <c r="Q25" s="2">
        <f t="shared" si="43"/>
        <v>1</v>
      </c>
      <c r="R25" s="2">
        <f t="shared" si="43"/>
        <v>0</v>
      </c>
      <c r="S25" s="2">
        <f t="shared" si="43"/>
        <v>0</v>
      </c>
      <c r="U25" s="2">
        <f t="shared" si="21"/>
        <v>1</v>
      </c>
      <c r="V25" s="2">
        <f t="shared" si="34"/>
        <v>1</v>
      </c>
      <c r="W25" s="2">
        <f t="shared" si="34"/>
        <v>1</v>
      </c>
      <c r="X25" s="2">
        <f t="shared" si="34"/>
        <v>0</v>
      </c>
      <c r="Y25" s="2">
        <f t="shared" si="34"/>
        <v>1</v>
      </c>
      <c r="AA25" s="2">
        <f t="shared" si="22"/>
        <v>0</v>
      </c>
      <c r="AB25" s="2">
        <f t="shared" si="35"/>
        <v>1</v>
      </c>
      <c r="AC25" s="2">
        <f t="shared" si="35"/>
        <v>1</v>
      </c>
      <c r="AD25" s="2">
        <f t="shared" si="35"/>
        <v>1</v>
      </c>
      <c r="AE25" s="2">
        <f t="shared" si="35"/>
        <v>0</v>
      </c>
      <c r="AG25" s="2">
        <f t="shared" si="23"/>
        <v>1</v>
      </c>
      <c r="AH25" s="2">
        <f t="shared" si="36"/>
        <v>0</v>
      </c>
      <c r="AI25" s="2">
        <f t="shared" si="36"/>
        <v>0</v>
      </c>
      <c r="AJ25" s="2">
        <f t="shared" si="36"/>
        <v>0</v>
      </c>
      <c r="AK25" s="2">
        <f t="shared" si="36"/>
        <v>1</v>
      </c>
      <c r="AM25" s="2">
        <f t="shared" si="44"/>
        <v>1</v>
      </c>
      <c r="AN25" s="2">
        <f t="shared" si="44"/>
        <v>1</v>
      </c>
      <c r="AO25" s="2">
        <f t="shared" si="44"/>
        <v>1</v>
      </c>
      <c r="AP25" s="2">
        <f t="shared" si="44"/>
        <v>1</v>
      </c>
      <c r="AQ25" s="2">
        <f t="shared" si="44"/>
        <v>1</v>
      </c>
      <c r="AS25" s="2">
        <f t="shared" si="45"/>
        <v>1</v>
      </c>
      <c r="AT25" s="2">
        <f t="shared" si="45"/>
        <v>1</v>
      </c>
      <c r="AU25" s="2">
        <f t="shared" si="45"/>
        <v>1</v>
      </c>
      <c r="AV25" s="2">
        <f t="shared" si="45"/>
        <v>1</v>
      </c>
      <c r="AW25" s="2">
        <f t="shared" si="45"/>
        <v>1</v>
      </c>
      <c r="AY25" s="2">
        <f t="shared" si="46"/>
        <v>1</v>
      </c>
      <c r="AZ25" s="2">
        <f t="shared" si="46"/>
        <v>1</v>
      </c>
      <c r="BA25" s="2">
        <f t="shared" si="46"/>
        <v>1</v>
      </c>
      <c r="BB25" s="2">
        <f t="shared" si="46"/>
        <v>1</v>
      </c>
      <c r="BC25" s="2">
        <f t="shared" si="46"/>
        <v>1</v>
      </c>
      <c r="BE25" s="2">
        <f t="shared" si="47"/>
        <v>1</v>
      </c>
      <c r="BF25" s="2">
        <f t="shared" si="47"/>
        <v>1</v>
      </c>
      <c r="BG25" s="2">
        <f t="shared" si="47"/>
        <v>1</v>
      </c>
      <c r="BH25" s="2">
        <f t="shared" si="47"/>
        <v>1</v>
      </c>
      <c r="BI25" s="2">
        <f t="shared" si="47"/>
        <v>1</v>
      </c>
      <c r="BK25" s="2">
        <f t="shared" si="28"/>
        <v>1</v>
      </c>
      <c r="BL25" s="2">
        <f t="shared" si="37"/>
        <v>1</v>
      </c>
      <c r="BM25" s="2">
        <f t="shared" si="37"/>
        <v>1</v>
      </c>
      <c r="BN25" s="2">
        <f t="shared" si="37"/>
        <v>1</v>
      </c>
      <c r="BO25" s="2">
        <f t="shared" si="37"/>
        <v>1</v>
      </c>
      <c r="BQ25" s="2">
        <f t="shared" si="29"/>
        <v>1</v>
      </c>
      <c r="BR25" s="2">
        <f t="shared" si="38"/>
        <v>1</v>
      </c>
      <c r="BS25" s="2">
        <f t="shared" si="38"/>
        <v>1</v>
      </c>
      <c r="BT25" s="2">
        <f t="shared" si="38"/>
        <v>1</v>
      </c>
      <c r="BU25" s="2">
        <f t="shared" si="38"/>
        <v>1</v>
      </c>
      <c r="BW25" s="2">
        <f t="shared" si="30"/>
        <v>1</v>
      </c>
      <c r="BX25" s="2">
        <f t="shared" si="39"/>
        <v>1</v>
      </c>
      <c r="BY25" s="2">
        <f t="shared" si="39"/>
        <v>1</v>
      </c>
      <c r="BZ25" s="2">
        <f t="shared" si="39"/>
        <v>1</v>
      </c>
      <c r="CA25" s="2">
        <f t="shared" si="39"/>
        <v>1</v>
      </c>
      <c r="CC25" s="2">
        <f t="shared" si="31"/>
        <v>1</v>
      </c>
      <c r="CD25" s="2">
        <f t="shared" si="40"/>
        <v>1</v>
      </c>
      <c r="CE25" s="2">
        <f t="shared" si="40"/>
        <v>1</v>
      </c>
      <c r="CF25" s="2">
        <f t="shared" si="40"/>
        <v>1</v>
      </c>
      <c r="CG25" s="2">
        <f t="shared" si="40"/>
        <v>1</v>
      </c>
      <c r="CI25" s="2">
        <f t="shared" si="32"/>
        <v>1</v>
      </c>
      <c r="CJ25" s="2">
        <f t="shared" si="41"/>
        <v>1</v>
      </c>
      <c r="CK25" s="2">
        <f t="shared" si="41"/>
        <v>1</v>
      </c>
      <c r="CL25" s="2">
        <f t="shared" si="41"/>
        <v>1</v>
      </c>
      <c r="CM25" s="2">
        <f t="shared" si="41"/>
        <v>1</v>
      </c>
      <c r="CO25" s="2">
        <f t="shared" si="33"/>
        <v>1</v>
      </c>
      <c r="CP25" s="2">
        <f t="shared" si="42"/>
        <v>1</v>
      </c>
      <c r="CQ25" s="2">
        <f t="shared" si="42"/>
        <v>1</v>
      </c>
      <c r="CR25" s="2">
        <f t="shared" si="42"/>
        <v>1</v>
      </c>
      <c r="CS25" s="2">
        <f t="shared" si="42"/>
        <v>1</v>
      </c>
    </row>
    <row r="26" spans="1:97">
      <c r="A26" s="248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2">
        <f t="shared" si="15"/>
        <v>1</v>
      </c>
      <c r="J26" s="2">
        <f t="shared" si="16"/>
        <v>1</v>
      </c>
      <c r="K26" s="2">
        <f t="shared" si="17"/>
        <v>0</v>
      </c>
      <c r="L26" s="2">
        <f t="shared" si="18"/>
        <v>1</v>
      </c>
      <c r="M26" s="2">
        <f t="shared" si="19"/>
        <v>1</v>
      </c>
      <c r="O26" s="2">
        <f t="shared" si="43"/>
        <v>1</v>
      </c>
      <c r="P26" s="2">
        <f t="shared" si="43"/>
        <v>1</v>
      </c>
      <c r="Q26" s="2">
        <f t="shared" si="43"/>
        <v>1</v>
      </c>
      <c r="R26" s="2">
        <f t="shared" si="43"/>
        <v>0</v>
      </c>
      <c r="S26" s="2">
        <f t="shared" si="43"/>
        <v>0</v>
      </c>
      <c r="U26" s="2">
        <f t="shared" si="21"/>
        <v>1</v>
      </c>
      <c r="V26" s="2">
        <f t="shared" si="34"/>
        <v>1</v>
      </c>
      <c r="W26" s="2">
        <f t="shared" si="34"/>
        <v>1</v>
      </c>
      <c r="X26" s="2">
        <f t="shared" si="34"/>
        <v>1</v>
      </c>
      <c r="Y26" s="2">
        <f t="shared" si="34"/>
        <v>1</v>
      </c>
      <c r="AA26" s="2">
        <f t="shared" si="22"/>
        <v>0</v>
      </c>
      <c r="AB26" s="2">
        <f t="shared" si="35"/>
        <v>1</v>
      </c>
      <c r="AC26" s="2">
        <f t="shared" si="35"/>
        <v>1</v>
      </c>
      <c r="AD26" s="2">
        <f t="shared" si="35"/>
        <v>1</v>
      </c>
      <c r="AE26" s="2">
        <f t="shared" si="35"/>
        <v>0</v>
      </c>
      <c r="AG26" s="2">
        <f t="shared" si="23"/>
        <v>1</v>
      </c>
      <c r="AH26" s="2">
        <f t="shared" si="36"/>
        <v>0</v>
      </c>
      <c r="AI26" s="2">
        <f t="shared" si="36"/>
        <v>0</v>
      </c>
      <c r="AJ26" s="2">
        <f t="shared" si="36"/>
        <v>0</v>
      </c>
      <c r="AK26" s="2">
        <f t="shared" si="36"/>
        <v>1</v>
      </c>
      <c r="AM26" s="2">
        <f t="shared" si="44"/>
        <v>1</v>
      </c>
      <c r="AN26" s="2">
        <f t="shared" si="44"/>
        <v>1</v>
      </c>
      <c r="AO26" s="2">
        <f t="shared" si="44"/>
        <v>1</v>
      </c>
      <c r="AP26" s="2">
        <f t="shared" si="44"/>
        <v>1</v>
      </c>
      <c r="AQ26" s="2">
        <f t="shared" si="44"/>
        <v>1</v>
      </c>
      <c r="AS26" s="2">
        <f t="shared" si="45"/>
        <v>1</v>
      </c>
      <c r="AT26" s="2">
        <f t="shared" si="45"/>
        <v>1</v>
      </c>
      <c r="AU26" s="2">
        <f t="shared" si="45"/>
        <v>1</v>
      </c>
      <c r="AV26" s="2">
        <f t="shared" si="45"/>
        <v>1</v>
      </c>
      <c r="AW26" s="2">
        <f t="shared" si="45"/>
        <v>1</v>
      </c>
      <c r="AY26" s="2">
        <f t="shared" si="46"/>
        <v>1</v>
      </c>
      <c r="AZ26" s="2">
        <f t="shared" si="46"/>
        <v>1</v>
      </c>
      <c r="BA26" s="2">
        <f t="shared" si="46"/>
        <v>1</v>
      </c>
      <c r="BB26" s="2">
        <f t="shared" si="46"/>
        <v>1</v>
      </c>
      <c r="BC26" s="2">
        <f t="shared" si="46"/>
        <v>1</v>
      </c>
      <c r="BE26" s="2">
        <f t="shared" si="47"/>
        <v>1</v>
      </c>
      <c r="BF26" s="2">
        <f t="shared" si="47"/>
        <v>1</v>
      </c>
      <c r="BG26" s="2">
        <f t="shared" si="47"/>
        <v>1</v>
      </c>
      <c r="BH26" s="2">
        <f t="shared" si="47"/>
        <v>1</v>
      </c>
      <c r="BI26" s="2">
        <f t="shared" si="47"/>
        <v>1</v>
      </c>
      <c r="BK26" s="2">
        <f t="shared" si="28"/>
        <v>1</v>
      </c>
      <c r="BL26" s="2">
        <f t="shared" si="37"/>
        <v>1</v>
      </c>
      <c r="BM26" s="2">
        <f t="shared" si="37"/>
        <v>1</v>
      </c>
      <c r="BN26" s="2">
        <f t="shared" si="37"/>
        <v>1</v>
      </c>
      <c r="BO26" s="2">
        <f t="shared" si="37"/>
        <v>1</v>
      </c>
      <c r="BQ26" s="2">
        <f t="shared" si="29"/>
        <v>1</v>
      </c>
      <c r="BR26" s="2">
        <f t="shared" si="38"/>
        <v>1</v>
      </c>
      <c r="BS26" s="2">
        <f t="shared" si="38"/>
        <v>1</v>
      </c>
      <c r="BT26" s="2">
        <f t="shared" si="38"/>
        <v>1</v>
      </c>
      <c r="BU26" s="2">
        <f t="shared" si="38"/>
        <v>1</v>
      </c>
      <c r="BW26" s="2">
        <f t="shared" si="30"/>
        <v>1</v>
      </c>
      <c r="BX26" s="2">
        <f t="shared" si="39"/>
        <v>1</v>
      </c>
      <c r="BY26" s="2">
        <f t="shared" si="39"/>
        <v>1</v>
      </c>
      <c r="BZ26" s="2">
        <f t="shared" si="39"/>
        <v>1</v>
      </c>
      <c r="CA26" s="2">
        <f t="shared" si="39"/>
        <v>1</v>
      </c>
      <c r="CC26" s="2">
        <f t="shared" si="31"/>
        <v>1</v>
      </c>
      <c r="CD26" s="2">
        <f t="shared" si="40"/>
        <v>1</v>
      </c>
      <c r="CE26" s="2">
        <f t="shared" si="40"/>
        <v>1</v>
      </c>
      <c r="CF26" s="2">
        <f t="shared" si="40"/>
        <v>1</v>
      </c>
      <c r="CG26" s="2">
        <f t="shared" si="40"/>
        <v>1</v>
      </c>
      <c r="CI26" s="2">
        <f t="shared" si="32"/>
        <v>1</v>
      </c>
      <c r="CJ26" s="2">
        <f t="shared" si="41"/>
        <v>1</v>
      </c>
      <c r="CK26" s="2">
        <f t="shared" si="41"/>
        <v>1</v>
      </c>
      <c r="CL26" s="2">
        <f t="shared" si="41"/>
        <v>1</v>
      </c>
      <c r="CM26" s="2">
        <f t="shared" si="41"/>
        <v>1</v>
      </c>
      <c r="CO26" s="2">
        <f t="shared" si="33"/>
        <v>1</v>
      </c>
      <c r="CP26" s="2">
        <f t="shared" si="42"/>
        <v>1</v>
      </c>
      <c r="CQ26" s="2">
        <f t="shared" si="42"/>
        <v>1</v>
      </c>
      <c r="CR26" s="2">
        <f t="shared" si="42"/>
        <v>1</v>
      </c>
      <c r="CS26" s="2">
        <f t="shared" si="42"/>
        <v>1</v>
      </c>
    </row>
    <row r="27" spans="1:97">
      <c r="A27" s="248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2">
        <f t="shared" si="15"/>
        <v>0</v>
      </c>
      <c r="J27" s="2">
        <f t="shared" si="16"/>
        <v>1</v>
      </c>
      <c r="K27" s="2">
        <f t="shared" si="17"/>
        <v>1</v>
      </c>
      <c r="L27" s="2">
        <f t="shared" si="18"/>
        <v>1</v>
      </c>
      <c r="M27" s="2">
        <f t="shared" si="19"/>
        <v>1</v>
      </c>
      <c r="O27" s="2">
        <f t="shared" si="43"/>
        <v>1</v>
      </c>
      <c r="P27" s="2">
        <f t="shared" si="43"/>
        <v>1</v>
      </c>
      <c r="Q27" s="2">
        <f t="shared" si="43"/>
        <v>1</v>
      </c>
      <c r="R27" s="2">
        <f t="shared" si="43"/>
        <v>0</v>
      </c>
      <c r="S27" s="2">
        <f t="shared" si="43"/>
        <v>1</v>
      </c>
      <c r="U27" s="2">
        <f t="shared" si="21"/>
        <v>1</v>
      </c>
      <c r="V27" s="2">
        <f t="shared" si="34"/>
        <v>1</v>
      </c>
      <c r="W27" s="2">
        <f t="shared" si="34"/>
        <v>1</v>
      </c>
      <c r="X27" s="2">
        <f t="shared" si="34"/>
        <v>1</v>
      </c>
      <c r="Y27" s="2">
        <f t="shared" si="34"/>
        <v>0</v>
      </c>
      <c r="AA27" s="2">
        <f t="shared" si="22"/>
        <v>0</v>
      </c>
      <c r="AB27" s="2">
        <f t="shared" si="35"/>
        <v>1</v>
      </c>
      <c r="AC27" s="2">
        <f t="shared" si="35"/>
        <v>1</v>
      </c>
      <c r="AD27" s="2">
        <f t="shared" si="35"/>
        <v>1</v>
      </c>
      <c r="AE27" s="2">
        <f t="shared" si="35"/>
        <v>0</v>
      </c>
      <c r="AG27" s="2">
        <f t="shared" si="23"/>
        <v>1</v>
      </c>
      <c r="AH27" s="2">
        <f t="shared" si="36"/>
        <v>0</v>
      </c>
      <c r="AI27" s="2">
        <f t="shared" si="36"/>
        <v>0</v>
      </c>
      <c r="AJ27" s="2">
        <f t="shared" si="36"/>
        <v>1</v>
      </c>
      <c r="AK27" s="2">
        <f t="shared" si="36"/>
        <v>1</v>
      </c>
      <c r="AM27" s="2">
        <f t="shared" si="44"/>
        <v>1</v>
      </c>
      <c r="AN27" s="2">
        <f t="shared" si="44"/>
        <v>1</v>
      </c>
      <c r="AO27" s="2">
        <f t="shared" si="44"/>
        <v>1</v>
      </c>
      <c r="AP27" s="2">
        <f t="shared" si="44"/>
        <v>1</v>
      </c>
      <c r="AQ27" s="2">
        <f t="shared" si="44"/>
        <v>1</v>
      </c>
      <c r="AS27" s="2">
        <f t="shared" si="45"/>
        <v>1</v>
      </c>
      <c r="AT27" s="2">
        <f t="shared" si="45"/>
        <v>1</v>
      </c>
      <c r="AU27" s="2">
        <f t="shared" si="45"/>
        <v>1</v>
      </c>
      <c r="AV27" s="2">
        <f t="shared" si="45"/>
        <v>1</v>
      </c>
      <c r="AW27" s="2">
        <f t="shared" si="45"/>
        <v>1</v>
      </c>
      <c r="AY27" s="2">
        <f t="shared" si="46"/>
        <v>1</v>
      </c>
      <c r="AZ27" s="2">
        <f t="shared" si="46"/>
        <v>1</v>
      </c>
      <c r="BA27" s="2">
        <f t="shared" si="46"/>
        <v>1</v>
      </c>
      <c r="BB27" s="2">
        <f t="shared" si="46"/>
        <v>1</v>
      </c>
      <c r="BC27" s="2">
        <f t="shared" si="46"/>
        <v>1</v>
      </c>
      <c r="BE27" s="2">
        <f t="shared" si="47"/>
        <v>1</v>
      </c>
      <c r="BF27" s="2">
        <f t="shared" si="47"/>
        <v>1</v>
      </c>
      <c r="BG27" s="2">
        <f t="shared" si="47"/>
        <v>1</v>
      </c>
      <c r="BH27" s="2">
        <f t="shared" si="47"/>
        <v>1</v>
      </c>
      <c r="BI27" s="2">
        <f t="shared" si="47"/>
        <v>1</v>
      </c>
      <c r="BK27" s="2">
        <f t="shared" si="28"/>
        <v>1</v>
      </c>
      <c r="BL27" s="2">
        <f t="shared" si="37"/>
        <v>1</v>
      </c>
      <c r="BM27" s="2">
        <f t="shared" si="37"/>
        <v>1</v>
      </c>
      <c r="BN27" s="2">
        <f t="shared" si="37"/>
        <v>1</v>
      </c>
      <c r="BO27" s="2">
        <f t="shared" si="37"/>
        <v>1</v>
      </c>
      <c r="BQ27" s="2">
        <f t="shared" si="29"/>
        <v>1</v>
      </c>
      <c r="BR27" s="2">
        <f t="shared" si="38"/>
        <v>1</v>
      </c>
      <c r="BS27" s="2">
        <f t="shared" si="38"/>
        <v>1</v>
      </c>
      <c r="BT27" s="2">
        <f t="shared" si="38"/>
        <v>1</v>
      </c>
      <c r="BU27" s="2">
        <f t="shared" si="38"/>
        <v>1</v>
      </c>
      <c r="BW27" s="2">
        <f t="shared" si="30"/>
        <v>1</v>
      </c>
      <c r="BX27" s="2">
        <f t="shared" si="39"/>
        <v>1</v>
      </c>
      <c r="BY27" s="2">
        <f t="shared" si="39"/>
        <v>1</v>
      </c>
      <c r="BZ27" s="2">
        <f t="shared" si="39"/>
        <v>1</v>
      </c>
      <c r="CA27" s="2">
        <f t="shared" si="39"/>
        <v>1</v>
      </c>
      <c r="CC27" s="2">
        <f t="shared" si="31"/>
        <v>1</v>
      </c>
      <c r="CD27" s="2">
        <f t="shared" si="40"/>
        <v>1</v>
      </c>
      <c r="CE27" s="2">
        <f t="shared" si="40"/>
        <v>1</v>
      </c>
      <c r="CF27" s="2">
        <f t="shared" si="40"/>
        <v>1</v>
      </c>
      <c r="CG27" s="2">
        <f t="shared" si="40"/>
        <v>1</v>
      </c>
      <c r="CI27" s="2">
        <f t="shared" si="32"/>
        <v>1</v>
      </c>
      <c r="CJ27" s="2">
        <f t="shared" si="41"/>
        <v>1</v>
      </c>
      <c r="CK27" s="2">
        <f t="shared" si="41"/>
        <v>1</v>
      </c>
      <c r="CL27" s="2">
        <f t="shared" si="41"/>
        <v>1</v>
      </c>
      <c r="CM27" s="2">
        <f t="shared" si="41"/>
        <v>1</v>
      </c>
      <c r="CO27" s="2">
        <f t="shared" si="33"/>
        <v>1</v>
      </c>
      <c r="CP27" s="2">
        <f t="shared" si="42"/>
        <v>1</v>
      </c>
      <c r="CQ27" s="2">
        <f t="shared" si="42"/>
        <v>1</v>
      </c>
      <c r="CR27" s="2">
        <f t="shared" si="42"/>
        <v>1</v>
      </c>
      <c r="CS27" s="2">
        <f t="shared" si="42"/>
        <v>1</v>
      </c>
    </row>
    <row r="28" spans="1:97">
      <c r="A28" s="248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2">
        <f t="shared" si="15"/>
        <v>0</v>
      </c>
      <c r="J28" s="2">
        <f t="shared" si="16"/>
        <v>1</v>
      </c>
      <c r="K28" s="2">
        <f t="shared" si="17"/>
        <v>1</v>
      </c>
      <c r="L28" s="2">
        <f t="shared" si="18"/>
        <v>1</v>
      </c>
      <c r="M28" s="2">
        <f t="shared" si="19"/>
        <v>1</v>
      </c>
      <c r="O28" s="2">
        <f t="shared" si="43"/>
        <v>1</v>
      </c>
      <c r="P28" s="2">
        <f t="shared" si="43"/>
        <v>1</v>
      </c>
      <c r="Q28" s="2">
        <f t="shared" si="43"/>
        <v>1</v>
      </c>
      <c r="R28" s="2">
        <f t="shared" si="43"/>
        <v>0</v>
      </c>
      <c r="S28" s="2">
        <f t="shared" si="43"/>
        <v>1</v>
      </c>
      <c r="U28" s="2">
        <f t="shared" si="21"/>
        <v>1</v>
      </c>
      <c r="V28" s="2">
        <f t="shared" si="34"/>
        <v>0</v>
      </c>
      <c r="W28" s="2">
        <f t="shared" si="34"/>
        <v>1</v>
      </c>
      <c r="X28" s="2">
        <f t="shared" si="34"/>
        <v>1</v>
      </c>
      <c r="Y28" s="2">
        <f t="shared" si="34"/>
        <v>0</v>
      </c>
      <c r="AA28" s="2">
        <f t="shared" si="22"/>
        <v>0</v>
      </c>
      <c r="AB28" s="2">
        <f t="shared" si="35"/>
        <v>1</v>
      </c>
      <c r="AC28" s="2">
        <f t="shared" si="35"/>
        <v>1</v>
      </c>
      <c r="AD28" s="2">
        <f t="shared" si="35"/>
        <v>0</v>
      </c>
      <c r="AE28" s="2">
        <f t="shared" si="35"/>
        <v>0</v>
      </c>
      <c r="AG28" s="2">
        <f t="shared" si="23"/>
        <v>1</v>
      </c>
      <c r="AH28" s="2">
        <f t="shared" si="36"/>
        <v>0</v>
      </c>
      <c r="AI28" s="2">
        <f t="shared" si="36"/>
        <v>0</v>
      </c>
      <c r="AJ28" s="2">
        <f t="shared" si="36"/>
        <v>1</v>
      </c>
      <c r="AK28" s="2">
        <f t="shared" si="36"/>
        <v>1</v>
      </c>
      <c r="AM28" s="2">
        <f t="shared" si="44"/>
        <v>1</v>
      </c>
      <c r="AN28" s="2">
        <f t="shared" si="44"/>
        <v>1</v>
      </c>
      <c r="AO28" s="2">
        <f t="shared" si="44"/>
        <v>1</v>
      </c>
      <c r="AP28" s="2">
        <f t="shared" si="44"/>
        <v>1</v>
      </c>
      <c r="AQ28" s="2">
        <f t="shared" si="44"/>
        <v>1</v>
      </c>
      <c r="AS28" s="2">
        <f t="shared" si="45"/>
        <v>1</v>
      </c>
      <c r="AT28" s="2">
        <f t="shared" si="45"/>
        <v>1</v>
      </c>
      <c r="AU28" s="2">
        <f t="shared" si="45"/>
        <v>1</v>
      </c>
      <c r="AV28" s="2">
        <f t="shared" si="45"/>
        <v>1</v>
      </c>
      <c r="AW28" s="2">
        <f t="shared" si="45"/>
        <v>1</v>
      </c>
      <c r="AY28" s="2">
        <f t="shared" si="46"/>
        <v>1</v>
      </c>
      <c r="AZ28" s="2">
        <f t="shared" si="46"/>
        <v>1</v>
      </c>
      <c r="BA28" s="2">
        <f t="shared" si="46"/>
        <v>1</v>
      </c>
      <c r="BB28" s="2">
        <f t="shared" si="46"/>
        <v>1</v>
      </c>
      <c r="BC28" s="2">
        <f t="shared" si="46"/>
        <v>1</v>
      </c>
      <c r="BE28" s="2">
        <f t="shared" si="47"/>
        <v>1</v>
      </c>
      <c r="BF28" s="2">
        <f t="shared" si="47"/>
        <v>1</v>
      </c>
      <c r="BG28" s="2">
        <f t="shared" si="47"/>
        <v>1</v>
      </c>
      <c r="BH28" s="2">
        <f t="shared" si="47"/>
        <v>1</v>
      </c>
      <c r="BI28" s="2">
        <f t="shared" si="47"/>
        <v>1</v>
      </c>
      <c r="BK28" s="2">
        <f t="shared" si="28"/>
        <v>1</v>
      </c>
      <c r="BL28" s="2">
        <f t="shared" si="37"/>
        <v>1</v>
      </c>
      <c r="BM28" s="2">
        <f t="shared" si="37"/>
        <v>1</v>
      </c>
      <c r="BN28" s="2">
        <f t="shared" si="37"/>
        <v>1</v>
      </c>
      <c r="BO28" s="2">
        <f t="shared" si="37"/>
        <v>1</v>
      </c>
      <c r="BQ28" s="2">
        <f t="shared" si="29"/>
        <v>1</v>
      </c>
      <c r="BR28" s="2">
        <f t="shared" si="38"/>
        <v>1</v>
      </c>
      <c r="BS28" s="2">
        <f t="shared" si="38"/>
        <v>1</v>
      </c>
      <c r="BT28" s="2">
        <f t="shared" si="38"/>
        <v>1</v>
      </c>
      <c r="BU28" s="2">
        <f t="shared" si="38"/>
        <v>1</v>
      </c>
      <c r="BW28" s="2">
        <f t="shared" si="30"/>
        <v>1</v>
      </c>
      <c r="BX28" s="2">
        <f t="shared" si="39"/>
        <v>1</v>
      </c>
      <c r="BY28" s="2">
        <f t="shared" si="39"/>
        <v>1</v>
      </c>
      <c r="BZ28" s="2">
        <f t="shared" si="39"/>
        <v>1</v>
      </c>
      <c r="CA28" s="2">
        <f t="shared" si="39"/>
        <v>1</v>
      </c>
      <c r="CC28" s="2">
        <f t="shared" si="31"/>
        <v>1</v>
      </c>
      <c r="CD28" s="2">
        <f t="shared" si="40"/>
        <v>1</v>
      </c>
      <c r="CE28" s="2">
        <f t="shared" si="40"/>
        <v>1</v>
      </c>
      <c r="CF28" s="2">
        <f t="shared" si="40"/>
        <v>1</v>
      </c>
      <c r="CG28" s="2">
        <f t="shared" si="40"/>
        <v>1</v>
      </c>
      <c r="CI28" s="2">
        <f t="shared" si="32"/>
        <v>1</v>
      </c>
      <c r="CJ28" s="2">
        <f t="shared" si="41"/>
        <v>1</v>
      </c>
      <c r="CK28" s="2">
        <f t="shared" si="41"/>
        <v>1</v>
      </c>
      <c r="CL28" s="2">
        <f t="shared" si="41"/>
        <v>1</v>
      </c>
      <c r="CM28" s="2">
        <f t="shared" si="41"/>
        <v>1</v>
      </c>
      <c r="CO28" s="2">
        <f t="shared" si="33"/>
        <v>1</v>
      </c>
      <c r="CP28" s="2">
        <f t="shared" si="42"/>
        <v>1</v>
      </c>
      <c r="CQ28" s="2">
        <f t="shared" si="42"/>
        <v>1</v>
      </c>
      <c r="CR28" s="2">
        <f t="shared" si="42"/>
        <v>1</v>
      </c>
      <c r="CS28" s="2">
        <f t="shared" si="42"/>
        <v>1</v>
      </c>
    </row>
    <row r="29" spans="1:97">
      <c r="A29" s="248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2">
        <f t="shared" si="15"/>
        <v>0</v>
      </c>
      <c r="J29" s="2">
        <f t="shared" si="16"/>
        <v>0</v>
      </c>
      <c r="K29" s="2">
        <f t="shared" si="17"/>
        <v>1</v>
      </c>
      <c r="L29" s="2">
        <f t="shared" si="18"/>
        <v>1</v>
      </c>
      <c r="M29" s="2">
        <f t="shared" si="19"/>
        <v>1</v>
      </c>
      <c r="O29" s="2">
        <f t="shared" si="43"/>
        <v>1</v>
      </c>
      <c r="P29" s="2">
        <f t="shared" si="43"/>
        <v>0</v>
      </c>
      <c r="Q29" s="2">
        <f t="shared" si="43"/>
        <v>1</v>
      </c>
      <c r="R29" s="2">
        <f t="shared" si="43"/>
        <v>1</v>
      </c>
      <c r="S29" s="2">
        <f t="shared" si="43"/>
        <v>0</v>
      </c>
      <c r="U29" s="2">
        <f t="shared" si="21"/>
        <v>1</v>
      </c>
      <c r="V29" s="2">
        <f t="shared" si="34"/>
        <v>0</v>
      </c>
      <c r="W29" s="2">
        <f t="shared" si="34"/>
        <v>1</v>
      </c>
      <c r="X29" s="2">
        <f t="shared" si="34"/>
        <v>1</v>
      </c>
      <c r="Y29" s="2">
        <f t="shared" si="34"/>
        <v>0</v>
      </c>
      <c r="AA29" s="2">
        <f t="shared" si="22"/>
        <v>1</v>
      </c>
      <c r="AB29" s="2">
        <f t="shared" si="35"/>
        <v>0</v>
      </c>
      <c r="AC29" s="2">
        <f t="shared" si="35"/>
        <v>1</v>
      </c>
      <c r="AD29" s="2">
        <f t="shared" si="35"/>
        <v>0</v>
      </c>
      <c r="AE29" s="2">
        <f t="shared" si="35"/>
        <v>1</v>
      </c>
      <c r="AG29" s="2">
        <f t="shared" si="23"/>
        <v>1</v>
      </c>
      <c r="AH29" s="2">
        <f t="shared" si="36"/>
        <v>0</v>
      </c>
      <c r="AI29" s="2">
        <f t="shared" si="36"/>
        <v>0</v>
      </c>
      <c r="AJ29" s="2">
        <f t="shared" si="36"/>
        <v>1</v>
      </c>
      <c r="AK29" s="2">
        <f t="shared" si="36"/>
        <v>1</v>
      </c>
      <c r="AM29" s="2">
        <f t="shared" si="44"/>
        <v>1</v>
      </c>
      <c r="AN29" s="2">
        <f t="shared" si="44"/>
        <v>0</v>
      </c>
      <c r="AO29" s="2">
        <f t="shared" si="44"/>
        <v>1</v>
      </c>
      <c r="AP29" s="2">
        <f t="shared" si="44"/>
        <v>1</v>
      </c>
      <c r="AQ29" s="2">
        <f t="shared" si="44"/>
        <v>1</v>
      </c>
      <c r="AS29" s="2">
        <f t="shared" si="45"/>
        <v>1</v>
      </c>
      <c r="AT29" s="2">
        <f t="shared" si="45"/>
        <v>0</v>
      </c>
      <c r="AU29" s="2">
        <f t="shared" si="45"/>
        <v>1</v>
      </c>
      <c r="AV29" s="2">
        <f t="shared" si="45"/>
        <v>1</v>
      </c>
      <c r="AW29" s="2">
        <f t="shared" si="45"/>
        <v>1</v>
      </c>
      <c r="AY29" s="2">
        <f t="shared" si="46"/>
        <v>1</v>
      </c>
      <c r="AZ29" s="2">
        <f t="shared" si="46"/>
        <v>0</v>
      </c>
      <c r="BA29" s="2">
        <f t="shared" si="46"/>
        <v>1</v>
      </c>
      <c r="BB29" s="2">
        <f t="shared" si="46"/>
        <v>1</v>
      </c>
      <c r="BC29" s="2">
        <f t="shared" si="46"/>
        <v>1</v>
      </c>
      <c r="BE29" s="2">
        <f t="shared" si="47"/>
        <v>1</v>
      </c>
      <c r="BF29" s="2">
        <f t="shared" si="47"/>
        <v>0</v>
      </c>
      <c r="BG29" s="2">
        <f t="shared" si="47"/>
        <v>1</v>
      </c>
      <c r="BH29" s="2">
        <f t="shared" si="47"/>
        <v>1</v>
      </c>
      <c r="BI29" s="2">
        <f t="shared" si="47"/>
        <v>1</v>
      </c>
      <c r="BK29" s="2">
        <f t="shared" si="28"/>
        <v>1</v>
      </c>
      <c r="BL29" s="2">
        <f t="shared" si="37"/>
        <v>0</v>
      </c>
      <c r="BM29" s="2">
        <f t="shared" si="37"/>
        <v>1</v>
      </c>
      <c r="BN29" s="2">
        <f t="shared" si="37"/>
        <v>1</v>
      </c>
      <c r="BO29" s="2">
        <f t="shared" si="37"/>
        <v>1</v>
      </c>
      <c r="BQ29" s="2">
        <f t="shared" si="29"/>
        <v>1</v>
      </c>
      <c r="BR29" s="2">
        <f t="shared" si="38"/>
        <v>0</v>
      </c>
      <c r="BS29" s="2">
        <f t="shared" si="38"/>
        <v>1</v>
      </c>
      <c r="BT29" s="2">
        <f t="shared" si="38"/>
        <v>1</v>
      </c>
      <c r="BU29" s="2">
        <f t="shared" si="38"/>
        <v>1</v>
      </c>
      <c r="BW29" s="2">
        <f t="shared" si="30"/>
        <v>1</v>
      </c>
      <c r="BX29" s="2">
        <f t="shared" si="39"/>
        <v>0</v>
      </c>
      <c r="BY29" s="2">
        <f t="shared" si="39"/>
        <v>1</v>
      </c>
      <c r="BZ29" s="2">
        <f t="shared" si="39"/>
        <v>1</v>
      </c>
      <c r="CA29" s="2">
        <f t="shared" si="39"/>
        <v>1</v>
      </c>
      <c r="CC29" s="2">
        <f t="shared" si="31"/>
        <v>1</v>
      </c>
      <c r="CD29" s="2">
        <f t="shared" si="40"/>
        <v>0</v>
      </c>
      <c r="CE29" s="2">
        <f t="shared" si="40"/>
        <v>1</v>
      </c>
      <c r="CF29" s="2">
        <f t="shared" si="40"/>
        <v>1</v>
      </c>
      <c r="CG29" s="2">
        <f t="shared" si="40"/>
        <v>1</v>
      </c>
      <c r="CI29" s="2">
        <f t="shared" si="32"/>
        <v>1</v>
      </c>
      <c r="CJ29" s="2">
        <f t="shared" si="41"/>
        <v>0</v>
      </c>
      <c r="CK29" s="2">
        <f t="shared" si="41"/>
        <v>1</v>
      </c>
      <c r="CL29" s="2">
        <f t="shared" si="41"/>
        <v>1</v>
      </c>
      <c r="CM29" s="2">
        <f t="shared" si="41"/>
        <v>1</v>
      </c>
      <c r="CO29" s="2">
        <f t="shared" si="33"/>
        <v>1</v>
      </c>
      <c r="CP29" s="2">
        <f t="shared" si="42"/>
        <v>0</v>
      </c>
      <c r="CQ29" s="2">
        <f t="shared" si="42"/>
        <v>1</v>
      </c>
      <c r="CR29" s="2">
        <f t="shared" si="42"/>
        <v>1</v>
      </c>
      <c r="CS29" s="2">
        <f t="shared" si="42"/>
        <v>1</v>
      </c>
    </row>
    <row r="30" spans="1:97">
      <c r="A30" s="248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2">
        <f t="shared" si="15"/>
        <v>0</v>
      </c>
      <c r="J30" s="2">
        <f t="shared" si="16"/>
        <v>0</v>
      </c>
      <c r="K30" s="2">
        <f t="shared" si="17"/>
        <v>1</v>
      </c>
      <c r="L30" s="2">
        <f t="shared" si="18"/>
        <v>1</v>
      </c>
      <c r="M30" s="2">
        <f t="shared" si="19"/>
        <v>1</v>
      </c>
      <c r="O30" s="2">
        <f t="shared" si="43"/>
        <v>1</v>
      </c>
      <c r="P30" s="2">
        <f t="shared" si="43"/>
        <v>0</v>
      </c>
      <c r="Q30" s="2">
        <f t="shared" si="43"/>
        <v>1</v>
      </c>
      <c r="R30" s="2">
        <f t="shared" si="43"/>
        <v>1</v>
      </c>
      <c r="S30" s="2">
        <f t="shared" si="43"/>
        <v>0</v>
      </c>
      <c r="U30" s="2">
        <f t="shared" si="21"/>
        <v>1</v>
      </c>
      <c r="V30" s="2">
        <f t="shared" si="34"/>
        <v>0</v>
      </c>
      <c r="W30" s="2">
        <f t="shared" si="34"/>
        <v>1</v>
      </c>
      <c r="X30" s="2">
        <f t="shared" si="34"/>
        <v>1</v>
      </c>
      <c r="Y30" s="2">
        <f t="shared" si="34"/>
        <v>0</v>
      </c>
      <c r="AA30" s="2">
        <f t="shared" si="22"/>
        <v>0</v>
      </c>
      <c r="AB30" s="2">
        <f t="shared" si="35"/>
        <v>0</v>
      </c>
      <c r="AC30" s="2">
        <f t="shared" si="35"/>
        <v>0</v>
      </c>
      <c r="AD30" s="2">
        <f t="shared" si="35"/>
        <v>0</v>
      </c>
      <c r="AE30" s="2">
        <f t="shared" si="35"/>
        <v>0</v>
      </c>
      <c r="AG30" s="2">
        <f t="shared" si="23"/>
        <v>1</v>
      </c>
      <c r="AH30" s="2">
        <f t="shared" si="36"/>
        <v>0</v>
      </c>
      <c r="AI30" s="2">
        <f t="shared" si="36"/>
        <v>0</v>
      </c>
      <c r="AJ30" s="2">
        <f t="shared" si="36"/>
        <v>1</v>
      </c>
      <c r="AK30" s="2">
        <f t="shared" si="36"/>
        <v>1</v>
      </c>
      <c r="AM30" s="2">
        <f t="shared" si="44"/>
        <v>1</v>
      </c>
      <c r="AN30" s="2">
        <f t="shared" si="44"/>
        <v>0</v>
      </c>
      <c r="AO30" s="2">
        <f t="shared" si="44"/>
        <v>1</v>
      </c>
      <c r="AP30" s="2">
        <f t="shared" si="44"/>
        <v>1</v>
      </c>
      <c r="AQ30" s="2">
        <f t="shared" si="44"/>
        <v>1</v>
      </c>
      <c r="AS30" s="2">
        <f t="shared" si="45"/>
        <v>1</v>
      </c>
      <c r="AT30" s="2">
        <f t="shared" si="45"/>
        <v>0</v>
      </c>
      <c r="AU30" s="2">
        <f t="shared" si="45"/>
        <v>1</v>
      </c>
      <c r="AV30" s="2">
        <f t="shared" si="45"/>
        <v>1</v>
      </c>
      <c r="AW30" s="2">
        <f t="shared" si="45"/>
        <v>1</v>
      </c>
      <c r="AY30" s="2">
        <f t="shared" si="46"/>
        <v>1</v>
      </c>
      <c r="AZ30" s="2">
        <f t="shared" si="46"/>
        <v>0</v>
      </c>
      <c r="BA30" s="2">
        <f t="shared" si="46"/>
        <v>1</v>
      </c>
      <c r="BB30" s="2">
        <f t="shared" si="46"/>
        <v>1</v>
      </c>
      <c r="BC30" s="2">
        <f t="shared" si="46"/>
        <v>1</v>
      </c>
      <c r="BE30" s="2">
        <f t="shared" si="47"/>
        <v>1</v>
      </c>
      <c r="BF30" s="2">
        <f t="shared" si="47"/>
        <v>0</v>
      </c>
      <c r="BG30" s="2">
        <f t="shared" si="47"/>
        <v>1</v>
      </c>
      <c r="BH30" s="2">
        <f t="shared" si="47"/>
        <v>1</v>
      </c>
      <c r="BI30" s="2">
        <f t="shared" si="47"/>
        <v>1</v>
      </c>
      <c r="BK30" s="2">
        <f t="shared" si="28"/>
        <v>1</v>
      </c>
      <c r="BL30" s="2">
        <f t="shared" si="37"/>
        <v>0</v>
      </c>
      <c r="BM30" s="2">
        <f t="shared" si="37"/>
        <v>1</v>
      </c>
      <c r="BN30" s="2">
        <f t="shared" si="37"/>
        <v>1</v>
      </c>
      <c r="BO30" s="2">
        <f t="shared" si="37"/>
        <v>1</v>
      </c>
      <c r="BQ30" s="2">
        <f t="shared" si="29"/>
        <v>1</v>
      </c>
      <c r="BR30" s="2">
        <f t="shared" si="38"/>
        <v>0</v>
      </c>
      <c r="BS30" s="2">
        <f t="shared" si="38"/>
        <v>1</v>
      </c>
      <c r="BT30" s="2">
        <f t="shared" si="38"/>
        <v>1</v>
      </c>
      <c r="BU30" s="2">
        <f t="shared" si="38"/>
        <v>1</v>
      </c>
      <c r="BW30" s="2">
        <f t="shared" si="30"/>
        <v>1</v>
      </c>
      <c r="BX30" s="2">
        <f t="shared" si="39"/>
        <v>0</v>
      </c>
      <c r="BY30" s="2">
        <f t="shared" si="39"/>
        <v>1</v>
      </c>
      <c r="BZ30" s="2">
        <f t="shared" si="39"/>
        <v>1</v>
      </c>
      <c r="CA30" s="2">
        <f t="shared" si="39"/>
        <v>1</v>
      </c>
      <c r="CC30" s="2">
        <f t="shared" si="31"/>
        <v>1</v>
      </c>
      <c r="CD30" s="2">
        <f t="shared" si="40"/>
        <v>0</v>
      </c>
      <c r="CE30" s="2">
        <f t="shared" si="40"/>
        <v>1</v>
      </c>
      <c r="CF30" s="2">
        <f t="shared" si="40"/>
        <v>1</v>
      </c>
      <c r="CG30" s="2">
        <f t="shared" si="40"/>
        <v>1</v>
      </c>
      <c r="CI30" s="2">
        <f t="shared" si="32"/>
        <v>1</v>
      </c>
      <c r="CJ30" s="2">
        <f t="shared" si="41"/>
        <v>0</v>
      </c>
      <c r="CK30" s="2">
        <f t="shared" si="41"/>
        <v>1</v>
      </c>
      <c r="CL30" s="2">
        <f t="shared" si="41"/>
        <v>1</v>
      </c>
      <c r="CM30" s="2">
        <f t="shared" si="41"/>
        <v>1</v>
      </c>
      <c r="CO30" s="2">
        <f t="shared" si="33"/>
        <v>1</v>
      </c>
      <c r="CP30" s="2">
        <f t="shared" si="42"/>
        <v>0</v>
      </c>
      <c r="CQ30" s="2">
        <f t="shared" si="42"/>
        <v>1</v>
      </c>
      <c r="CR30" s="2">
        <f t="shared" si="42"/>
        <v>1</v>
      </c>
      <c r="CS30" s="2">
        <f t="shared" si="42"/>
        <v>1</v>
      </c>
    </row>
    <row r="31" spans="1:97">
      <c r="A31" s="248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2">
        <f t="shared" si="15"/>
        <v>0</v>
      </c>
      <c r="J31" s="2">
        <f t="shared" si="16"/>
        <v>0</v>
      </c>
      <c r="K31" s="2">
        <f t="shared" si="17"/>
        <v>1</v>
      </c>
      <c r="L31" s="2">
        <f t="shared" si="18"/>
        <v>0</v>
      </c>
      <c r="M31" s="2">
        <f t="shared" si="19"/>
        <v>1</v>
      </c>
      <c r="O31" s="2">
        <f t="shared" si="43"/>
        <v>1</v>
      </c>
      <c r="P31" s="2">
        <f t="shared" si="43"/>
        <v>0</v>
      </c>
      <c r="Q31" s="2">
        <f t="shared" si="43"/>
        <v>1</v>
      </c>
      <c r="R31" s="2">
        <f t="shared" si="43"/>
        <v>0</v>
      </c>
      <c r="S31" s="2">
        <f t="shared" si="43"/>
        <v>0</v>
      </c>
      <c r="U31" s="2">
        <f t="shared" si="21"/>
        <v>1</v>
      </c>
      <c r="V31" s="2">
        <f t="shared" si="34"/>
        <v>0</v>
      </c>
      <c r="W31" s="2">
        <f t="shared" si="34"/>
        <v>0</v>
      </c>
      <c r="X31" s="2">
        <f t="shared" si="34"/>
        <v>0</v>
      </c>
      <c r="Y31" s="2">
        <f t="shared" si="34"/>
        <v>1</v>
      </c>
      <c r="AA31" s="2">
        <f t="shared" si="22"/>
        <v>0</v>
      </c>
      <c r="AB31" s="2">
        <f t="shared" si="35"/>
        <v>0</v>
      </c>
      <c r="AC31" s="2">
        <f t="shared" si="35"/>
        <v>0</v>
      </c>
      <c r="AD31" s="2">
        <f t="shared" si="35"/>
        <v>0</v>
      </c>
      <c r="AE31" s="2">
        <f t="shared" si="35"/>
        <v>0</v>
      </c>
      <c r="AG31" s="2">
        <f t="shared" si="23"/>
        <v>1</v>
      </c>
      <c r="AH31" s="2">
        <f t="shared" si="36"/>
        <v>0</v>
      </c>
      <c r="AI31" s="2">
        <f t="shared" si="36"/>
        <v>0</v>
      </c>
      <c r="AJ31" s="2">
        <f t="shared" si="36"/>
        <v>0</v>
      </c>
      <c r="AK31" s="2">
        <f t="shared" si="36"/>
        <v>1</v>
      </c>
      <c r="AM31" s="2">
        <f t="shared" si="44"/>
        <v>1</v>
      </c>
      <c r="AN31" s="2">
        <f t="shared" si="44"/>
        <v>0</v>
      </c>
      <c r="AO31" s="2">
        <f t="shared" si="44"/>
        <v>1</v>
      </c>
      <c r="AP31" s="2">
        <f t="shared" si="44"/>
        <v>0</v>
      </c>
      <c r="AQ31" s="2">
        <f t="shared" si="44"/>
        <v>1</v>
      </c>
      <c r="AS31" s="2">
        <f t="shared" si="45"/>
        <v>1</v>
      </c>
      <c r="AT31" s="2">
        <f t="shared" si="45"/>
        <v>0</v>
      </c>
      <c r="AU31" s="2">
        <f t="shared" si="45"/>
        <v>1</v>
      </c>
      <c r="AV31" s="2">
        <f t="shared" si="45"/>
        <v>0</v>
      </c>
      <c r="AW31" s="2">
        <f t="shared" si="45"/>
        <v>1</v>
      </c>
      <c r="AY31" s="2">
        <f t="shared" si="46"/>
        <v>1</v>
      </c>
      <c r="AZ31" s="2">
        <f t="shared" si="46"/>
        <v>0</v>
      </c>
      <c r="BA31" s="2">
        <f t="shared" si="46"/>
        <v>1</v>
      </c>
      <c r="BB31" s="2">
        <f t="shared" si="46"/>
        <v>0</v>
      </c>
      <c r="BC31" s="2">
        <f t="shared" si="46"/>
        <v>1</v>
      </c>
      <c r="BE31" s="2">
        <f t="shared" si="47"/>
        <v>1</v>
      </c>
      <c r="BF31" s="2">
        <f t="shared" si="47"/>
        <v>0</v>
      </c>
      <c r="BG31" s="2">
        <f t="shared" si="47"/>
        <v>1</v>
      </c>
      <c r="BH31" s="2">
        <f t="shared" si="47"/>
        <v>0</v>
      </c>
      <c r="BI31" s="2">
        <f t="shared" si="47"/>
        <v>1</v>
      </c>
      <c r="BK31" s="2">
        <f t="shared" si="28"/>
        <v>1</v>
      </c>
      <c r="BL31" s="2">
        <f t="shared" si="37"/>
        <v>0</v>
      </c>
      <c r="BM31" s="2">
        <f t="shared" si="37"/>
        <v>1</v>
      </c>
      <c r="BN31" s="2">
        <f t="shared" si="37"/>
        <v>0</v>
      </c>
      <c r="BO31" s="2">
        <f t="shared" si="37"/>
        <v>1</v>
      </c>
      <c r="BQ31" s="2">
        <f t="shared" si="29"/>
        <v>1</v>
      </c>
      <c r="BR31" s="2">
        <f t="shared" si="38"/>
        <v>0</v>
      </c>
      <c r="BS31" s="2">
        <f t="shared" si="38"/>
        <v>1</v>
      </c>
      <c r="BT31" s="2">
        <f t="shared" si="38"/>
        <v>0</v>
      </c>
      <c r="BU31" s="2">
        <f t="shared" si="38"/>
        <v>1</v>
      </c>
      <c r="BW31" s="2">
        <f t="shared" si="30"/>
        <v>1</v>
      </c>
      <c r="BX31" s="2">
        <f t="shared" si="39"/>
        <v>0</v>
      </c>
      <c r="BY31" s="2">
        <f t="shared" si="39"/>
        <v>1</v>
      </c>
      <c r="BZ31" s="2">
        <f t="shared" si="39"/>
        <v>0</v>
      </c>
      <c r="CA31" s="2">
        <f t="shared" si="39"/>
        <v>1</v>
      </c>
      <c r="CC31" s="2">
        <f t="shared" si="31"/>
        <v>1</v>
      </c>
      <c r="CD31" s="2">
        <f t="shared" si="40"/>
        <v>0</v>
      </c>
      <c r="CE31" s="2">
        <f t="shared" si="40"/>
        <v>1</v>
      </c>
      <c r="CF31" s="2">
        <f t="shared" si="40"/>
        <v>0</v>
      </c>
      <c r="CG31" s="2">
        <f t="shared" si="40"/>
        <v>1</v>
      </c>
      <c r="CI31" s="2">
        <f t="shared" si="32"/>
        <v>1</v>
      </c>
      <c r="CJ31" s="2">
        <f t="shared" si="41"/>
        <v>0</v>
      </c>
      <c r="CK31" s="2">
        <f t="shared" si="41"/>
        <v>1</v>
      </c>
      <c r="CL31" s="2">
        <f t="shared" si="41"/>
        <v>0</v>
      </c>
      <c r="CM31" s="2">
        <f t="shared" si="41"/>
        <v>1</v>
      </c>
      <c r="CO31" s="2">
        <f t="shared" si="33"/>
        <v>1</v>
      </c>
      <c r="CP31" s="2">
        <f t="shared" si="42"/>
        <v>0</v>
      </c>
      <c r="CQ31" s="2">
        <f t="shared" si="42"/>
        <v>1</v>
      </c>
      <c r="CR31" s="2">
        <f t="shared" si="42"/>
        <v>0</v>
      </c>
      <c r="CS31" s="2">
        <f t="shared" si="42"/>
        <v>1</v>
      </c>
    </row>
    <row r="32" spans="1:97">
      <c r="A32" s="248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2">
        <f t="shared" si="15"/>
        <v>1</v>
      </c>
      <c r="J32" s="2">
        <f t="shared" si="16"/>
        <v>0</v>
      </c>
      <c r="K32" s="2">
        <f t="shared" si="17"/>
        <v>1</v>
      </c>
      <c r="L32" s="2">
        <f t="shared" si="18"/>
        <v>0</v>
      </c>
      <c r="M32" s="2">
        <f t="shared" si="19"/>
        <v>1</v>
      </c>
      <c r="O32" s="2">
        <f t="shared" si="43"/>
        <v>1</v>
      </c>
      <c r="P32" s="2">
        <f t="shared" si="43"/>
        <v>0</v>
      </c>
      <c r="Q32" s="2">
        <f t="shared" si="43"/>
        <v>1</v>
      </c>
      <c r="R32" s="2">
        <f t="shared" si="43"/>
        <v>0</v>
      </c>
      <c r="S32" s="2">
        <f t="shared" si="43"/>
        <v>1</v>
      </c>
      <c r="U32" s="2">
        <f t="shared" si="21"/>
        <v>1</v>
      </c>
      <c r="V32" s="2">
        <f t="shared" si="34"/>
        <v>1</v>
      </c>
      <c r="W32" s="2">
        <f t="shared" si="34"/>
        <v>0</v>
      </c>
      <c r="X32" s="2">
        <f t="shared" si="34"/>
        <v>0</v>
      </c>
      <c r="Y32" s="2">
        <f t="shared" si="34"/>
        <v>0</v>
      </c>
      <c r="AA32" s="2">
        <f t="shared" si="22"/>
        <v>0</v>
      </c>
      <c r="AB32" s="2">
        <f t="shared" si="35"/>
        <v>1</v>
      </c>
      <c r="AC32" s="2">
        <f t="shared" si="35"/>
        <v>0</v>
      </c>
      <c r="AD32" s="2">
        <f t="shared" si="35"/>
        <v>0</v>
      </c>
      <c r="AE32" s="2">
        <f t="shared" si="35"/>
        <v>0</v>
      </c>
      <c r="AG32" s="2">
        <f t="shared" si="23"/>
        <v>1</v>
      </c>
      <c r="AH32" s="2">
        <f t="shared" si="36"/>
        <v>0</v>
      </c>
      <c r="AI32" s="2">
        <f t="shared" si="36"/>
        <v>1</v>
      </c>
      <c r="AJ32" s="2">
        <f t="shared" si="36"/>
        <v>0</v>
      </c>
      <c r="AK32" s="2">
        <f t="shared" si="36"/>
        <v>1</v>
      </c>
      <c r="AM32" s="2">
        <f t="shared" si="44"/>
        <v>1</v>
      </c>
      <c r="AN32" s="2">
        <f t="shared" si="44"/>
        <v>1</v>
      </c>
      <c r="AO32" s="2">
        <f t="shared" si="44"/>
        <v>1</v>
      </c>
      <c r="AP32" s="2">
        <f t="shared" si="44"/>
        <v>0</v>
      </c>
      <c r="AQ32" s="2">
        <f t="shared" si="44"/>
        <v>1</v>
      </c>
      <c r="AS32" s="2">
        <f t="shared" si="45"/>
        <v>1</v>
      </c>
      <c r="AT32" s="2">
        <f t="shared" si="45"/>
        <v>1</v>
      </c>
      <c r="AU32" s="2">
        <f t="shared" si="45"/>
        <v>1</v>
      </c>
      <c r="AV32" s="2">
        <f t="shared" si="45"/>
        <v>0</v>
      </c>
      <c r="AW32" s="2">
        <f t="shared" si="45"/>
        <v>1</v>
      </c>
      <c r="AY32" s="2">
        <f t="shared" si="46"/>
        <v>1</v>
      </c>
      <c r="AZ32" s="2">
        <f t="shared" si="46"/>
        <v>1</v>
      </c>
      <c r="BA32" s="2">
        <f t="shared" si="46"/>
        <v>1</v>
      </c>
      <c r="BB32" s="2">
        <f t="shared" si="46"/>
        <v>0</v>
      </c>
      <c r="BC32" s="2">
        <f t="shared" si="46"/>
        <v>1</v>
      </c>
      <c r="BE32" s="2">
        <f t="shared" si="47"/>
        <v>1</v>
      </c>
      <c r="BF32" s="2">
        <f t="shared" si="47"/>
        <v>1</v>
      </c>
      <c r="BG32" s="2">
        <f t="shared" si="47"/>
        <v>1</v>
      </c>
      <c r="BH32" s="2">
        <f t="shared" si="47"/>
        <v>0</v>
      </c>
      <c r="BI32" s="2">
        <f t="shared" si="47"/>
        <v>1</v>
      </c>
      <c r="BK32" s="2">
        <f t="shared" si="28"/>
        <v>1</v>
      </c>
      <c r="BL32" s="2">
        <f t="shared" si="37"/>
        <v>1</v>
      </c>
      <c r="BM32" s="2">
        <f t="shared" si="37"/>
        <v>1</v>
      </c>
      <c r="BN32" s="2">
        <f t="shared" si="37"/>
        <v>0</v>
      </c>
      <c r="BO32" s="2">
        <f t="shared" si="37"/>
        <v>1</v>
      </c>
      <c r="BQ32" s="2">
        <f t="shared" si="29"/>
        <v>1</v>
      </c>
      <c r="BR32" s="2">
        <f t="shared" si="38"/>
        <v>1</v>
      </c>
      <c r="BS32" s="2">
        <f t="shared" si="38"/>
        <v>1</v>
      </c>
      <c r="BT32" s="2">
        <f t="shared" si="38"/>
        <v>0</v>
      </c>
      <c r="BU32" s="2">
        <f t="shared" si="38"/>
        <v>1</v>
      </c>
      <c r="BW32" s="2">
        <f t="shared" si="30"/>
        <v>1</v>
      </c>
      <c r="BX32" s="2">
        <f t="shared" si="39"/>
        <v>1</v>
      </c>
      <c r="BY32" s="2">
        <f t="shared" si="39"/>
        <v>1</v>
      </c>
      <c r="BZ32" s="2">
        <f t="shared" si="39"/>
        <v>0</v>
      </c>
      <c r="CA32" s="2">
        <f t="shared" si="39"/>
        <v>1</v>
      </c>
      <c r="CC32" s="2">
        <f t="shared" si="31"/>
        <v>1</v>
      </c>
      <c r="CD32" s="2">
        <f t="shared" si="40"/>
        <v>1</v>
      </c>
      <c r="CE32" s="2">
        <f t="shared" si="40"/>
        <v>1</v>
      </c>
      <c r="CF32" s="2">
        <f t="shared" si="40"/>
        <v>0</v>
      </c>
      <c r="CG32" s="2">
        <f t="shared" si="40"/>
        <v>1</v>
      </c>
      <c r="CI32" s="2">
        <f t="shared" si="32"/>
        <v>1</v>
      </c>
      <c r="CJ32" s="2">
        <f t="shared" si="41"/>
        <v>1</v>
      </c>
      <c r="CK32" s="2">
        <f t="shared" si="41"/>
        <v>1</v>
      </c>
      <c r="CL32" s="2">
        <f t="shared" si="41"/>
        <v>0</v>
      </c>
      <c r="CM32" s="2">
        <f t="shared" si="41"/>
        <v>1</v>
      </c>
      <c r="CO32" s="2">
        <f t="shared" si="33"/>
        <v>1</v>
      </c>
      <c r="CP32" s="2">
        <f t="shared" si="42"/>
        <v>1</v>
      </c>
      <c r="CQ32" s="2">
        <f t="shared" si="42"/>
        <v>1</v>
      </c>
      <c r="CR32" s="2">
        <f t="shared" si="42"/>
        <v>0</v>
      </c>
      <c r="CS32" s="2">
        <f t="shared" si="42"/>
        <v>1</v>
      </c>
    </row>
    <row r="33" spans="1:97">
      <c r="A33" s="248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2">
        <f t="shared" si="15"/>
        <v>0</v>
      </c>
      <c r="J33" s="2">
        <f t="shared" si="16"/>
        <v>0</v>
      </c>
      <c r="K33" s="2">
        <f t="shared" si="17"/>
        <v>0</v>
      </c>
      <c r="L33" s="2">
        <f t="shared" si="18"/>
        <v>0</v>
      </c>
      <c r="M33" s="2">
        <f t="shared" si="19"/>
        <v>1</v>
      </c>
      <c r="O33" s="2">
        <f t="shared" si="43"/>
        <v>1</v>
      </c>
      <c r="P33" s="2">
        <f t="shared" si="43"/>
        <v>0</v>
      </c>
      <c r="Q33" s="2">
        <f t="shared" si="43"/>
        <v>1</v>
      </c>
      <c r="R33" s="2">
        <f t="shared" si="43"/>
        <v>0</v>
      </c>
      <c r="S33" s="2">
        <f t="shared" si="43"/>
        <v>1</v>
      </c>
      <c r="U33" s="2">
        <f t="shared" si="21"/>
        <v>1</v>
      </c>
      <c r="V33" s="2">
        <f t="shared" si="34"/>
        <v>0</v>
      </c>
      <c r="W33" s="2">
        <f t="shared" si="34"/>
        <v>0</v>
      </c>
      <c r="X33" s="2">
        <f t="shared" si="34"/>
        <v>0</v>
      </c>
      <c r="Y33" s="2">
        <f t="shared" si="34"/>
        <v>0</v>
      </c>
      <c r="AA33" s="2">
        <f t="shared" si="22"/>
        <v>0</v>
      </c>
      <c r="AB33" s="2">
        <f t="shared" si="35"/>
        <v>1</v>
      </c>
      <c r="AC33" s="2">
        <f t="shared" si="35"/>
        <v>1</v>
      </c>
      <c r="AD33" s="2">
        <f t="shared" si="35"/>
        <v>0</v>
      </c>
      <c r="AE33" s="2">
        <f t="shared" si="35"/>
        <v>0</v>
      </c>
      <c r="AG33" s="2">
        <f t="shared" si="23"/>
        <v>1</v>
      </c>
      <c r="AH33" s="2">
        <f t="shared" si="36"/>
        <v>1</v>
      </c>
      <c r="AI33" s="2">
        <f t="shared" si="36"/>
        <v>1</v>
      </c>
      <c r="AJ33" s="2">
        <f t="shared" si="36"/>
        <v>0</v>
      </c>
      <c r="AK33" s="2">
        <f t="shared" si="36"/>
        <v>1</v>
      </c>
      <c r="AM33" s="2">
        <f t="shared" si="44"/>
        <v>1</v>
      </c>
      <c r="AN33" s="2">
        <f t="shared" si="44"/>
        <v>1</v>
      </c>
      <c r="AO33" s="2">
        <f t="shared" si="44"/>
        <v>1</v>
      </c>
      <c r="AP33" s="2">
        <f t="shared" si="44"/>
        <v>0</v>
      </c>
      <c r="AQ33" s="2">
        <f t="shared" si="44"/>
        <v>1</v>
      </c>
      <c r="AS33" s="2">
        <f t="shared" si="45"/>
        <v>1</v>
      </c>
      <c r="AT33" s="2">
        <f t="shared" si="45"/>
        <v>1</v>
      </c>
      <c r="AU33" s="2">
        <f t="shared" si="45"/>
        <v>1</v>
      </c>
      <c r="AV33" s="2">
        <f t="shared" si="45"/>
        <v>0</v>
      </c>
      <c r="AW33" s="2">
        <f t="shared" si="45"/>
        <v>1</v>
      </c>
      <c r="AY33" s="2">
        <f t="shared" si="46"/>
        <v>1</v>
      </c>
      <c r="AZ33" s="2">
        <f t="shared" si="46"/>
        <v>1</v>
      </c>
      <c r="BA33" s="2">
        <f t="shared" si="46"/>
        <v>1</v>
      </c>
      <c r="BB33" s="2">
        <f t="shared" si="46"/>
        <v>0</v>
      </c>
      <c r="BC33" s="2">
        <f t="shared" si="46"/>
        <v>1</v>
      </c>
      <c r="BE33" s="2">
        <f t="shared" si="47"/>
        <v>1</v>
      </c>
      <c r="BF33" s="2">
        <f t="shared" si="47"/>
        <v>1</v>
      </c>
      <c r="BG33" s="2">
        <f t="shared" si="47"/>
        <v>1</v>
      </c>
      <c r="BH33" s="2">
        <f t="shared" si="47"/>
        <v>0</v>
      </c>
      <c r="BI33" s="2">
        <f t="shared" si="47"/>
        <v>1</v>
      </c>
      <c r="BK33" s="2">
        <f t="shared" si="28"/>
        <v>1</v>
      </c>
      <c r="BL33" s="2">
        <f t="shared" si="37"/>
        <v>1</v>
      </c>
      <c r="BM33" s="2">
        <f t="shared" si="37"/>
        <v>1</v>
      </c>
      <c r="BN33" s="2">
        <f t="shared" si="37"/>
        <v>0</v>
      </c>
      <c r="BO33" s="2">
        <f t="shared" si="37"/>
        <v>1</v>
      </c>
      <c r="BQ33" s="2">
        <f t="shared" si="29"/>
        <v>1</v>
      </c>
      <c r="BR33" s="2">
        <f t="shared" si="38"/>
        <v>1</v>
      </c>
      <c r="BS33" s="2">
        <f t="shared" si="38"/>
        <v>1</v>
      </c>
      <c r="BT33" s="2">
        <f t="shared" si="38"/>
        <v>0</v>
      </c>
      <c r="BU33" s="2">
        <f t="shared" si="38"/>
        <v>1</v>
      </c>
      <c r="BW33" s="2">
        <f t="shared" si="30"/>
        <v>1</v>
      </c>
      <c r="BX33" s="2">
        <f t="shared" si="39"/>
        <v>1</v>
      </c>
      <c r="BY33" s="2">
        <f t="shared" si="39"/>
        <v>1</v>
      </c>
      <c r="BZ33" s="2">
        <f t="shared" si="39"/>
        <v>0</v>
      </c>
      <c r="CA33" s="2">
        <f t="shared" si="39"/>
        <v>1</v>
      </c>
      <c r="CC33" s="2">
        <f t="shared" si="31"/>
        <v>1</v>
      </c>
      <c r="CD33" s="2">
        <f t="shared" si="40"/>
        <v>1</v>
      </c>
      <c r="CE33" s="2">
        <f t="shared" si="40"/>
        <v>1</v>
      </c>
      <c r="CF33" s="2">
        <f t="shared" si="40"/>
        <v>0</v>
      </c>
      <c r="CG33" s="2">
        <f t="shared" si="40"/>
        <v>1</v>
      </c>
      <c r="CI33" s="2">
        <f t="shared" si="32"/>
        <v>1</v>
      </c>
      <c r="CJ33" s="2">
        <f t="shared" si="41"/>
        <v>1</v>
      </c>
      <c r="CK33" s="2">
        <f t="shared" si="41"/>
        <v>1</v>
      </c>
      <c r="CL33" s="2">
        <f t="shared" si="41"/>
        <v>0</v>
      </c>
      <c r="CM33" s="2">
        <f t="shared" si="41"/>
        <v>1</v>
      </c>
      <c r="CO33" s="2">
        <f t="shared" si="33"/>
        <v>1</v>
      </c>
      <c r="CP33" s="2">
        <f t="shared" si="42"/>
        <v>1</v>
      </c>
      <c r="CQ33" s="2">
        <f t="shared" si="42"/>
        <v>1</v>
      </c>
      <c r="CR33" s="2">
        <f t="shared" si="42"/>
        <v>0</v>
      </c>
      <c r="CS33" s="2">
        <f t="shared" si="42"/>
        <v>1</v>
      </c>
    </row>
    <row r="34" spans="1:97">
      <c r="A34" s="248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2">
        <f t="shared" si="15"/>
        <v>0</v>
      </c>
      <c r="J34" s="2">
        <f t="shared" si="16"/>
        <v>1</v>
      </c>
      <c r="K34" s="2">
        <f t="shared" si="17"/>
        <v>0</v>
      </c>
      <c r="L34" s="2">
        <f t="shared" si="18"/>
        <v>0</v>
      </c>
      <c r="M34" s="2">
        <f t="shared" si="19"/>
        <v>1</v>
      </c>
      <c r="O34" s="2">
        <f t="shared" si="43"/>
        <v>1</v>
      </c>
      <c r="P34" s="2">
        <f t="shared" si="43"/>
        <v>0</v>
      </c>
      <c r="Q34" s="2">
        <f t="shared" si="43"/>
        <v>1</v>
      </c>
      <c r="R34" s="2">
        <f t="shared" si="43"/>
        <v>0</v>
      </c>
      <c r="S34" s="2">
        <f t="shared" si="43"/>
        <v>1</v>
      </c>
      <c r="U34" s="2">
        <f t="shared" si="21"/>
        <v>1</v>
      </c>
      <c r="V34" s="2">
        <f t="shared" si="34"/>
        <v>0</v>
      </c>
      <c r="W34" s="2">
        <f t="shared" si="34"/>
        <v>0</v>
      </c>
      <c r="X34" s="2">
        <f t="shared" si="34"/>
        <v>1</v>
      </c>
      <c r="Y34" s="2">
        <f t="shared" si="34"/>
        <v>0</v>
      </c>
      <c r="AA34" s="2">
        <f t="shared" si="22"/>
        <v>0</v>
      </c>
      <c r="AB34" s="2">
        <f t="shared" si="35"/>
        <v>1</v>
      </c>
      <c r="AC34" s="2">
        <f t="shared" si="35"/>
        <v>1</v>
      </c>
      <c r="AD34" s="2">
        <f t="shared" si="35"/>
        <v>1</v>
      </c>
      <c r="AE34" s="2">
        <f t="shared" si="35"/>
        <v>1</v>
      </c>
      <c r="AG34" s="2">
        <f t="shared" si="23"/>
        <v>1</v>
      </c>
      <c r="AH34" s="2">
        <f t="shared" si="36"/>
        <v>1</v>
      </c>
      <c r="AI34" s="2">
        <f t="shared" si="36"/>
        <v>1</v>
      </c>
      <c r="AJ34" s="2">
        <f t="shared" si="36"/>
        <v>1</v>
      </c>
      <c r="AK34" s="2">
        <f t="shared" si="36"/>
        <v>1</v>
      </c>
      <c r="AM34" s="2">
        <f t="shared" si="44"/>
        <v>1</v>
      </c>
      <c r="AN34" s="2">
        <f t="shared" si="44"/>
        <v>1</v>
      </c>
      <c r="AO34" s="2">
        <f t="shared" si="44"/>
        <v>1</v>
      </c>
      <c r="AP34" s="2">
        <f t="shared" si="44"/>
        <v>1</v>
      </c>
      <c r="AQ34" s="2">
        <f t="shared" si="44"/>
        <v>1</v>
      </c>
      <c r="AS34" s="2">
        <f t="shared" si="45"/>
        <v>1</v>
      </c>
      <c r="AT34" s="2">
        <f t="shared" si="45"/>
        <v>1</v>
      </c>
      <c r="AU34" s="2">
        <f t="shared" si="45"/>
        <v>1</v>
      </c>
      <c r="AV34" s="2">
        <f t="shared" si="45"/>
        <v>1</v>
      </c>
      <c r="AW34" s="2">
        <f t="shared" si="45"/>
        <v>1</v>
      </c>
      <c r="AY34" s="2">
        <f t="shared" si="46"/>
        <v>1</v>
      </c>
      <c r="AZ34" s="2">
        <f t="shared" si="46"/>
        <v>1</v>
      </c>
      <c r="BA34" s="2">
        <f t="shared" si="46"/>
        <v>1</v>
      </c>
      <c r="BB34" s="2">
        <f t="shared" si="46"/>
        <v>1</v>
      </c>
      <c r="BC34" s="2">
        <f t="shared" si="46"/>
        <v>1</v>
      </c>
      <c r="BE34" s="2">
        <f t="shared" si="47"/>
        <v>1</v>
      </c>
      <c r="BF34" s="2">
        <f t="shared" si="47"/>
        <v>1</v>
      </c>
      <c r="BG34" s="2">
        <f t="shared" si="47"/>
        <v>1</v>
      </c>
      <c r="BH34" s="2">
        <f t="shared" si="47"/>
        <v>1</v>
      </c>
      <c r="BI34" s="2">
        <f t="shared" si="47"/>
        <v>1</v>
      </c>
      <c r="BK34" s="2">
        <f t="shared" si="28"/>
        <v>1</v>
      </c>
      <c r="BL34" s="2">
        <f t="shared" si="37"/>
        <v>1</v>
      </c>
      <c r="BM34" s="2">
        <f t="shared" si="37"/>
        <v>1</v>
      </c>
      <c r="BN34" s="2">
        <f t="shared" si="37"/>
        <v>1</v>
      </c>
      <c r="BO34" s="2">
        <f t="shared" si="37"/>
        <v>1</v>
      </c>
      <c r="BQ34" s="2">
        <f t="shared" si="29"/>
        <v>1</v>
      </c>
      <c r="BR34" s="2">
        <f t="shared" si="38"/>
        <v>1</v>
      </c>
      <c r="BS34" s="2">
        <f t="shared" si="38"/>
        <v>1</v>
      </c>
      <c r="BT34" s="2">
        <f t="shared" si="38"/>
        <v>1</v>
      </c>
      <c r="BU34" s="2">
        <f t="shared" si="38"/>
        <v>1</v>
      </c>
      <c r="BW34" s="2">
        <f t="shared" si="30"/>
        <v>1</v>
      </c>
      <c r="BX34" s="2">
        <f t="shared" si="39"/>
        <v>1</v>
      </c>
      <c r="BY34" s="2">
        <f t="shared" si="39"/>
        <v>1</v>
      </c>
      <c r="BZ34" s="2">
        <f t="shared" si="39"/>
        <v>1</v>
      </c>
      <c r="CA34" s="2">
        <f t="shared" si="39"/>
        <v>1</v>
      </c>
      <c r="CC34" s="2">
        <f t="shared" si="31"/>
        <v>1</v>
      </c>
      <c r="CD34" s="2">
        <f t="shared" si="40"/>
        <v>1</v>
      </c>
      <c r="CE34" s="2">
        <f t="shared" si="40"/>
        <v>1</v>
      </c>
      <c r="CF34" s="2">
        <f t="shared" si="40"/>
        <v>1</v>
      </c>
      <c r="CG34" s="2">
        <f t="shared" si="40"/>
        <v>1</v>
      </c>
      <c r="CI34" s="2">
        <f t="shared" si="32"/>
        <v>1</v>
      </c>
      <c r="CJ34" s="2">
        <f t="shared" si="41"/>
        <v>1</v>
      </c>
      <c r="CK34" s="2">
        <f t="shared" si="41"/>
        <v>1</v>
      </c>
      <c r="CL34" s="2">
        <f t="shared" si="41"/>
        <v>1</v>
      </c>
      <c r="CM34" s="2">
        <f t="shared" si="41"/>
        <v>1</v>
      </c>
      <c r="CO34" s="2">
        <f t="shared" si="33"/>
        <v>1</v>
      </c>
      <c r="CP34" s="2">
        <f t="shared" si="42"/>
        <v>1</v>
      </c>
      <c r="CQ34" s="2">
        <f t="shared" si="42"/>
        <v>1</v>
      </c>
      <c r="CR34" s="2">
        <f t="shared" si="42"/>
        <v>1</v>
      </c>
      <c r="CS34" s="2">
        <f t="shared" si="42"/>
        <v>1</v>
      </c>
    </row>
    <row r="35" spans="1:97">
      <c r="A35" s="248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2">
        <f t="shared" si="15"/>
        <v>0</v>
      </c>
      <c r="J35" s="2">
        <f t="shared" si="16"/>
        <v>1</v>
      </c>
      <c r="K35" s="2">
        <f t="shared" si="17"/>
        <v>0</v>
      </c>
      <c r="L35" s="2">
        <f t="shared" si="18"/>
        <v>0</v>
      </c>
      <c r="M35" s="2">
        <f t="shared" si="19"/>
        <v>1</v>
      </c>
      <c r="O35" s="2">
        <f t="shared" si="43"/>
        <v>1</v>
      </c>
      <c r="P35" s="2">
        <f t="shared" si="43"/>
        <v>0</v>
      </c>
      <c r="Q35" s="2">
        <f t="shared" si="43"/>
        <v>1</v>
      </c>
      <c r="R35" s="2">
        <f t="shared" si="43"/>
        <v>1</v>
      </c>
      <c r="S35" s="2">
        <f t="shared" si="43"/>
        <v>1</v>
      </c>
      <c r="U35" s="2">
        <f t="shared" si="21"/>
        <v>1</v>
      </c>
      <c r="V35" s="2">
        <f t="shared" si="34"/>
        <v>0</v>
      </c>
      <c r="W35" s="2">
        <f t="shared" si="34"/>
        <v>1</v>
      </c>
      <c r="X35" s="2">
        <f t="shared" si="34"/>
        <v>1</v>
      </c>
      <c r="Y35" s="2">
        <f t="shared" si="34"/>
        <v>0</v>
      </c>
      <c r="AA35" s="2">
        <f t="shared" si="22"/>
        <v>1</v>
      </c>
      <c r="AB35" s="2">
        <f t="shared" si="35"/>
        <v>1</v>
      </c>
      <c r="AC35" s="2">
        <f t="shared" si="35"/>
        <v>1</v>
      </c>
      <c r="AD35" s="2">
        <f t="shared" si="35"/>
        <v>1</v>
      </c>
      <c r="AE35" s="2">
        <f t="shared" si="35"/>
        <v>1</v>
      </c>
      <c r="AG35" s="2">
        <f t="shared" si="23"/>
        <v>1</v>
      </c>
      <c r="AH35" s="2">
        <f t="shared" si="36"/>
        <v>1</v>
      </c>
      <c r="AI35" s="2">
        <f t="shared" si="36"/>
        <v>1</v>
      </c>
      <c r="AJ35" s="2">
        <f t="shared" si="36"/>
        <v>0</v>
      </c>
      <c r="AK35" s="2">
        <f t="shared" si="36"/>
        <v>0</v>
      </c>
      <c r="AM35" s="2">
        <f t="shared" si="44"/>
        <v>1</v>
      </c>
      <c r="AN35" s="2">
        <f t="shared" si="44"/>
        <v>1</v>
      </c>
      <c r="AO35" s="2">
        <f t="shared" si="44"/>
        <v>1</v>
      </c>
      <c r="AP35" s="2">
        <f t="shared" si="44"/>
        <v>1</v>
      </c>
      <c r="AQ35" s="2">
        <f t="shared" si="44"/>
        <v>1</v>
      </c>
      <c r="AS35" s="2">
        <f t="shared" si="45"/>
        <v>1</v>
      </c>
      <c r="AT35" s="2">
        <f t="shared" si="45"/>
        <v>1</v>
      </c>
      <c r="AU35" s="2">
        <f t="shared" si="45"/>
        <v>1</v>
      </c>
      <c r="AV35" s="2">
        <f t="shared" si="45"/>
        <v>1</v>
      </c>
      <c r="AW35" s="2">
        <f t="shared" si="45"/>
        <v>1</v>
      </c>
      <c r="AY35" s="2">
        <f t="shared" si="46"/>
        <v>1</v>
      </c>
      <c r="AZ35" s="2">
        <f t="shared" si="46"/>
        <v>1</v>
      </c>
      <c r="BA35" s="2">
        <f t="shared" si="46"/>
        <v>1</v>
      </c>
      <c r="BB35" s="2">
        <f t="shared" si="46"/>
        <v>1</v>
      </c>
      <c r="BC35" s="2">
        <f t="shared" si="46"/>
        <v>1</v>
      </c>
      <c r="BE35" s="2">
        <f t="shared" si="47"/>
        <v>1</v>
      </c>
      <c r="BF35" s="2">
        <f t="shared" si="47"/>
        <v>1</v>
      </c>
      <c r="BG35" s="2">
        <f t="shared" si="47"/>
        <v>1</v>
      </c>
      <c r="BH35" s="2">
        <f t="shared" si="47"/>
        <v>1</v>
      </c>
      <c r="BI35" s="2">
        <f t="shared" si="47"/>
        <v>1</v>
      </c>
      <c r="BK35" s="2">
        <f t="shared" si="28"/>
        <v>1</v>
      </c>
      <c r="BL35" s="2">
        <f t="shared" si="37"/>
        <v>1</v>
      </c>
      <c r="BM35" s="2">
        <f t="shared" si="37"/>
        <v>1</v>
      </c>
      <c r="BN35" s="2">
        <f t="shared" si="37"/>
        <v>1</v>
      </c>
      <c r="BO35" s="2">
        <f t="shared" si="37"/>
        <v>1</v>
      </c>
      <c r="BQ35" s="2">
        <f t="shared" si="29"/>
        <v>1</v>
      </c>
      <c r="BR35" s="2">
        <f t="shared" si="38"/>
        <v>1</v>
      </c>
      <c r="BS35" s="2">
        <f t="shared" si="38"/>
        <v>1</v>
      </c>
      <c r="BT35" s="2">
        <f t="shared" si="38"/>
        <v>1</v>
      </c>
      <c r="BU35" s="2">
        <f t="shared" si="38"/>
        <v>1</v>
      </c>
      <c r="BW35" s="2">
        <f t="shared" si="30"/>
        <v>1</v>
      </c>
      <c r="BX35" s="2">
        <f t="shared" si="39"/>
        <v>1</v>
      </c>
      <c r="BY35" s="2">
        <f t="shared" si="39"/>
        <v>1</v>
      </c>
      <c r="BZ35" s="2">
        <f t="shared" si="39"/>
        <v>1</v>
      </c>
      <c r="CA35" s="2">
        <f t="shared" si="39"/>
        <v>1</v>
      </c>
      <c r="CC35" s="2">
        <f t="shared" si="31"/>
        <v>1</v>
      </c>
      <c r="CD35" s="2">
        <f t="shared" si="40"/>
        <v>1</v>
      </c>
      <c r="CE35" s="2">
        <f t="shared" si="40"/>
        <v>1</v>
      </c>
      <c r="CF35" s="2">
        <f t="shared" si="40"/>
        <v>1</v>
      </c>
      <c r="CG35" s="2">
        <f t="shared" si="40"/>
        <v>1</v>
      </c>
      <c r="CI35" s="2">
        <f t="shared" si="32"/>
        <v>1</v>
      </c>
      <c r="CJ35" s="2">
        <f t="shared" si="41"/>
        <v>1</v>
      </c>
      <c r="CK35" s="2">
        <f t="shared" si="41"/>
        <v>1</v>
      </c>
      <c r="CL35" s="2">
        <f t="shared" si="41"/>
        <v>1</v>
      </c>
      <c r="CM35" s="2">
        <f t="shared" si="41"/>
        <v>1</v>
      </c>
      <c r="CO35" s="2">
        <f t="shared" si="33"/>
        <v>1</v>
      </c>
      <c r="CP35" s="2">
        <f t="shared" si="42"/>
        <v>1</v>
      </c>
      <c r="CQ35" s="2">
        <f t="shared" si="42"/>
        <v>1</v>
      </c>
      <c r="CR35" s="2">
        <f t="shared" si="42"/>
        <v>1</v>
      </c>
      <c r="CS35" s="2">
        <f t="shared" si="42"/>
        <v>1</v>
      </c>
    </row>
    <row r="36" spans="1:97">
      <c r="A36" s="248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2">
        <f t="shared" si="15"/>
        <v>0</v>
      </c>
      <c r="J36" s="2">
        <f t="shared" si="16"/>
        <v>1</v>
      </c>
      <c r="K36" s="2">
        <f t="shared" si="17"/>
        <v>0</v>
      </c>
      <c r="L36" s="2">
        <f t="shared" si="18"/>
        <v>0</v>
      </c>
      <c r="M36" s="2">
        <f t="shared" si="19"/>
        <v>1</v>
      </c>
      <c r="O36" s="2">
        <f t="shared" si="43"/>
        <v>1</v>
      </c>
      <c r="P36" s="2">
        <f t="shared" si="43"/>
        <v>0</v>
      </c>
      <c r="Q36" s="2">
        <f t="shared" si="43"/>
        <v>0</v>
      </c>
      <c r="R36" s="2">
        <f t="shared" si="43"/>
        <v>1</v>
      </c>
      <c r="S36" s="2">
        <f t="shared" si="43"/>
        <v>0</v>
      </c>
      <c r="U36" s="2">
        <f t="shared" si="21"/>
        <v>1</v>
      </c>
      <c r="V36" s="2">
        <f t="shared" si="34"/>
        <v>0</v>
      </c>
      <c r="W36" s="2">
        <f t="shared" si="34"/>
        <v>1</v>
      </c>
      <c r="X36" s="2">
        <f t="shared" si="34"/>
        <v>1</v>
      </c>
      <c r="Y36" s="2">
        <f t="shared" si="34"/>
        <v>0</v>
      </c>
      <c r="AA36" s="2">
        <f t="shared" si="22"/>
        <v>1</v>
      </c>
      <c r="AB36" s="2">
        <f t="shared" si="35"/>
        <v>1</v>
      </c>
      <c r="AC36" s="2">
        <f t="shared" si="35"/>
        <v>1</v>
      </c>
      <c r="AD36" s="2">
        <f t="shared" si="35"/>
        <v>1</v>
      </c>
      <c r="AE36" s="2">
        <f t="shared" si="35"/>
        <v>1</v>
      </c>
      <c r="AG36" s="2">
        <f t="shared" si="23"/>
        <v>1</v>
      </c>
      <c r="AH36" s="2">
        <f t="shared" si="36"/>
        <v>0</v>
      </c>
      <c r="AI36" s="2">
        <f t="shared" si="36"/>
        <v>1</v>
      </c>
      <c r="AJ36" s="2">
        <f t="shared" si="36"/>
        <v>0</v>
      </c>
      <c r="AK36" s="2">
        <f t="shared" si="36"/>
        <v>0</v>
      </c>
      <c r="AM36" s="2">
        <f t="shared" si="44"/>
        <v>1</v>
      </c>
      <c r="AN36" s="2">
        <f t="shared" si="44"/>
        <v>1</v>
      </c>
      <c r="AO36" s="2">
        <f t="shared" si="44"/>
        <v>1</v>
      </c>
      <c r="AP36" s="2">
        <f t="shared" si="44"/>
        <v>1</v>
      </c>
      <c r="AQ36" s="2">
        <f t="shared" si="44"/>
        <v>1</v>
      </c>
      <c r="AS36" s="2">
        <f t="shared" si="45"/>
        <v>1</v>
      </c>
      <c r="AT36" s="2">
        <f t="shared" si="45"/>
        <v>1</v>
      </c>
      <c r="AU36" s="2">
        <f t="shared" si="45"/>
        <v>1</v>
      </c>
      <c r="AV36" s="2">
        <f t="shared" si="45"/>
        <v>1</v>
      </c>
      <c r="AW36" s="2">
        <f t="shared" si="45"/>
        <v>1</v>
      </c>
      <c r="AY36" s="2">
        <f t="shared" si="46"/>
        <v>1</v>
      </c>
      <c r="AZ36" s="2">
        <f t="shared" si="46"/>
        <v>1</v>
      </c>
      <c r="BA36" s="2">
        <f t="shared" si="46"/>
        <v>1</v>
      </c>
      <c r="BB36" s="2">
        <f t="shared" si="46"/>
        <v>1</v>
      </c>
      <c r="BC36" s="2">
        <f t="shared" si="46"/>
        <v>1</v>
      </c>
      <c r="BE36" s="2">
        <f t="shared" si="47"/>
        <v>1</v>
      </c>
      <c r="BF36" s="2">
        <f t="shared" si="47"/>
        <v>1</v>
      </c>
      <c r="BG36" s="2">
        <f t="shared" si="47"/>
        <v>1</v>
      </c>
      <c r="BH36" s="2">
        <f t="shared" si="47"/>
        <v>1</v>
      </c>
      <c r="BI36" s="2">
        <f t="shared" si="47"/>
        <v>1</v>
      </c>
      <c r="BK36" s="2">
        <f t="shared" si="28"/>
        <v>1</v>
      </c>
      <c r="BL36" s="2">
        <f t="shared" si="37"/>
        <v>1</v>
      </c>
      <c r="BM36" s="2">
        <f t="shared" si="37"/>
        <v>1</v>
      </c>
      <c r="BN36" s="2">
        <f t="shared" si="37"/>
        <v>1</v>
      </c>
      <c r="BO36" s="2">
        <f t="shared" si="37"/>
        <v>1</v>
      </c>
      <c r="BQ36" s="2">
        <f t="shared" si="29"/>
        <v>1</v>
      </c>
      <c r="BR36" s="2">
        <f t="shared" si="38"/>
        <v>1</v>
      </c>
      <c r="BS36" s="2">
        <f t="shared" si="38"/>
        <v>1</v>
      </c>
      <c r="BT36" s="2">
        <f t="shared" si="38"/>
        <v>1</v>
      </c>
      <c r="BU36" s="2">
        <f t="shared" si="38"/>
        <v>1</v>
      </c>
      <c r="BW36" s="2">
        <f t="shared" si="30"/>
        <v>1</v>
      </c>
      <c r="BX36" s="2">
        <f t="shared" si="39"/>
        <v>1</v>
      </c>
      <c r="BY36" s="2">
        <f t="shared" si="39"/>
        <v>1</v>
      </c>
      <c r="BZ36" s="2">
        <f t="shared" si="39"/>
        <v>1</v>
      </c>
      <c r="CA36" s="2">
        <f t="shared" si="39"/>
        <v>1</v>
      </c>
      <c r="CC36" s="2">
        <f t="shared" si="31"/>
        <v>1</v>
      </c>
      <c r="CD36" s="2">
        <f t="shared" si="40"/>
        <v>1</v>
      </c>
      <c r="CE36" s="2">
        <f t="shared" si="40"/>
        <v>1</v>
      </c>
      <c r="CF36" s="2">
        <f t="shared" si="40"/>
        <v>1</v>
      </c>
      <c r="CG36" s="2">
        <f t="shared" si="40"/>
        <v>1</v>
      </c>
      <c r="CI36" s="2">
        <f t="shared" si="32"/>
        <v>1</v>
      </c>
      <c r="CJ36" s="2">
        <f t="shared" si="41"/>
        <v>1</v>
      </c>
      <c r="CK36" s="2">
        <f t="shared" si="41"/>
        <v>1</v>
      </c>
      <c r="CL36" s="2">
        <f t="shared" si="41"/>
        <v>1</v>
      </c>
      <c r="CM36" s="2">
        <f t="shared" si="41"/>
        <v>1</v>
      </c>
      <c r="CO36" s="2">
        <f t="shared" si="33"/>
        <v>1</v>
      </c>
      <c r="CP36" s="2">
        <f t="shared" si="42"/>
        <v>1</v>
      </c>
      <c r="CQ36" s="2">
        <f t="shared" si="42"/>
        <v>1</v>
      </c>
      <c r="CR36" s="2">
        <f t="shared" si="42"/>
        <v>1</v>
      </c>
      <c r="CS36" s="2">
        <f t="shared" si="42"/>
        <v>1</v>
      </c>
    </row>
    <row r="37" spans="1:97">
      <c r="A37" s="248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2">
        <f t="shared" si="15"/>
        <v>0</v>
      </c>
      <c r="J37" s="2">
        <f t="shared" si="16"/>
        <v>1</v>
      </c>
      <c r="K37" s="2">
        <f t="shared" si="17"/>
        <v>0</v>
      </c>
      <c r="L37" s="2">
        <f t="shared" si="18"/>
        <v>1</v>
      </c>
      <c r="M37" s="2">
        <f t="shared" si="19"/>
        <v>1</v>
      </c>
      <c r="O37" s="2">
        <f t="shared" ref="O37:S52" si="48">IF(B37=0,"",IF(OR(B37=$O$1,B37=$P$1,B38=$O$1,B38=$P$1,B39=$O$1,B39=$P$1),0,1))</f>
        <v>1</v>
      </c>
      <c r="P37" s="2">
        <f t="shared" si="48"/>
        <v>0</v>
      </c>
      <c r="Q37" s="2">
        <f t="shared" si="48"/>
        <v>0</v>
      </c>
      <c r="R37" s="2">
        <f t="shared" si="48"/>
        <v>1</v>
      </c>
      <c r="S37" s="2">
        <f t="shared" si="48"/>
        <v>0</v>
      </c>
      <c r="U37" s="2">
        <f t="shared" si="21"/>
        <v>0</v>
      </c>
      <c r="V37" s="2">
        <f t="shared" si="34"/>
        <v>1</v>
      </c>
      <c r="W37" s="2">
        <f t="shared" si="34"/>
        <v>1</v>
      </c>
      <c r="X37" s="2">
        <f t="shared" si="34"/>
        <v>1</v>
      </c>
      <c r="Y37" s="2">
        <f t="shared" si="34"/>
        <v>0</v>
      </c>
      <c r="AA37" s="2">
        <f t="shared" si="22"/>
        <v>1</v>
      </c>
      <c r="AB37" s="2">
        <f t="shared" si="35"/>
        <v>1</v>
      </c>
      <c r="AC37" s="2">
        <f t="shared" si="35"/>
        <v>1</v>
      </c>
      <c r="AD37" s="2">
        <f t="shared" si="35"/>
        <v>1</v>
      </c>
      <c r="AE37" s="2">
        <f t="shared" si="35"/>
        <v>1</v>
      </c>
      <c r="AG37" s="2">
        <f t="shared" si="23"/>
        <v>1</v>
      </c>
      <c r="AH37" s="2">
        <f t="shared" si="36"/>
        <v>0</v>
      </c>
      <c r="AI37" s="2">
        <f t="shared" si="36"/>
        <v>1</v>
      </c>
      <c r="AJ37" s="2">
        <f t="shared" si="36"/>
        <v>0</v>
      </c>
      <c r="AK37" s="2">
        <f t="shared" si="36"/>
        <v>0</v>
      </c>
      <c r="AM37" s="2">
        <f t="shared" ref="AM37:AQ52" si="49">IF(B37=0,"",IF(OR(B37=$AG$1,B37=$AN$1,B38=$AG$1,B38=$AN$1,B39=$AG$1,B39=$AN$1),0,1))</f>
        <v>1</v>
      </c>
      <c r="AN37" s="2">
        <f t="shared" si="49"/>
        <v>1</v>
      </c>
      <c r="AO37" s="2">
        <f t="shared" si="49"/>
        <v>1</v>
      </c>
      <c r="AP37" s="2">
        <f t="shared" si="49"/>
        <v>1</v>
      </c>
      <c r="AQ37" s="2">
        <f t="shared" si="49"/>
        <v>1</v>
      </c>
      <c r="AS37" s="2">
        <f t="shared" ref="AS37:AW52" si="50">IF(B37=0,"",IF(OR(B37=$AG$1,B37=$AT$1,B38=$AG$1,B38=$AT$1,B39=$AG$1,B39=$AT$1),0,1))</f>
        <v>1</v>
      </c>
      <c r="AT37" s="2">
        <f t="shared" si="50"/>
        <v>1</v>
      </c>
      <c r="AU37" s="2">
        <f t="shared" si="50"/>
        <v>1</v>
      </c>
      <c r="AV37" s="2">
        <f t="shared" si="50"/>
        <v>1</v>
      </c>
      <c r="AW37" s="2">
        <f t="shared" si="50"/>
        <v>1</v>
      </c>
      <c r="AY37" s="2">
        <f t="shared" ref="AY37:BC52" si="51">IF(B37=0,"",IF(OR(B37=$AG$1,B37=$AZ$1,B38=$AG$1,B38=$AZ$1,B39=$AG$1,B39=$AZ$1),0,1))</f>
        <v>1</v>
      </c>
      <c r="AZ37" s="2">
        <f t="shared" si="51"/>
        <v>1</v>
      </c>
      <c r="BA37" s="2">
        <f t="shared" si="51"/>
        <v>1</v>
      </c>
      <c r="BB37" s="2">
        <f t="shared" si="51"/>
        <v>1</v>
      </c>
      <c r="BC37" s="2">
        <f t="shared" si="51"/>
        <v>1</v>
      </c>
      <c r="BE37" s="2">
        <f t="shared" ref="BE37:BI52" si="52">IF(B37=0,"",IF(OR(B37=$AG$1,B37=$BF$1,B38=$AG$1,B38=$BF$1,B39=$AG$1,B39=$BF$1),0,1))</f>
        <v>1</v>
      </c>
      <c r="BF37" s="2">
        <f t="shared" si="52"/>
        <v>1</v>
      </c>
      <c r="BG37" s="2">
        <f t="shared" si="52"/>
        <v>1</v>
      </c>
      <c r="BH37" s="2">
        <f t="shared" si="52"/>
        <v>1</v>
      </c>
      <c r="BI37" s="2">
        <f t="shared" si="52"/>
        <v>1</v>
      </c>
      <c r="BK37" s="2">
        <f t="shared" si="28"/>
        <v>1</v>
      </c>
      <c r="BL37" s="2">
        <f t="shared" si="37"/>
        <v>1</v>
      </c>
      <c r="BM37" s="2">
        <f t="shared" si="37"/>
        <v>1</v>
      </c>
      <c r="BN37" s="2">
        <f t="shared" si="37"/>
        <v>1</v>
      </c>
      <c r="BO37" s="2">
        <f t="shared" si="37"/>
        <v>1</v>
      </c>
      <c r="BQ37" s="2">
        <f t="shared" si="29"/>
        <v>1</v>
      </c>
      <c r="BR37" s="2">
        <f t="shared" si="38"/>
        <v>1</v>
      </c>
      <c r="BS37" s="2">
        <f t="shared" si="38"/>
        <v>1</v>
      </c>
      <c r="BT37" s="2">
        <f t="shared" si="38"/>
        <v>1</v>
      </c>
      <c r="BU37" s="2">
        <f t="shared" si="38"/>
        <v>1</v>
      </c>
      <c r="BW37" s="2">
        <f t="shared" si="30"/>
        <v>1</v>
      </c>
      <c r="BX37" s="2">
        <f t="shared" si="39"/>
        <v>1</v>
      </c>
      <c r="BY37" s="2">
        <f t="shared" si="39"/>
        <v>1</v>
      </c>
      <c r="BZ37" s="2">
        <f t="shared" si="39"/>
        <v>1</v>
      </c>
      <c r="CA37" s="2">
        <f t="shared" si="39"/>
        <v>1</v>
      </c>
      <c r="CC37" s="2">
        <f t="shared" si="31"/>
        <v>1</v>
      </c>
      <c r="CD37" s="2">
        <f t="shared" si="40"/>
        <v>1</v>
      </c>
      <c r="CE37" s="2">
        <f t="shared" si="40"/>
        <v>1</v>
      </c>
      <c r="CF37" s="2">
        <f t="shared" si="40"/>
        <v>1</v>
      </c>
      <c r="CG37" s="2">
        <f t="shared" si="40"/>
        <v>1</v>
      </c>
      <c r="CI37" s="2">
        <f t="shared" si="32"/>
        <v>1</v>
      </c>
      <c r="CJ37" s="2">
        <f t="shared" si="41"/>
        <v>1</v>
      </c>
      <c r="CK37" s="2">
        <f t="shared" si="41"/>
        <v>1</v>
      </c>
      <c r="CL37" s="2">
        <f t="shared" si="41"/>
        <v>1</v>
      </c>
      <c r="CM37" s="2">
        <f t="shared" si="41"/>
        <v>1</v>
      </c>
      <c r="CO37" s="2">
        <f t="shared" si="33"/>
        <v>1</v>
      </c>
      <c r="CP37" s="2">
        <f t="shared" si="42"/>
        <v>1</v>
      </c>
      <c r="CQ37" s="2">
        <f t="shared" si="42"/>
        <v>1</v>
      </c>
      <c r="CR37" s="2">
        <f t="shared" si="42"/>
        <v>1</v>
      </c>
      <c r="CS37" s="2">
        <f t="shared" si="42"/>
        <v>1</v>
      </c>
    </row>
    <row r="38" spans="1:97">
      <c r="A38" s="248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2">
        <f t="shared" si="15"/>
        <v>1</v>
      </c>
      <c r="J38" s="2">
        <f t="shared" si="16"/>
        <v>0</v>
      </c>
      <c r="K38" s="2">
        <f t="shared" si="17"/>
        <v>1</v>
      </c>
      <c r="L38" s="2">
        <f t="shared" si="18"/>
        <v>0</v>
      </c>
      <c r="M38" s="2">
        <f t="shared" si="19"/>
        <v>1</v>
      </c>
      <c r="O38" s="2">
        <f t="shared" si="48"/>
        <v>1</v>
      </c>
      <c r="P38" s="2">
        <f t="shared" si="48"/>
        <v>1</v>
      </c>
      <c r="Q38" s="2">
        <f t="shared" si="48"/>
        <v>0</v>
      </c>
      <c r="R38" s="2">
        <f t="shared" si="48"/>
        <v>0</v>
      </c>
      <c r="S38" s="2">
        <f t="shared" si="48"/>
        <v>0</v>
      </c>
      <c r="U38" s="2">
        <f t="shared" si="21"/>
        <v>0</v>
      </c>
      <c r="V38" s="2">
        <f t="shared" si="34"/>
        <v>1</v>
      </c>
      <c r="W38" s="2">
        <f t="shared" si="34"/>
        <v>1</v>
      </c>
      <c r="X38" s="2">
        <f t="shared" si="34"/>
        <v>0</v>
      </c>
      <c r="Y38" s="2">
        <f t="shared" si="34"/>
        <v>0</v>
      </c>
      <c r="AA38" s="2">
        <f t="shared" si="22"/>
        <v>0</v>
      </c>
      <c r="AB38" s="2">
        <f t="shared" si="35"/>
        <v>1</v>
      </c>
      <c r="AC38" s="2">
        <f t="shared" si="35"/>
        <v>1</v>
      </c>
      <c r="AD38" s="2">
        <f t="shared" si="35"/>
        <v>0</v>
      </c>
      <c r="AE38" s="2">
        <f t="shared" si="35"/>
        <v>0</v>
      </c>
      <c r="AG38" s="2">
        <f t="shared" si="23"/>
        <v>1</v>
      </c>
      <c r="AH38" s="2">
        <f t="shared" si="36"/>
        <v>0</v>
      </c>
      <c r="AI38" s="2">
        <f t="shared" si="36"/>
        <v>1</v>
      </c>
      <c r="AJ38" s="2">
        <f t="shared" si="36"/>
        <v>0</v>
      </c>
      <c r="AK38" s="2">
        <f t="shared" si="36"/>
        <v>1</v>
      </c>
      <c r="AM38" s="2">
        <f t="shared" si="49"/>
        <v>1</v>
      </c>
      <c r="AN38" s="2">
        <f t="shared" si="49"/>
        <v>1</v>
      </c>
      <c r="AO38" s="2">
        <f t="shared" si="49"/>
        <v>1</v>
      </c>
      <c r="AP38" s="2">
        <f t="shared" si="49"/>
        <v>0</v>
      </c>
      <c r="AQ38" s="2">
        <f t="shared" si="49"/>
        <v>1</v>
      </c>
      <c r="AS38" s="2">
        <f t="shared" si="50"/>
        <v>1</v>
      </c>
      <c r="AT38" s="2">
        <f t="shared" si="50"/>
        <v>1</v>
      </c>
      <c r="AU38" s="2">
        <f t="shared" si="50"/>
        <v>1</v>
      </c>
      <c r="AV38" s="2">
        <f t="shared" si="50"/>
        <v>0</v>
      </c>
      <c r="AW38" s="2">
        <f t="shared" si="50"/>
        <v>1</v>
      </c>
      <c r="AY38" s="2">
        <f t="shared" si="51"/>
        <v>1</v>
      </c>
      <c r="AZ38" s="2">
        <f t="shared" si="51"/>
        <v>1</v>
      </c>
      <c r="BA38" s="2">
        <f t="shared" si="51"/>
        <v>1</v>
      </c>
      <c r="BB38" s="2">
        <f t="shared" si="51"/>
        <v>0</v>
      </c>
      <c r="BC38" s="2">
        <f t="shared" si="51"/>
        <v>1</v>
      </c>
      <c r="BE38" s="2">
        <f t="shared" si="52"/>
        <v>1</v>
      </c>
      <c r="BF38" s="2">
        <f t="shared" si="52"/>
        <v>1</v>
      </c>
      <c r="BG38" s="2">
        <f t="shared" si="52"/>
        <v>1</v>
      </c>
      <c r="BH38" s="2">
        <f t="shared" si="52"/>
        <v>0</v>
      </c>
      <c r="BI38" s="2">
        <f t="shared" si="52"/>
        <v>1</v>
      </c>
      <c r="BK38" s="2">
        <f t="shared" si="28"/>
        <v>1</v>
      </c>
      <c r="BL38" s="2">
        <f t="shared" si="37"/>
        <v>1</v>
      </c>
      <c r="BM38" s="2">
        <f t="shared" si="37"/>
        <v>1</v>
      </c>
      <c r="BN38" s="2">
        <f t="shared" si="37"/>
        <v>0</v>
      </c>
      <c r="BO38" s="2">
        <f t="shared" si="37"/>
        <v>1</v>
      </c>
      <c r="BQ38" s="2">
        <f t="shared" si="29"/>
        <v>1</v>
      </c>
      <c r="BR38" s="2">
        <f t="shared" si="38"/>
        <v>1</v>
      </c>
      <c r="BS38" s="2">
        <f t="shared" si="38"/>
        <v>1</v>
      </c>
      <c r="BT38" s="2">
        <f t="shared" si="38"/>
        <v>0</v>
      </c>
      <c r="BU38" s="2">
        <f t="shared" si="38"/>
        <v>1</v>
      </c>
      <c r="BW38" s="2">
        <f t="shared" si="30"/>
        <v>1</v>
      </c>
      <c r="BX38" s="2">
        <f t="shared" si="39"/>
        <v>1</v>
      </c>
      <c r="BY38" s="2">
        <f t="shared" si="39"/>
        <v>1</v>
      </c>
      <c r="BZ38" s="2">
        <f t="shared" si="39"/>
        <v>0</v>
      </c>
      <c r="CA38" s="2">
        <f t="shared" si="39"/>
        <v>1</v>
      </c>
      <c r="CC38" s="2">
        <f t="shared" si="31"/>
        <v>1</v>
      </c>
      <c r="CD38" s="2">
        <f t="shared" si="40"/>
        <v>1</v>
      </c>
      <c r="CE38" s="2">
        <f t="shared" si="40"/>
        <v>1</v>
      </c>
      <c r="CF38" s="2">
        <f t="shared" si="40"/>
        <v>0</v>
      </c>
      <c r="CG38" s="2">
        <f t="shared" si="40"/>
        <v>1</v>
      </c>
      <c r="CI38" s="2">
        <f t="shared" si="32"/>
        <v>1</v>
      </c>
      <c r="CJ38" s="2">
        <f t="shared" si="41"/>
        <v>1</v>
      </c>
      <c r="CK38" s="2">
        <f t="shared" si="41"/>
        <v>1</v>
      </c>
      <c r="CL38" s="2">
        <f t="shared" si="41"/>
        <v>0</v>
      </c>
      <c r="CM38" s="2">
        <f t="shared" si="41"/>
        <v>1</v>
      </c>
      <c r="CO38" s="2">
        <f t="shared" si="33"/>
        <v>1</v>
      </c>
      <c r="CP38" s="2">
        <f t="shared" si="42"/>
        <v>1</v>
      </c>
      <c r="CQ38" s="2">
        <f t="shared" si="42"/>
        <v>1</v>
      </c>
      <c r="CR38" s="2">
        <f t="shared" si="42"/>
        <v>0</v>
      </c>
      <c r="CS38" s="2">
        <f t="shared" si="42"/>
        <v>1</v>
      </c>
    </row>
    <row r="39" spans="1:97">
      <c r="A39" s="248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2">
        <f t="shared" si="15"/>
        <v>1</v>
      </c>
      <c r="J39" s="2">
        <f t="shared" si="16"/>
        <v>0</v>
      </c>
      <c r="K39" s="2">
        <f t="shared" si="17"/>
        <v>1</v>
      </c>
      <c r="L39" s="2">
        <f t="shared" si="18"/>
        <v>0</v>
      </c>
      <c r="M39" s="2">
        <f t="shared" si="19"/>
        <v>1</v>
      </c>
      <c r="O39" s="2">
        <f t="shared" si="48"/>
        <v>1</v>
      </c>
      <c r="P39" s="2">
        <f t="shared" si="48"/>
        <v>1</v>
      </c>
      <c r="Q39" s="2">
        <f t="shared" si="48"/>
        <v>0</v>
      </c>
      <c r="R39" s="2">
        <f t="shared" si="48"/>
        <v>0</v>
      </c>
      <c r="S39" s="2">
        <f t="shared" si="48"/>
        <v>1</v>
      </c>
      <c r="U39" s="2">
        <f t="shared" si="21"/>
        <v>0</v>
      </c>
      <c r="V39" s="2">
        <f t="shared" si="34"/>
        <v>1</v>
      </c>
      <c r="W39" s="2">
        <f t="shared" si="34"/>
        <v>1</v>
      </c>
      <c r="X39" s="2">
        <f t="shared" si="34"/>
        <v>0</v>
      </c>
      <c r="Y39" s="2">
        <f t="shared" si="34"/>
        <v>0</v>
      </c>
      <c r="AA39" s="2">
        <f t="shared" si="22"/>
        <v>0</v>
      </c>
      <c r="AB39" s="2">
        <f t="shared" si="35"/>
        <v>1</v>
      </c>
      <c r="AC39" s="2">
        <f t="shared" si="35"/>
        <v>1</v>
      </c>
      <c r="AD39" s="2">
        <f t="shared" si="35"/>
        <v>0</v>
      </c>
      <c r="AE39" s="2">
        <f t="shared" si="35"/>
        <v>0</v>
      </c>
      <c r="AG39" s="2">
        <f t="shared" si="23"/>
        <v>1</v>
      </c>
      <c r="AH39" s="2">
        <f t="shared" si="36"/>
        <v>0</v>
      </c>
      <c r="AI39" s="2">
        <f t="shared" si="36"/>
        <v>1</v>
      </c>
      <c r="AJ39" s="2">
        <f t="shared" si="36"/>
        <v>0</v>
      </c>
      <c r="AK39" s="2">
        <f t="shared" si="36"/>
        <v>0</v>
      </c>
      <c r="AM39" s="2">
        <f t="shared" si="49"/>
        <v>1</v>
      </c>
      <c r="AN39" s="2">
        <f t="shared" si="49"/>
        <v>1</v>
      </c>
      <c r="AO39" s="2">
        <f t="shared" si="49"/>
        <v>1</v>
      </c>
      <c r="AP39" s="2">
        <f t="shared" si="49"/>
        <v>0</v>
      </c>
      <c r="AQ39" s="2">
        <f t="shared" si="49"/>
        <v>1</v>
      </c>
      <c r="AS39" s="2">
        <f t="shared" si="50"/>
        <v>1</v>
      </c>
      <c r="AT39" s="2">
        <f t="shared" si="50"/>
        <v>1</v>
      </c>
      <c r="AU39" s="2">
        <f t="shared" si="50"/>
        <v>1</v>
      </c>
      <c r="AV39" s="2">
        <f t="shared" si="50"/>
        <v>0</v>
      </c>
      <c r="AW39" s="2">
        <f t="shared" si="50"/>
        <v>1</v>
      </c>
      <c r="AY39" s="2">
        <f t="shared" si="51"/>
        <v>1</v>
      </c>
      <c r="AZ39" s="2">
        <f t="shared" si="51"/>
        <v>1</v>
      </c>
      <c r="BA39" s="2">
        <f t="shared" si="51"/>
        <v>1</v>
      </c>
      <c r="BB39" s="2">
        <f t="shared" si="51"/>
        <v>0</v>
      </c>
      <c r="BC39" s="2">
        <f t="shared" si="51"/>
        <v>1</v>
      </c>
      <c r="BE39" s="2">
        <f t="shared" si="52"/>
        <v>1</v>
      </c>
      <c r="BF39" s="2">
        <f t="shared" si="52"/>
        <v>1</v>
      </c>
      <c r="BG39" s="2">
        <f t="shared" si="52"/>
        <v>1</v>
      </c>
      <c r="BH39" s="2">
        <f t="shared" si="52"/>
        <v>0</v>
      </c>
      <c r="BI39" s="2">
        <f t="shared" si="52"/>
        <v>1</v>
      </c>
      <c r="BK39" s="2">
        <f t="shared" si="28"/>
        <v>1</v>
      </c>
      <c r="BL39" s="2">
        <f t="shared" si="37"/>
        <v>1</v>
      </c>
      <c r="BM39" s="2">
        <f t="shared" si="37"/>
        <v>1</v>
      </c>
      <c r="BN39" s="2">
        <f t="shared" si="37"/>
        <v>0</v>
      </c>
      <c r="BO39" s="2">
        <f t="shared" si="37"/>
        <v>1</v>
      </c>
      <c r="BQ39" s="2">
        <f t="shared" si="29"/>
        <v>1</v>
      </c>
      <c r="BR39" s="2">
        <f t="shared" si="38"/>
        <v>1</v>
      </c>
      <c r="BS39" s="2">
        <f t="shared" si="38"/>
        <v>1</v>
      </c>
      <c r="BT39" s="2">
        <f t="shared" si="38"/>
        <v>0</v>
      </c>
      <c r="BU39" s="2">
        <f t="shared" si="38"/>
        <v>1</v>
      </c>
      <c r="BW39" s="2">
        <f t="shared" si="30"/>
        <v>1</v>
      </c>
      <c r="BX39" s="2">
        <f t="shared" si="39"/>
        <v>1</v>
      </c>
      <c r="BY39" s="2">
        <f t="shared" si="39"/>
        <v>1</v>
      </c>
      <c r="BZ39" s="2">
        <f t="shared" si="39"/>
        <v>0</v>
      </c>
      <c r="CA39" s="2">
        <f t="shared" si="39"/>
        <v>1</v>
      </c>
      <c r="CC39" s="2">
        <f t="shared" si="31"/>
        <v>1</v>
      </c>
      <c r="CD39" s="2">
        <f t="shared" si="40"/>
        <v>1</v>
      </c>
      <c r="CE39" s="2">
        <f t="shared" si="40"/>
        <v>1</v>
      </c>
      <c r="CF39" s="2">
        <f t="shared" si="40"/>
        <v>0</v>
      </c>
      <c r="CG39" s="2">
        <f t="shared" si="40"/>
        <v>1</v>
      </c>
      <c r="CI39" s="2">
        <f t="shared" si="32"/>
        <v>1</v>
      </c>
      <c r="CJ39" s="2">
        <f t="shared" si="41"/>
        <v>1</v>
      </c>
      <c r="CK39" s="2">
        <f t="shared" si="41"/>
        <v>1</v>
      </c>
      <c r="CL39" s="2">
        <f t="shared" si="41"/>
        <v>0</v>
      </c>
      <c r="CM39" s="2">
        <f t="shared" si="41"/>
        <v>1</v>
      </c>
      <c r="CO39" s="2">
        <f t="shared" si="33"/>
        <v>1</v>
      </c>
      <c r="CP39" s="2">
        <f t="shared" si="42"/>
        <v>1</v>
      </c>
      <c r="CQ39" s="2">
        <f t="shared" si="42"/>
        <v>1</v>
      </c>
      <c r="CR39" s="2">
        <f t="shared" si="42"/>
        <v>0</v>
      </c>
      <c r="CS39" s="2">
        <f t="shared" si="42"/>
        <v>1</v>
      </c>
    </row>
    <row r="40" spans="1:97">
      <c r="A40" s="248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2">
        <f t="shared" si="15"/>
        <v>1</v>
      </c>
      <c r="J40" s="2">
        <f t="shared" si="16"/>
        <v>0</v>
      </c>
      <c r="K40" s="2">
        <f t="shared" si="17"/>
        <v>1</v>
      </c>
      <c r="L40" s="2">
        <f t="shared" si="18"/>
        <v>0</v>
      </c>
      <c r="M40" s="2">
        <f t="shared" si="19"/>
        <v>1</v>
      </c>
      <c r="O40" s="2">
        <f t="shared" si="48"/>
        <v>1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si="48"/>
        <v>1</v>
      </c>
      <c r="U40" s="2">
        <f t="shared" si="21"/>
        <v>0</v>
      </c>
      <c r="V40" s="2">
        <f t="shared" si="34"/>
        <v>1</v>
      </c>
      <c r="W40" s="2">
        <f t="shared" si="34"/>
        <v>0</v>
      </c>
      <c r="X40" s="2">
        <f t="shared" si="34"/>
        <v>0</v>
      </c>
      <c r="Y40" s="2">
        <f t="shared" si="34"/>
        <v>1</v>
      </c>
      <c r="AA40" s="2">
        <f t="shared" si="22"/>
        <v>0</v>
      </c>
      <c r="AB40" s="2">
        <f t="shared" si="35"/>
        <v>1</v>
      </c>
      <c r="AC40" s="2">
        <f t="shared" si="35"/>
        <v>1</v>
      </c>
      <c r="AD40" s="2">
        <f t="shared" si="35"/>
        <v>0</v>
      </c>
      <c r="AE40" s="2">
        <f t="shared" si="35"/>
        <v>0</v>
      </c>
      <c r="AG40" s="2">
        <f t="shared" si="23"/>
        <v>1</v>
      </c>
      <c r="AH40" s="2">
        <f t="shared" si="36"/>
        <v>0</v>
      </c>
      <c r="AI40" s="2">
        <f t="shared" si="36"/>
        <v>1</v>
      </c>
      <c r="AJ40" s="2">
        <f t="shared" si="36"/>
        <v>0</v>
      </c>
      <c r="AK40" s="2">
        <f t="shared" si="36"/>
        <v>0</v>
      </c>
      <c r="AM40" s="2">
        <f t="shared" si="49"/>
        <v>1</v>
      </c>
      <c r="AN40" s="2">
        <f t="shared" si="49"/>
        <v>1</v>
      </c>
      <c r="AO40" s="2">
        <f t="shared" si="49"/>
        <v>1</v>
      </c>
      <c r="AP40" s="2">
        <f t="shared" si="49"/>
        <v>0</v>
      </c>
      <c r="AQ40" s="2">
        <f t="shared" si="49"/>
        <v>1</v>
      </c>
      <c r="AS40" s="2">
        <f t="shared" si="50"/>
        <v>1</v>
      </c>
      <c r="AT40" s="2">
        <f t="shared" si="50"/>
        <v>1</v>
      </c>
      <c r="AU40" s="2">
        <f t="shared" si="50"/>
        <v>1</v>
      </c>
      <c r="AV40" s="2">
        <f t="shared" si="50"/>
        <v>0</v>
      </c>
      <c r="AW40" s="2">
        <f t="shared" si="50"/>
        <v>1</v>
      </c>
      <c r="AY40" s="2">
        <f t="shared" si="51"/>
        <v>1</v>
      </c>
      <c r="AZ40" s="2">
        <f t="shared" si="51"/>
        <v>1</v>
      </c>
      <c r="BA40" s="2">
        <f t="shared" si="51"/>
        <v>1</v>
      </c>
      <c r="BB40" s="2">
        <f t="shared" si="51"/>
        <v>0</v>
      </c>
      <c r="BC40" s="2">
        <f t="shared" si="51"/>
        <v>1</v>
      </c>
      <c r="BE40" s="2">
        <f t="shared" si="52"/>
        <v>1</v>
      </c>
      <c r="BF40" s="2">
        <f t="shared" si="52"/>
        <v>1</v>
      </c>
      <c r="BG40" s="2">
        <f t="shared" si="52"/>
        <v>1</v>
      </c>
      <c r="BH40" s="2">
        <f t="shared" si="52"/>
        <v>0</v>
      </c>
      <c r="BI40" s="2">
        <f t="shared" si="52"/>
        <v>1</v>
      </c>
      <c r="BK40" s="2">
        <f t="shared" si="28"/>
        <v>1</v>
      </c>
      <c r="BL40" s="2">
        <f t="shared" si="37"/>
        <v>1</v>
      </c>
      <c r="BM40" s="2">
        <f t="shared" si="37"/>
        <v>1</v>
      </c>
      <c r="BN40" s="2">
        <f t="shared" si="37"/>
        <v>0</v>
      </c>
      <c r="BO40" s="2">
        <f t="shared" si="37"/>
        <v>1</v>
      </c>
      <c r="BQ40" s="2">
        <f t="shared" si="29"/>
        <v>1</v>
      </c>
      <c r="BR40" s="2">
        <f t="shared" si="38"/>
        <v>1</v>
      </c>
      <c r="BS40" s="2">
        <f t="shared" si="38"/>
        <v>1</v>
      </c>
      <c r="BT40" s="2">
        <f t="shared" si="38"/>
        <v>0</v>
      </c>
      <c r="BU40" s="2">
        <f t="shared" si="38"/>
        <v>1</v>
      </c>
      <c r="BW40" s="2">
        <f t="shared" si="30"/>
        <v>1</v>
      </c>
      <c r="BX40" s="2">
        <f t="shared" si="39"/>
        <v>1</v>
      </c>
      <c r="BY40" s="2">
        <f t="shared" si="39"/>
        <v>1</v>
      </c>
      <c r="BZ40" s="2">
        <f t="shared" si="39"/>
        <v>0</v>
      </c>
      <c r="CA40" s="2">
        <f t="shared" si="39"/>
        <v>1</v>
      </c>
      <c r="CC40" s="2">
        <f t="shared" si="31"/>
        <v>1</v>
      </c>
      <c r="CD40" s="2">
        <f t="shared" si="40"/>
        <v>1</v>
      </c>
      <c r="CE40" s="2">
        <f t="shared" si="40"/>
        <v>1</v>
      </c>
      <c r="CF40" s="2">
        <f t="shared" si="40"/>
        <v>0</v>
      </c>
      <c r="CG40" s="2">
        <f t="shared" si="40"/>
        <v>1</v>
      </c>
      <c r="CI40" s="2">
        <f t="shared" si="32"/>
        <v>1</v>
      </c>
      <c r="CJ40" s="2">
        <f t="shared" si="41"/>
        <v>1</v>
      </c>
      <c r="CK40" s="2">
        <f t="shared" si="41"/>
        <v>1</v>
      </c>
      <c r="CL40" s="2">
        <f t="shared" si="41"/>
        <v>0</v>
      </c>
      <c r="CM40" s="2">
        <f t="shared" si="41"/>
        <v>1</v>
      </c>
      <c r="CO40" s="2">
        <f t="shared" si="33"/>
        <v>1</v>
      </c>
      <c r="CP40" s="2">
        <f t="shared" si="42"/>
        <v>1</v>
      </c>
      <c r="CQ40" s="2">
        <f t="shared" si="42"/>
        <v>1</v>
      </c>
      <c r="CR40" s="2">
        <f t="shared" si="42"/>
        <v>0</v>
      </c>
      <c r="CS40" s="2">
        <f t="shared" si="42"/>
        <v>1</v>
      </c>
    </row>
    <row r="41" spans="1:97">
      <c r="A41" s="248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2">
        <f t="shared" si="15"/>
        <v>1</v>
      </c>
      <c r="J41" s="2">
        <f t="shared" si="16"/>
        <v>0</v>
      </c>
      <c r="K41" s="2">
        <f t="shared" si="17"/>
        <v>1</v>
      </c>
      <c r="L41" s="2">
        <f t="shared" si="18"/>
        <v>1</v>
      </c>
      <c r="M41" s="2">
        <f t="shared" si="19"/>
        <v>1</v>
      </c>
      <c r="O41" s="2">
        <f t="shared" si="48"/>
        <v>1</v>
      </c>
      <c r="P41" s="2">
        <f t="shared" si="48"/>
        <v>0</v>
      </c>
      <c r="Q41" s="2">
        <f t="shared" si="48"/>
        <v>0</v>
      </c>
      <c r="R41" s="2">
        <f t="shared" si="48"/>
        <v>0</v>
      </c>
      <c r="S41" s="2">
        <f t="shared" si="48"/>
        <v>1</v>
      </c>
      <c r="U41" s="2">
        <f t="shared" si="21"/>
        <v>0</v>
      </c>
      <c r="V41" s="2">
        <f t="shared" si="34"/>
        <v>1</v>
      </c>
      <c r="W41" s="2">
        <f t="shared" si="34"/>
        <v>0</v>
      </c>
      <c r="X41" s="2">
        <f t="shared" si="34"/>
        <v>1</v>
      </c>
      <c r="Y41" s="2">
        <f t="shared" si="34"/>
        <v>0</v>
      </c>
      <c r="AA41" s="2">
        <f t="shared" si="22"/>
        <v>0</v>
      </c>
      <c r="AB41" s="2">
        <f t="shared" si="35"/>
        <v>1</v>
      </c>
      <c r="AC41" s="2">
        <f t="shared" si="35"/>
        <v>1</v>
      </c>
      <c r="AD41" s="2">
        <f t="shared" si="35"/>
        <v>0</v>
      </c>
      <c r="AE41" s="2">
        <f t="shared" si="35"/>
        <v>1</v>
      </c>
      <c r="AG41" s="2">
        <f t="shared" si="23"/>
        <v>1</v>
      </c>
      <c r="AH41" s="2">
        <f t="shared" si="36"/>
        <v>0</v>
      </c>
      <c r="AI41" s="2">
        <f t="shared" si="36"/>
        <v>1</v>
      </c>
      <c r="AJ41" s="2">
        <f t="shared" si="36"/>
        <v>1</v>
      </c>
      <c r="AK41" s="2">
        <f t="shared" si="36"/>
        <v>0</v>
      </c>
      <c r="AM41" s="2">
        <f t="shared" si="49"/>
        <v>1</v>
      </c>
      <c r="AN41" s="2">
        <f t="shared" si="49"/>
        <v>1</v>
      </c>
      <c r="AO41" s="2">
        <f t="shared" si="49"/>
        <v>1</v>
      </c>
      <c r="AP41" s="2">
        <f t="shared" si="49"/>
        <v>1</v>
      </c>
      <c r="AQ41" s="2">
        <f t="shared" si="49"/>
        <v>1</v>
      </c>
      <c r="AS41" s="2">
        <f t="shared" si="50"/>
        <v>1</v>
      </c>
      <c r="AT41" s="2">
        <f t="shared" si="50"/>
        <v>1</v>
      </c>
      <c r="AU41" s="2">
        <f t="shared" si="50"/>
        <v>1</v>
      </c>
      <c r="AV41" s="2">
        <f t="shared" si="50"/>
        <v>1</v>
      </c>
      <c r="AW41" s="2">
        <f t="shared" si="50"/>
        <v>1</v>
      </c>
      <c r="AY41" s="2">
        <f t="shared" si="51"/>
        <v>1</v>
      </c>
      <c r="AZ41" s="2">
        <f t="shared" si="51"/>
        <v>1</v>
      </c>
      <c r="BA41" s="2">
        <f t="shared" si="51"/>
        <v>1</v>
      </c>
      <c r="BB41" s="2">
        <f t="shared" si="51"/>
        <v>1</v>
      </c>
      <c r="BC41" s="2">
        <f t="shared" si="51"/>
        <v>1</v>
      </c>
      <c r="BE41" s="2">
        <f t="shared" si="52"/>
        <v>1</v>
      </c>
      <c r="BF41" s="2">
        <f t="shared" si="52"/>
        <v>1</v>
      </c>
      <c r="BG41" s="2">
        <f t="shared" si="52"/>
        <v>1</v>
      </c>
      <c r="BH41" s="2">
        <f t="shared" si="52"/>
        <v>1</v>
      </c>
      <c r="BI41" s="2">
        <f t="shared" si="52"/>
        <v>1</v>
      </c>
      <c r="BK41" s="2">
        <f t="shared" si="28"/>
        <v>1</v>
      </c>
      <c r="BL41" s="2">
        <f t="shared" si="37"/>
        <v>1</v>
      </c>
      <c r="BM41" s="2">
        <f t="shared" si="37"/>
        <v>1</v>
      </c>
      <c r="BN41" s="2">
        <f t="shared" si="37"/>
        <v>1</v>
      </c>
      <c r="BO41" s="2">
        <f t="shared" si="37"/>
        <v>1</v>
      </c>
      <c r="BQ41" s="2">
        <f t="shared" si="29"/>
        <v>1</v>
      </c>
      <c r="BR41" s="2">
        <f t="shared" si="38"/>
        <v>1</v>
      </c>
      <c r="BS41" s="2">
        <f t="shared" si="38"/>
        <v>1</v>
      </c>
      <c r="BT41" s="2">
        <f t="shared" si="38"/>
        <v>1</v>
      </c>
      <c r="BU41" s="2">
        <f t="shared" si="38"/>
        <v>1</v>
      </c>
      <c r="BW41" s="2">
        <f t="shared" si="30"/>
        <v>1</v>
      </c>
      <c r="BX41" s="2">
        <f t="shared" si="39"/>
        <v>1</v>
      </c>
      <c r="BY41" s="2">
        <f t="shared" si="39"/>
        <v>1</v>
      </c>
      <c r="BZ41" s="2">
        <f t="shared" si="39"/>
        <v>1</v>
      </c>
      <c r="CA41" s="2">
        <f t="shared" si="39"/>
        <v>1</v>
      </c>
      <c r="CC41" s="2">
        <f t="shared" si="31"/>
        <v>1</v>
      </c>
      <c r="CD41" s="2">
        <f t="shared" si="40"/>
        <v>1</v>
      </c>
      <c r="CE41" s="2">
        <f t="shared" si="40"/>
        <v>1</v>
      </c>
      <c r="CF41" s="2">
        <f t="shared" si="40"/>
        <v>1</v>
      </c>
      <c r="CG41" s="2">
        <f t="shared" si="40"/>
        <v>1</v>
      </c>
      <c r="CI41" s="2">
        <f t="shared" si="32"/>
        <v>1</v>
      </c>
      <c r="CJ41" s="2">
        <f t="shared" si="41"/>
        <v>1</v>
      </c>
      <c r="CK41" s="2">
        <f t="shared" si="41"/>
        <v>1</v>
      </c>
      <c r="CL41" s="2">
        <f t="shared" si="41"/>
        <v>1</v>
      </c>
      <c r="CM41" s="2">
        <f t="shared" si="41"/>
        <v>1</v>
      </c>
      <c r="CO41" s="2">
        <f t="shared" si="33"/>
        <v>1</v>
      </c>
      <c r="CP41" s="2">
        <f t="shared" si="42"/>
        <v>1</v>
      </c>
      <c r="CQ41" s="2">
        <f t="shared" si="42"/>
        <v>1</v>
      </c>
      <c r="CR41" s="2">
        <f t="shared" si="42"/>
        <v>1</v>
      </c>
      <c r="CS41" s="2">
        <f t="shared" si="42"/>
        <v>1</v>
      </c>
    </row>
    <row r="42" spans="1:97">
      <c r="A42" s="248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2">
        <f t="shared" si="15"/>
        <v>1</v>
      </c>
      <c r="J42" s="2">
        <f t="shared" si="16"/>
        <v>0</v>
      </c>
      <c r="K42" s="2">
        <f t="shared" si="17"/>
        <v>0</v>
      </c>
      <c r="L42" s="2">
        <f t="shared" si="18"/>
        <v>1</v>
      </c>
      <c r="M42" s="2">
        <f t="shared" si="19"/>
        <v>1</v>
      </c>
      <c r="O42" s="2">
        <f t="shared" si="48"/>
        <v>1</v>
      </c>
      <c r="P42" s="2">
        <f t="shared" si="48"/>
        <v>0</v>
      </c>
      <c r="Q42" s="2">
        <f t="shared" si="48"/>
        <v>0</v>
      </c>
      <c r="R42" s="2">
        <f t="shared" si="48"/>
        <v>0</v>
      </c>
      <c r="S42" s="2">
        <f t="shared" si="48"/>
        <v>0</v>
      </c>
      <c r="U42" s="2">
        <f t="shared" si="21"/>
        <v>0</v>
      </c>
      <c r="V42" s="2">
        <f t="shared" si="34"/>
        <v>1</v>
      </c>
      <c r="W42" s="2">
        <f t="shared" si="34"/>
        <v>0</v>
      </c>
      <c r="X42" s="2">
        <f t="shared" si="34"/>
        <v>1</v>
      </c>
      <c r="Y42" s="2">
        <f t="shared" si="34"/>
        <v>0</v>
      </c>
      <c r="AA42" s="2">
        <f t="shared" si="22"/>
        <v>0</v>
      </c>
      <c r="AB42" s="2">
        <f t="shared" si="35"/>
        <v>1</v>
      </c>
      <c r="AC42" s="2">
        <f t="shared" si="35"/>
        <v>1</v>
      </c>
      <c r="AD42" s="2">
        <f t="shared" si="35"/>
        <v>0</v>
      </c>
      <c r="AE42" s="2">
        <f t="shared" si="35"/>
        <v>1</v>
      </c>
      <c r="AG42" s="2">
        <f t="shared" si="23"/>
        <v>1</v>
      </c>
      <c r="AH42" s="2">
        <f t="shared" si="36"/>
        <v>0</v>
      </c>
      <c r="AI42" s="2">
        <f t="shared" si="36"/>
        <v>1</v>
      </c>
      <c r="AJ42" s="2">
        <f t="shared" si="36"/>
        <v>0</v>
      </c>
      <c r="AK42" s="2">
        <f t="shared" si="36"/>
        <v>0</v>
      </c>
      <c r="AM42" s="2">
        <f t="shared" si="49"/>
        <v>1</v>
      </c>
      <c r="AN42" s="2">
        <f t="shared" si="49"/>
        <v>1</v>
      </c>
      <c r="AO42" s="2">
        <f t="shared" si="49"/>
        <v>1</v>
      </c>
      <c r="AP42" s="2">
        <f t="shared" si="49"/>
        <v>1</v>
      </c>
      <c r="AQ42" s="2">
        <f t="shared" si="49"/>
        <v>1</v>
      </c>
      <c r="AS42" s="2">
        <f t="shared" si="50"/>
        <v>1</v>
      </c>
      <c r="AT42" s="2">
        <f t="shared" si="50"/>
        <v>1</v>
      </c>
      <c r="AU42" s="2">
        <f t="shared" si="50"/>
        <v>1</v>
      </c>
      <c r="AV42" s="2">
        <f t="shared" si="50"/>
        <v>1</v>
      </c>
      <c r="AW42" s="2">
        <f t="shared" si="50"/>
        <v>1</v>
      </c>
      <c r="AY42" s="2">
        <f t="shared" si="51"/>
        <v>1</v>
      </c>
      <c r="AZ42" s="2">
        <f t="shared" si="51"/>
        <v>1</v>
      </c>
      <c r="BA42" s="2">
        <f t="shared" si="51"/>
        <v>1</v>
      </c>
      <c r="BB42" s="2">
        <f t="shared" si="51"/>
        <v>1</v>
      </c>
      <c r="BC42" s="2">
        <f t="shared" si="51"/>
        <v>1</v>
      </c>
      <c r="BE42" s="2">
        <f t="shared" si="52"/>
        <v>1</v>
      </c>
      <c r="BF42" s="2">
        <f t="shared" si="52"/>
        <v>1</v>
      </c>
      <c r="BG42" s="2">
        <f t="shared" si="52"/>
        <v>1</v>
      </c>
      <c r="BH42" s="2">
        <f t="shared" si="52"/>
        <v>1</v>
      </c>
      <c r="BI42" s="2">
        <f t="shared" si="52"/>
        <v>1</v>
      </c>
      <c r="BK42" s="2">
        <f t="shared" si="28"/>
        <v>1</v>
      </c>
      <c r="BL42" s="2">
        <f t="shared" si="37"/>
        <v>1</v>
      </c>
      <c r="BM42" s="2">
        <f t="shared" si="37"/>
        <v>1</v>
      </c>
      <c r="BN42" s="2">
        <f t="shared" si="37"/>
        <v>1</v>
      </c>
      <c r="BO42" s="2">
        <f t="shared" si="37"/>
        <v>1</v>
      </c>
      <c r="BQ42" s="2">
        <f t="shared" si="29"/>
        <v>1</v>
      </c>
      <c r="BR42" s="2">
        <f t="shared" si="38"/>
        <v>1</v>
      </c>
      <c r="BS42" s="2">
        <f t="shared" si="38"/>
        <v>1</v>
      </c>
      <c r="BT42" s="2">
        <f t="shared" si="38"/>
        <v>1</v>
      </c>
      <c r="BU42" s="2">
        <f t="shared" si="38"/>
        <v>1</v>
      </c>
      <c r="BW42" s="2">
        <f t="shared" si="30"/>
        <v>1</v>
      </c>
      <c r="BX42" s="2">
        <f t="shared" si="39"/>
        <v>1</v>
      </c>
      <c r="BY42" s="2">
        <f t="shared" si="39"/>
        <v>1</v>
      </c>
      <c r="BZ42" s="2">
        <f t="shared" si="39"/>
        <v>1</v>
      </c>
      <c r="CA42" s="2">
        <f t="shared" si="39"/>
        <v>1</v>
      </c>
      <c r="CC42" s="2">
        <f t="shared" si="31"/>
        <v>1</v>
      </c>
      <c r="CD42" s="2">
        <f t="shared" si="40"/>
        <v>1</v>
      </c>
      <c r="CE42" s="2">
        <f t="shared" si="40"/>
        <v>1</v>
      </c>
      <c r="CF42" s="2">
        <f t="shared" si="40"/>
        <v>1</v>
      </c>
      <c r="CG42" s="2">
        <f t="shared" si="40"/>
        <v>1</v>
      </c>
      <c r="CI42" s="2">
        <f t="shared" si="32"/>
        <v>1</v>
      </c>
      <c r="CJ42" s="2">
        <f t="shared" si="41"/>
        <v>1</v>
      </c>
      <c r="CK42" s="2">
        <f t="shared" si="41"/>
        <v>1</v>
      </c>
      <c r="CL42" s="2">
        <f t="shared" si="41"/>
        <v>1</v>
      </c>
      <c r="CM42" s="2">
        <f t="shared" si="41"/>
        <v>1</v>
      </c>
      <c r="CO42" s="2">
        <f t="shared" si="33"/>
        <v>1</v>
      </c>
      <c r="CP42" s="2">
        <f t="shared" si="42"/>
        <v>1</v>
      </c>
      <c r="CQ42" s="2">
        <f t="shared" si="42"/>
        <v>1</v>
      </c>
      <c r="CR42" s="2">
        <f t="shared" si="42"/>
        <v>1</v>
      </c>
      <c r="CS42" s="2">
        <f t="shared" si="42"/>
        <v>1</v>
      </c>
    </row>
    <row r="43" spans="1:97">
      <c r="A43" s="248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2">
        <f t="shared" si="15"/>
        <v>1</v>
      </c>
      <c r="J43" s="2">
        <f t="shared" si="16"/>
        <v>0</v>
      </c>
      <c r="K43" s="2">
        <f t="shared" si="17"/>
        <v>0</v>
      </c>
      <c r="L43" s="2">
        <f t="shared" si="18"/>
        <v>1</v>
      </c>
      <c r="M43" s="2">
        <f t="shared" si="19"/>
        <v>1</v>
      </c>
      <c r="O43" s="2">
        <f t="shared" si="48"/>
        <v>1</v>
      </c>
      <c r="P43" s="2">
        <f t="shared" si="48"/>
        <v>0</v>
      </c>
      <c r="Q43" s="2">
        <f t="shared" si="48"/>
        <v>0</v>
      </c>
      <c r="R43" s="2">
        <f t="shared" si="48"/>
        <v>0</v>
      </c>
      <c r="S43" s="2">
        <f t="shared" si="48"/>
        <v>0</v>
      </c>
      <c r="U43" s="2">
        <f t="shared" si="21"/>
        <v>0</v>
      </c>
      <c r="V43" s="2">
        <f t="shared" si="34"/>
        <v>1</v>
      </c>
      <c r="W43" s="2">
        <f t="shared" si="34"/>
        <v>1</v>
      </c>
      <c r="X43" s="2">
        <f t="shared" si="34"/>
        <v>0</v>
      </c>
      <c r="Y43" s="2">
        <f t="shared" si="34"/>
        <v>0</v>
      </c>
      <c r="AA43" s="2">
        <f t="shared" si="22"/>
        <v>0</v>
      </c>
      <c r="AB43" s="2">
        <f t="shared" si="35"/>
        <v>1</v>
      </c>
      <c r="AC43" s="2">
        <f t="shared" si="35"/>
        <v>1</v>
      </c>
      <c r="AD43" s="2">
        <f t="shared" si="35"/>
        <v>1</v>
      </c>
      <c r="AE43" s="2">
        <f t="shared" si="35"/>
        <v>0</v>
      </c>
      <c r="AG43" s="2">
        <f t="shared" si="23"/>
        <v>1</v>
      </c>
      <c r="AH43" s="2">
        <f t="shared" si="36"/>
        <v>0</v>
      </c>
      <c r="AI43" s="2">
        <f t="shared" si="36"/>
        <v>1</v>
      </c>
      <c r="AJ43" s="2">
        <f t="shared" si="36"/>
        <v>0</v>
      </c>
      <c r="AK43" s="2">
        <f t="shared" si="36"/>
        <v>1</v>
      </c>
      <c r="AM43" s="2">
        <f t="shared" si="49"/>
        <v>1</v>
      </c>
      <c r="AN43" s="2">
        <f t="shared" si="49"/>
        <v>1</v>
      </c>
      <c r="AO43" s="2">
        <f t="shared" si="49"/>
        <v>1</v>
      </c>
      <c r="AP43" s="2">
        <f t="shared" si="49"/>
        <v>1</v>
      </c>
      <c r="AQ43" s="2">
        <f t="shared" si="49"/>
        <v>1</v>
      </c>
      <c r="AS43" s="2">
        <f t="shared" si="50"/>
        <v>1</v>
      </c>
      <c r="AT43" s="2">
        <f t="shared" si="50"/>
        <v>1</v>
      </c>
      <c r="AU43" s="2">
        <f t="shared" si="50"/>
        <v>1</v>
      </c>
      <c r="AV43" s="2">
        <f t="shared" si="50"/>
        <v>1</v>
      </c>
      <c r="AW43" s="2">
        <f t="shared" si="50"/>
        <v>1</v>
      </c>
      <c r="AY43" s="2">
        <f t="shared" si="51"/>
        <v>1</v>
      </c>
      <c r="AZ43" s="2">
        <f t="shared" si="51"/>
        <v>1</v>
      </c>
      <c r="BA43" s="2">
        <f t="shared" si="51"/>
        <v>1</v>
      </c>
      <c r="BB43" s="2">
        <f t="shared" si="51"/>
        <v>1</v>
      </c>
      <c r="BC43" s="2">
        <f t="shared" si="51"/>
        <v>1</v>
      </c>
      <c r="BE43" s="2">
        <f t="shared" si="52"/>
        <v>1</v>
      </c>
      <c r="BF43" s="2">
        <f t="shared" si="52"/>
        <v>1</v>
      </c>
      <c r="BG43" s="2">
        <f t="shared" si="52"/>
        <v>1</v>
      </c>
      <c r="BH43" s="2">
        <f t="shared" si="52"/>
        <v>1</v>
      </c>
      <c r="BI43" s="2">
        <f t="shared" si="52"/>
        <v>1</v>
      </c>
      <c r="BK43" s="2">
        <f t="shared" si="28"/>
        <v>1</v>
      </c>
      <c r="BL43" s="2">
        <f t="shared" si="37"/>
        <v>1</v>
      </c>
      <c r="BM43" s="2">
        <f t="shared" si="37"/>
        <v>1</v>
      </c>
      <c r="BN43" s="2">
        <f t="shared" si="37"/>
        <v>1</v>
      </c>
      <c r="BO43" s="2">
        <f t="shared" si="37"/>
        <v>1</v>
      </c>
      <c r="BQ43" s="2">
        <f t="shared" si="29"/>
        <v>1</v>
      </c>
      <c r="BR43" s="2">
        <f t="shared" si="38"/>
        <v>1</v>
      </c>
      <c r="BS43" s="2">
        <f t="shared" si="38"/>
        <v>1</v>
      </c>
      <c r="BT43" s="2">
        <f t="shared" si="38"/>
        <v>1</v>
      </c>
      <c r="BU43" s="2">
        <f t="shared" si="38"/>
        <v>1</v>
      </c>
      <c r="BW43" s="2">
        <f t="shared" si="30"/>
        <v>1</v>
      </c>
      <c r="BX43" s="2">
        <f t="shared" si="39"/>
        <v>1</v>
      </c>
      <c r="BY43" s="2">
        <f t="shared" si="39"/>
        <v>1</v>
      </c>
      <c r="BZ43" s="2">
        <f t="shared" si="39"/>
        <v>1</v>
      </c>
      <c r="CA43" s="2">
        <f t="shared" si="39"/>
        <v>1</v>
      </c>
      <c r="CC43" s="2">
        <f t="shared" si="31"/>
        <v>1</v>
      </c>
      <c r="CD43" s="2">
        <f t="shared" si="40"/>
        <v>1</v>
      </c>
      <c r="CE43" s="2">
        <f t="shared" si="40"/>
        <v>1</v>
      </c>
      <c r="CF43" s="2">
        <f t="shared" si="40"/>
        <v>1</v>
      </c>
      <c r="CG43" s="2">
        <f t="shared" si="40"/>
        <v>1</v>
      </c>
      <c r="CI43" s="2">
        <f t="shared" si="32"/>
        <v>1</v>
      </c>
      <c r="CJ43" s="2">
        <f t="shared" si="41"/>
        <v>1</v>
      </c>
      <c r="CK43" s="2">
        <f t="shared" si="41"/>
        <v>1</v>
      </c>
      <c r="CL43" s="2">
        <f t="shared" si="41"/>
        <v>1</v>
      </c>
      <c r="CM43" s="2">
        <f t="shared" si="41"/>
        <v>1</v>
      </c>
      <c r="CO43" s="2">
        <f t="shared" si="33"/>
        <v>1</v>
      </c>
      <c r="CP43" s="2">
        <f t="shared" si="42"/>
        <v>1</v>
      </c>
      <c r="CQ43" s="2">
        <f t="shared" si="42"/>
        <v>1</v>
      </c>
      <c r="CR43" s="2">
        <f t="shared" si="42"/>
        <v>1</v>
      </c>
      <c r="CS43" s="2">
        <f t="shared" si="42"/>
        <v>1</v>
      </c>
    </row>
    <row r="44" spans="1:97">
      <c r="A44" s="248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2">
        <f t="shared" si="15"/>
        <v>1</v>
      </c>
      <c r="J44" s="2">
        <f t="shared" si="16"/>
        <v>1</v>
      </c>
      <c r="K44" s="2">
        <f t="shared" si="17"/>
        <v>0</v>
      </c>
      <c r="L44" s="2">
        <f t="shared" si="18"/>
        <v>1</v>
      </c>
      <c r="M44" s="2">
        <f t="shared" si="19"/>
        <v>1</v>
      </c>
      <c r="O44" s="2">
        <f t="shared" si="48"/>
        <v>1</v>
      </c>
      <c r="P44" s="2">
        <f t="shared" si="48"/>
        <v>0</v>
      </c>
      <c r="Q44" s="2">
        <f t="shared" si="48"/>
        <v>0</v>
      </c>
      <c r="R44" s="2">
        <f t="shared" si="48"/>
        <v>0</v>
      </c>
      <c r="S44" s="2">
        <f t="shared" si="48"/>
        <v>0</v>
      </c>
      <c r="U44" s="2">
        <f t="shared" si="21"/>
        <v>1</v>
      </c>
      <c r="V44" s="2">
        <f t="shared" si="34"/>
        <v>1</v>
      </c>
      <c r="W44" s="2">
        <f t="shared" si="34"/>
        <v>0</v>
      </c>
      <c r="X44" s="2">
        <f t="shared" si="34"/>
        <v>0</v>
      </c>
      <c r="Y44" s="2">
        <f t="shared" si="34"/>
        <v>1</v>
      </c>
      <c r="AA44" s="2">
        <f t="shared" si="22"/>
        <v>0</v>
      </c>
      <c r="AB44" s="2">
        <f t="shared" si="35"/>
        <v>0</v>
      </c>
      <c r="AC44" s="2">
        <f t="shared" si="35"/>
        <v>0</v>
      </c>
      <c r="AD44" s="2">
        <f t="shared" si="35"/>
        <v>1</v>
      </c>
      <c r="AE44" s="2">
        <f t="shared" si="35"/>
        <v>0</v>
      </c>
      <c r="AG44" s="2">
        <f t="shared" si="23"/>
        <v>1</v>
      </c>
      <c r="AH44" s="2">
        <f t="shared" si="36"/>
        <v>0</v>
      </c>
      <c r="AI44" s="2">
        <f t="shared" si="36"/>
        <v>0</v>
      </c>
      <c r="AJ44" s="2">
        <f t="shared" si="36"/>
        <v>0</v>
      </c>
      <c r="AK44" s="2">
        <f t="shared" si="36"/>
        <v>1</v>
      </c>
      <c r="AM44" s="2">
        <f t="shared" si="49"/>
        <v>1</v>
      </c>
      <c r="AN44" s="2">
        <f t="shared" si="49"/>
        <v>1</v>
      </c>
      <c r="AO44" s="2">
        <f t="shared" si="49"/>
        <v>0</v>
      </c>
      <c r="AP44" s="2">
        <f t="shared" si="49"/>
        <v>1</v>
      </c>
      <c r="AQ44" s="2">
        <f t="shared" si="49"/>
        <v>1</v>
      </c>
      <c r="AS44" s="2">
        <f t="shared" si="50"/>
        <v>1</v>
      </c>
      <c r="AT44" s="2">
        <f t="shared" si="50"/>
        <v>1</v>
      </c>
      <c r="AU44" s="2">
        <f t="shared" si="50"/>
        <v>0</v>
      </c>
      <c r="AV44" s="2">
        <f t="shared" si="50"/>
        <v>1</v>
      </c>
      <c r="AW44" s="2">
        <f t="shared" si="50"/>
        <v>1</v>
      </c>
      <c r="AY44" s="2">
        <f t="shared" si="51"/>
        <v>1</v>
      </c>
      <c r="AZ44" s="2">
        <f t="shared" si="51"/>
        <v>1</v>
      </c>
      <c r="BA44" s="2">
        <f t="shared" si="51"/>
        <v>0</v>
      </c>
      <c r="BB44" s="2">
        <f t="shared" si="51"/>
        <v>1</v>
      </c>
      <c r="BC44" s="2">
        <f t="shared" si="51"/>
        <v>1</v>
      </c>
      <c r="BE44" s="2">
        <f t="shared" si="52"/>
        <v>1</v>
      </c>
      <c r="BF44" s="2">
        <f t="shared" si="52"/>
        <v>1</v>
      </c>
      <c r="BG44" s="2">
        <f t="shared" si="52"/>
        <v>0</v>
      </c>
      <c r="BH44" s="2">
        <f t="shared" si="52"/>
        <v>1</v>
      </c>
      <c r="BI44" s="2">
        <f t="shared" si="52"/>
        <v>1</v>
      </c>
      <c r="BK44" s="2">
        <f t="shared" si="28"/>
        <v>1</v>
      </c>
      <c r="BL44" s="2">
        <f t="shared" si="37"/>
        <v>1</v>
      </c>
      <c r="BM44" s="2">
        <f t="shared" si="37"/>
        <v>0</v>
      </c>
      <c r="BN44" s="2">
        <f t="shared" si="37"/>
        <v>1</v>
      </c>
      <c r="BO44" s="2">
        <f t="shared" si="37"/>
        <v>1</v>
      </c>
      <c r="BQ44" s="2">
        <f t="shared" si="29"/>
        <v>1</v>
      </c>
      <c r="BR44" s="2">
        <f t="shared" si="38"/>
        <v>1</v>
      </c>
      <c r="BS44" s="2">
        <f t="shared" si="38"/>
        <v>0</v>
      </c>
      <c r="BT44" s="2">
        <f t="shared" si="38"/>
        <v>1</v>
      </c>
      <c r="BU44" s="2">
        <f t="shared" si="38"/>
        <v>1</v>
      </c>
      <c r="BW44" s="2">
        <f t="shared" si="30"/>
        <v>1</v>
      </c>
      <c r="BX44" s="2">
        <f t="shared" si="39"/>
        <v>1</v>
      </c>
      <c r="BY44" s="2">
        <f t="shared" si="39"/>
        <v>0</v>
      </c>
      <c r="BZ44" s="2">
        <f t="shared" si="39"/>
        <v>1</v>
      </c>
      <c r="CA44" s="2">
        <f t="shared" si="39"/>
        <v>1</v>
      </c>
      <c r="CC44" s="2">
        <f t="shared" si="31"/>
        <v>1</v>
      </c>
      <c r="CD44" s="2">
        <f t="shared" si="40"/>
        <v>1</v>
      </c>
      <c r="CE44" s="2">
        <f t="shared" si="40"/>
        <v>0</v>
      </c>
      <c r="CF44" s="2">
        <f t="shared" si="40"/>
        <v>1</v>
      </c>
      <c r="CG44" s="2">
        <f t="shared" si="40"/>
        <v>1</v>
      </c>
      <c r="CI44" s="2">
        <f t="shared" si="32"/>
        <v>1</v>
      </c>
      <c r="CJ44" s="2">
        <f t="shared" si="41"/>
        <v>1</v>
      </c>
      <c r="CK44" s="2">
        <f t="shared" si="41"/>
        <v>0</v>
      </c>
      <c r="CL44" s="2">
        <f t="shared" si="41"/>
        <v>1</v>
      </c>
      <c r="CM44" s="2">
        <f t="shared" si="41"/>
        <v>1</v>
      </c>
      <c r="CO44" s="2">
        <f t="shared" si="33"/>
        <v>1</v>
      </c>
      <c r="CP44" s="2">
        <f t="shared" si="42"/>
        <v>1</v>
      </c>
      <c r="CQ44" s="2">
        <f t="shared" si="42"/>
        <v>0</v>
      </c>
      <c r="CR44" s="2">
        <f t="shared" si="42"/>
        <v>1</v>
      </c>
      <c r="CS44" s="2">
        <f t="shared" si="42"/>
        <v>1</v>
      </c>
    </row>
    <row r="45" spans="1:97">
      <c r="A45" s="248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2">
        <f t="shared" si="15"/>
        <v>1</v>
      </c>
      <c r="J45" s="2">
        <f t="shared" si="16"/>
        <v>1</v>
      </c>
      <c r="K45" s="2">
        <f t="shared" si="17"/>
        <v>0</v>
      </c>
      <c r="L45" s="2">
        <f t="shared" si="18"/>
        <v>0</v>
      </c>
      <c r="M45" s="2">
        <f t="shared" si="19"/>
        <v>1</v>
      </c>
      <c r="O45" s="2">
        <f t="shared" si="48"/>
        <v>1</v>
      </c>
      <c r="P45" s="2">
        <f t="shared" si="48"/>
        <v>0</v>
      </c>
      <c r="Q45" s="2">
        <f t="shared" si="48"/>
        <v>0</v>
      </c>
      <c r="R45" s="2">
        <f t="shared" si="48"/>
        <v>0</v>
      </c>
      <c r="S45" s="2">
        <f t="shared" si="48"/>
        <v>0</v>
      </c>
      <c r="U45" s="2">
        <f t="shared" si="21"/>
        <v>0</v>
      </c>
      <c r="V45" s="2">
        <f t="shared" si="34"/>
        <v>0</v>
      </c>
      <c r="W45" s="2">
        <f t="shared" si="34"/>
        <v>0</v>
      </c>
      <c r="X45" s="2">
        <f t="shared" si="34"/>
        <v>0</v>
      </c>
      <c r="Y45" s="2">
        <f t="shared" si="34"/>
        <v>1</v>
      </c>
      <c r="AA45" s="2">
        <f t="shared" si="22"/>
        <v>0</v>
      </c>
      <c r="AB45" s="2">
        <f t="shared" si="35"/>
        <v>0</v>
      </c>
      <c r="AC45" s="2">
        <f t="shared" si="35"/>
        <v>0</v>
      </c>
      <c r="AD45" s="2">
        <f t="shared" si="35"/>
        <v>1</v>
      </c>
      <c r="AE45" s="2">
        <f t="shared" si="35"/>
        <v>0</v>
      </c>
      <c r="AG45" s="2">
        <f t="shared" si="23"/>
        <v>1</v>
      </c>
      <c r="AH45" s="2">
        <f t="shared" si="36"/>
        <v>1</v>
      </c>
      <c r="AI45" s="2">
        <f t="shared" si="36"/>
        <v>0</v>
      </c>
      <c r="AJ45" s="2">
        <f t="shared" si="36"/>
        <v>1</v>
      </c>
      <c r="AK45" s="2">
        <f t="shared" si="36"/>
        <v>1</v>
      </c>
      <c r="AM45" s="2">
        <f t="shared" si="49"/>
        <v>1</v>
      </c>
      <c r="AN45" s="2">
        <f t="shared" si="49"/>
        <v>1</v>
      </c>
      <c r="AO45" s="2">
        <f t="shared" si="49"/>
        <v>0</v>
      </c>
      <c r="AP45" s="2">
        <f t="shared" si="49"/>
        <v>1</v>
      </c>
      <c r="AQ45" s="2">
        <f t="shared" si="49"/>
        <v>1</v>
      </c>
      <c r="AS45" s="2">
        <f t="shared" si="50"/>
        <v>1</v>
      </c>
      <c r="AT45" s="2">
        <f t="shared" si="50"/>
        <v>1</v>
      </c>
      <c r="AU45" s="2">
        <f t="shared" si="50"/>
        <v>0</v>
      </c>
      <c r="AV45" s="2">
        <f t="shared" si="50"/>
        <v>1</v>
      </c>
      <c r="AW45" s="2">
        <f t="shared" si="50"/>
        <v>1</v>
      </c>
      <c r="AY45" s="2">
        <f t="shared" si="51"/>
        <v>1</v>
      </c>
      <c r="AZ45" s="2">
        <f t="shared" si="51"/>
        <v>1</v>
      </c>
      <c r="BA45" s="2">
        <f t="shared" si="51"/>
        <v>0</v>
      </c>
      <c r="BB45" s="2">
        <f t="shared" si="51"/>
        <v>1</v>
      </c>
      <c r="BC45" s="2">
        <f t="shared" si="51"/>
        <v>1</v>
      </c>
      <c r="BE45" s="2">
        <f t="shared" si="52"/>
        <v>1</v>
      </c>
      <c r="BF45" s="2">
        <f t="shared" si="52"/>
        <v>1</v>
      </c>
      <c r="BG45" s="2">
        <f t="shared" si="52"/>
        <v>0</v>
      </c>
      <c r="BH45" s="2">
        <f t="shared" si="52"/>
        <v>1</v>
      </c>
      <c r="BI45" s="2">
        <f t="shared" si="52"/>
        <v>1</v>
      </c>
      <c r="BK45" s="2">
        <f t="shared" si="28"/>
        <v>1</v>
      </c>
      <c r="BL45" s="2">
        <f t="shared" si="37"/>
        <v>1</v>
      </c>
      <c r="BM45" s="2">
        <f t="shared" si="37"/>
        <v>0</v>
      </c>
      <c r="BN45" s="2">
        <f t="shared" si="37"/>
        <v>1</v>
      </c>
      <c r="BO45" s="2">
        <f t="shared" si="37"/>
        <v>1</v>
      </c>
      <c r="BQ45" s="2">
        <f t="shared" si="29"/>
        <v>1</v>
      </c>
      <c r="BR45" s="2">
        <f t="shared" si="38"/>
        <v>1</v>
      </c>
      <c r="BS45" s="2">
        <f t="shared" si="38"/>
        <v>0</v>
      </c>
      <c r="BT45" s="2">
        <f t="shared" si="38"/>
        <v>1</v>
      </c>
      <c r="BU45" s="2">
        <f t="shared" si="38"/>
        <v>1</v>
      </c>
      <c r="BW45" s="2">
        <f t="shared" si="30"/>
        <v>1</v>
      </c>
      <c r="BX45" s="2">
        <f t="shared" si="39"/>
        <v>1</v>
      </c>
      <c r="BY45" s="2">
        <f t="shared" si="39"/>
        <v>0</v>
      </c>
      <c r="BZ45" s="2">
        <f t="shared" si="39"/>
        <v>1</v>
      </c>
      <c r="CA45" s="2">
        <f t="shared" si="39"/>
        <v>1</v>
      </c>
      <c r="CC45" s="2">
        <f t="shared" si="31"/>
        <v>1</v>
      </c>
      <c r="CD45" s="2">
        <f t="shared" si="40"/>
        <v>1</v>
      </c>
      <c r="CE45" s="2">
        <f t="shared" si="40"/>
        <v>0</v>
      </c>
      <c r="CF45" s="2">
        <f t="shared" si="40"/>
        <v>1</v>
      </c>
      <c r="CG45" s="2">
        <f t="shared" si="40"/>
        <v>1</v>
      </c>
      <c r="CI45" s="2">
        <f t="shared" si="32"/>
        <v>1</v>
      </c>
      <c r="CJ45" s="2">
        <f t="shared" si="41"/>
        <v>1</v>
      </c>
      <c r="CK45" s="2">
        <f t="shared" si="41"/>
        <v>0</v>
      </c>
      <c r="CL45" s="2">
        <f t="shared" si="41"/>
        <v>1</v>
      </c>
      <c r="CM45" s="2">
        <f t="shared" si="41"/>
        <v>1</v>
      </c>
      <c r="CO45" s="2">
        <f t="shared" si="33"/>
        <v>1</v>
      </c>
      <c r="CP45" s="2">
        <f t="shared" si="42"/>
        <v>1</v>
      </c>
      <c r="CQ45" s="2">
        <f t="shared" si="42"/>
        <v>0</v>
      </c>
      <c r="CR45" s="2">
        <f t="shared" si="42"/>
        <v>1</v>
      </c>
      <c r="CS45" s="2">
        <f t="shared" si="42"/>
        <v>1</v>
      </c>
    </row>
    <row r="46" spans="1:97">
      <c r="A46" s="248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2">
        <f t="shared" si="15"/>
        <v>1</v>
      </c>
      <c r="J46" s="2">
        <f t="shared" si="16"/>
        <v>1</v>
      </c>
      <c r="K46" s="2">
        <f t="shared" si="17"/>
        <v>0</v>
      </c>
      <c r="L46" s="2">
        <f t="shared" si="18"/>
        <v>0</v>
      </c>
      <c r="M46" s="2">
        <f t="shared" si="19"/>
        <v>1</v>
      </c>
      <c r="O46" s="2">
        <f t="shared" si="48"/>
        <v>1</v>
      </c>
      <c r="P46" s="2">
        <f t="shared" si="48"/>
        <v>0</v>
      </c>
      <c r="Q46" s="2">
        <f t="shared" si="48"/>
        <v>0</v>
      </c>
      <c r="R46" s="2">
        <f t="shared" si="48"/>
        <v>0</v>
      </c>
      <c r="S46" s="2">
        <f t="shared" si="48"/>
        <v>0</v>
      </c>
      <c r="U46" s="2">
        <f t="shared" si="21"/>
        <v>0</v>
      </c>
      <c r="V46" s="2">
        <f t="shared" si="34"/>
        <v>0</v>
      </c>
      <c r="W46" s="2">
        <f t="shared" si="34"/>
        <v>0</v>
      </c>
      <c r="X46" s="2">
        <f t="shared" si="34"/>
        <v>0</v>
      </c>
      <c r="Y46" s="2">
        <f t="shared" si="34"/>
        <v>1</v>
      </c>
      <c r="AA46" s="2">
        <f t="shared" si="22"/>
        <v>0</v>
      </c>
      <c r="AB46" s="2">
        <f t="shared" si="35"/>
        <v>0</v>
      </c>
      <c r="AC46" s="2">
        <f t="shared" si="35"/>
        <v>0</v>
      </c>
      <c r="AD46" s="2">
        <f t="shared" si="35"/>
        <v>1</v>
      </c>
      <c r="AE46" s="2">
        <f t="shared" si="35"/>
        <v>0</v>
      </c>
      <c r="AG46" s="2">
        <f t="shared" si="23"/>
        <v>1</v>
      </c>
      <c r="AH46" s="2">
        <f t="shared" si="36"/>
        <v>1</v>
      </c>
      <c r="AI46" s="2">
        <f t="shared" si="36"/>
        <v>0</v>
      </c>
      <c r="AJ46" s="2">
        <f t="shared" si="36"/>
        <v>1</v>
      </c>
      <c r="AK46" s="2">
        <f t="shared" si="36"/>
        <v>0</v>
      </c>
      <c r="AM46" s="2">
        <f t="shared" si="49"/>
        <v>1</v>
      </c>
      <c r="AN46" s="2">
        <f t="shared" si="49"/>
        <v>1</v>
      </c>
      <c r="AO46" s="2">
        <f t="shared" si="49"/>
        <v>0</v>
      </c>
      <c r="AP46" s="2">
        <f t="shared" si="49"/>
        <v>1</v>
      </c>
      <c r="AQ46" s="2">
        <f t="shared" si="49"/>
        <v>1</v>
      </c>
      <c r="AS46" s="2">
        <f t="shared" si="50"/>
        <v>1</v>
      </c>
      <c r="AT46" s="2">
        <f t="shared" si="50"/>
        <v>1</v>
      </c>
      <c r="AU46" s="2">
        <f t="shared" si="50"/>
        <v>0</v>
      </c>
      <c r="AV46" s="2">
        <f t="shared" si="50"/>
        <v>1</v>
      </c>
      <c r="AW46" s="2">
        <f t="shared" si="50"/>
        <v>1</v>
      </c>
      <c r="AY46" s="2">
        <f t="shared" si="51"/>
        <v>1</v>
      </c>
      <c r="AZ46" s="2">
        <f t="shared" si="51"/>
        <v>1</v>
      </c>
      <c r="BA46" s="2">
        <f t="shared" si="51"/>
        <v>0</v>
      </c>
      <c r="BB46" s="2">
        <f t="shared" si="51"/>
        <v>1</v>
      </c>
      <c r="BC46" s="2">
        <f t="shared" si="51"/>
        <v>1</v>
      </c>
      <c r="BE46" s="2">
        <f t="shared" si="52"/>
        <v>1</v>
      </c>
      <c r="BF46" s="2">
        <f t="shared" si="52"/>
        <v>1</v>
      </c>
      <c r="BG46" s="2">
        <f t="shared" si="52"/>
        <v>0</v>
      </c>
      <c r="BH46" s="2">
        <f t="shared" si="52"/>
        <v>1</v>
      </c>
      <c r="BI46" s="2">
        <f t="shared" si="52"/>
        <v>1</v>
      </c>
      <c r="BK46" s="2">
        <f t="shared" si="28"/>
        <v>1</v>
      </c>
      <c r="BL46" s="2">
        <f t="shared" si="37"/>
        <v>1</v>
      </c>
      <c r="BM46" s="2">
        <f t="shared" si="37"/>
        <v>0</v>
      </c>
      <c r="BN46" s="2">
        <f t="shared" si="37"/>
        <v>1</v>
      </c>
      <c r="BO46" s="2">
        <f t="shared" si="37"/>
        <v>1</v>
      </c>
      <c r="BQ46" s="2">
        <f t="shared" si="29"/>
        <v>1</v>
      </c>
      <c r="BR46" s="2">
        <f t="shared" si="38"/>
        <v>1</v>
      </c>
      <c r="BS46" s="2">
        <f t="shared" si="38"/>
        <v>0</v>
      </c>
      <c r="BT46" s="2">
        <f t="shared" si="38"/>
        <v>1</v>
      </c>
      <c r="BU46" s="2">
        <f t="shared" si="38"/>
        <v>1</v>
      </c>
      <c r="BW46" s="2">
        <f t="shared" si="30"/>
        <v>1</v>
      </c>
      <c r="BX46" s="2">
        <f t="shared" si="39"/>
        <v>1</v>
      </c>
      <c r="BY46" s="2">
        <f t="shared" si="39"/>
        <v>0</v>
      </c>
      <c r="BZ46" s="2">
        <f t="shared" si="39"/>
        <v>1</v>
      </c>
      <c r="CA46" s="2">
        <f t="shared" si="39"/>
        <v>1</v>
      </c>
      <c r="CC46" s="2">
        <f t="shared" si="31"/>
        <v>1</v>
      </c>
      <c r="CD46" s="2">
        <f t="shared" si="40"/>
        <v>1</v>
      </c>
      <c r="CE46" s="2">
        <f t="shared" si="40"/>
        <v>0</v>
      </c>
      <c r="CF46" s="2">
        <f t="shared" si="40"/>
        <v>1</v>
      </c>
      <c r="CG46" s="2">
        <f t="shared" si="40"/>
        <v>1</v>
      </c>
      <c r="CI46" s="2">
        <f t="shared" si="32"/>
        <v>1</v>
      </c>
      <c r="CJ46" s="2">
        <f t="shared" si="41"/>
        <v>1</v>
      </c>
      <c r="CK46" s="2">
        <f t="shared" si="41"/>
        <v>0</v>
      </c>
      <c r="CL46" s="2">
        <f t="shared" si="41"/>
        <v>1</v>
      </c>
      <c r="CM46" s="2">
        <f t="shared" si="41"/>
        <v>1</v>
      </c>
      <c r="CO46" s="2">
        <f t="shared" si="33"/>
        <v>1</v>
      </c>
      <c r="CP46" s="2">
        <f t="shared" si="42"/>
        <v>1</v>
      </c>
      <c r="CQ46" s="2">
        <f t="shared" si="42"/>
        <v>0</v>
      </c>
      <c r="CR46" s="2">
        <f t="shared" si="42"/>
        <v>1</v>
      </c>
      <c r="CS46" s="2">
        <f t="shared" si="42"/>
        <v>1</v>
      </c>
    </row>
    <row r="47" spans="1:97">
      <c r="A47" s="248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2">
        <f t="shared" si="15"/>
        <v>1</v>
      </c>
      <c r="J47" s="2">
        <f t="shared" si="16"/>
        <v>1</v>
      </c>
      <c r="K47" s="2">
        <f t="shared" si="17"/>
        <v>1</v>
      </c>
      <c r="L47" s="2">
        <f t="shared" si="18"/>
        <v>0</v>
      </c>
      <c r="M47" s="2">
        <f t="shared" si="19"/>
        <v>1</v>
      </c>
      <c r="O47" s="2">
        <f t="shared" si="48"/>
        <v>1</v>
      </c>
      <c r="P47" s="2">
        <f t="shared" si="48"/>
        <v>0</v>
      </c>
      <c r="Q47" s="2">
        <f t="shared" si="48"/>
        <v>1</v>
      </c>
      <c r="R47" s="2">
        <f t="shared" si="48"/>
        <v>1</v>
      </c>
      <c r="S47" s="2">
        <f t="shared" si="48"/>
        <v>0</v>
      </c>
      <c r="U47" s="2">
        <f t="shared" si="21"/>
        <v>0</v>
      </c>
      <c r="V47" s="2">
        <f t="shared" si="34"/>
        <v>0</v>
      </c>
      <c r="W47" s="2">
        <f t="shared" si="34"/>
        <v>0</v>
      </c>
      <c r="X47" s="2">
        <f t="shared" si="34"/>
        <v>0</v>
      </c>
      <c r="Y47" s="2">
        <f t="shared" si="34"/>
        <v>0</v>
      </c>
      <c r="AA47" s="2">
        <f t="shared" si="22"/>
        <v>1</v>
      </c>
      <c r="AB47" s="2">
        <f t="shared" si="35"/>
        <v>1</v>
      </c>
      <c r="AC47" s="2">
        <f t="shared" si="35"/>
        <v>0</v>
      </c>
      <c r="AD47" s="2">
        <f t="shared" si="35"/>
        <v>1</v>
      </c>
      <c r="AE47" s="2">
        <f t="shared" si="35"/>
        <v>1</v>
      </c>
      <c r="AG47" s="2">
        <f t="shared" si="23"/>
        <v>1</v>
      </c>
      <c r="AH47" s="2">
        <f t="shared" si="36"/>
        <v>0</v>
      </c>
      <c r="AI47" s="2">
        <f t="shared" si="36"/>
        <v>0</v>
      </c>
      <c r="AJ47" s="2">
        <f t="shared" si="36"/>
        <v>0</v>
      </c>
      <c r="AK47" s="2">
        <f t="shared" si="36"/>
        <v>0</v>
      </c>
      <c r="AM47" s="2">
        <f t="shared" si="49"/>
        <v>1</v>
      </c>
      <c r="AN47" s="2">
        <f t="shared" si="49"/>
        <v>1</v>
      </c>
      <c r="AO47" s="2">
        <f t="shared" si="49"/>
        <v>1</v>
      </c>
      <c r="AP47" s="2">
        <f t="shared" si="49"/>
        <v>1</v>
      </c>
      <c r="AQ47" s="2">
        <f t="shared" si="49"/>
        <v>1</v>
      </c>
      <c r="AS47" s="2">
        <f t="shared" si="50"/>
        <v>1</v>
      </c>
      <c r="AT47" s="2">
        <f t="shared" si="50"/>
        <v>1</v>
      </c>
      <c r="AU47" s="2">
        <f t="shared" si="50"/>
        <v>1</v>
      </c>
      <c r="AV47" s="2">
        <f t="shared" si="50"/>
        <v>1</v>
      </c>
      <c r="AW47" s="2">
        <f t="shared" si="50"/>
        <v>1</v>
      </c>
      <c r="AY47" s="2">
        <f t="shared" si="51"/>
        <v>1</v>
      </c>
      <c r="AZ47" s="2">
        <f t="shared" si="51"/>
        <v>1</v>
      </c>
      <c r="BA47" s="2">
        <f t="shared" si="51"/>
        <v>1</v>
      </c>
      <c r="BB47" s="2">
        <f t="shared" si="51"/>
        <v>1</v>
      </c>
      <c r="BC47" s="2">
        <f t="shared" si="51"/>
        <v>1</v>
      </c>
      <c r="BE47" s="2">
        <f t="shared" si="52"/>
        <v>1</v>
      </c>
      <c r="BF47" s="2">
        <f t="shared" si="52"/>
        <v>1</v>
      </c>
      <c r="BG47" s="2">
        <f t="shared" si="52"/>
        <v>1</v>
      </c>
      <c r="BH47" s="2">
        <f t="shared" si="52"/>
        <v>1</v>
      </c>
      <c r="BI47" s="2">
        <f t="shared" si="52"/>
        <v>1</v>
      </c>
      <c r="BK47" s="2">
        <f t="shared" si="28"/>
        <v>1</v>
      </c>
      <c r="BL47" s="2">
        <f t="shared" si="37"/>
        <v>1</v>
      </c>
      <c r="BM47" s="2">
        <f t="shared" si="37"/>
        <v>1</v>
      </c>
      <c r="BN47" s="2">
        <f t="shared" si="37"/>
        <v>1</v>
      </c>
      <c r="BO47" s="2">
        <f t="shared" si="37"/>
        <v>1</v>
      </c>
      <c r="BQ47" s="2">
        <f t="shared" si="29"/>
        <v>1</v>
      </c>
      <c r="BR47" s="2">
        <f t="shared" si="38"/>
        <v>1</v>
      </c>
      <c r="BS47" s="2">
        <f t="shared" si="38"/>
        <v>1</v>
      </c>
      <c r="BT47" s="2">
        <f t="shared" si="38"/>
        <v>1</v>
      </c>
      <c r="BU47" s="2">
        <f t="shared" si="38"/>
        <v>1</v>
      </c>
      <c r="BW47" s="2">
        <f t="shared" si="30"/>
        <v>1</v>
      </c>
      <c r="BX47" s="2">
        <f t="shared" si="39"/>
        <v>1</v>
      </c>
      <c r="BY47" s="2">
        <f t="shared" si="39"/>
        <v>1</v>
      </c>
      <c r="BZ47" s="2">
        <f t="shared" si="39"/>
        <v>1</v>
      </c>
      <c r="CA47" s="2">
        <f t="shared" si="39"/>
        <v>1</v>
      </c>
      <c r="CC47" s="2">
        <f t="shared" si="31"/>
        <v>1</v>
      </c>
      <c r="CD47" s="2">
        <f t="shared" si="40"/>
        <v>1</v>
      </c>
      <c r="CE47" s="2">
        <f t="shared" si="40"/>
        <v>1</v>
      </c>
      <c r="CF47" s="2">
        <f t="shared" si="40"/>
        <v>1</v>
      </c>
      <c r="CG47" s="2">
        <f t="shared" si="40"/>
        <v>1</v>
      </c>
      <c r="CI47" s="2">
        <f t="shared" si="32"/>
        <v>1</v>
      </c>
      <c r="CJ47" s="2">
        <f t="shared" si="41"/>
        <v>1</v>
      </c>
      <c r="CK47" s="2">
        <f t="shared" si="41"/>
        <v>1</v>
      </c>
      <c r="CL47" s="2">
        <f t="shared" si="41"/>
        <v>1</v>
      </c>
      <c r="CM47" s="2">
        <f t="shared" si="41"/>
        <v>1</v>
      </c>
      <c r="CO47" s="2">
        <f t="shared" si="33"/>
        <v>1</v>
      </c>
      <c r="CP47" s="2">
        <f t="shared" si="42"/>
        <v>1</v>
      </c>
      <c r="CQ47" s="2">
        <f t="shared" si="42"/>
        <v>1</v>
      </c>
      <c r="CR47" s="2">
        <f t="shared" si="42"/>
        <v>1</v>
      </c>
      <c r="CS47" s="2">
        <f t="shared" si="42"/>
        <v>1</v>
      </c>
    </row>
    <row r="48" spans="1:97">
      <c r="A48" s="248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2">
        <f t="shared" si="15"/>
        <v>1</v>
      </c>
      <c r="J48" s="2">
        <f t="shared" si="16"/>
        <v>1</v>
      </c>
      <c r="K48" s="2">
        <f t="shared" si="17"/>
        <v>1</v>
      </c>
      <c r="L48" s="2">
        <f t="shared" si="18"/>
        <v>1</v>
      </c>
      <c r="M48" s="2">
        <f t="shared" si="19"/>
        <v>1</v>
      </c>
      <c r="O48" s="2">
        <f t="shared" si="48"/>
        <v>1</v>
      </c>
      <c r="P48" s="2">
        <f t="shared" si="48"/>
        <v>0</v>
      </c>
      <c r="Q48" s="2">
        <f t="shared" si="48"/>
        <v>1</v>
      </c>
      <c r="R48" s="2">
        <f t="shared" si="48"/>
        <v>1</v>
      </c>
      <c r="S48" s="2">
        <f t="shared" si="48"/>
        <v>0</v>
      </c>
      <c r="U48" s="2">
        <f t="shared" si="21"/>
        <v>0</v>
      </c>
      <c r="V48" s="2">
        <f t="shared" si="34"/>
        <v>1</v>
      </c>
      <c r="W48" s="2">
        <f t="shared" si="34"/>
        <v>0</v>
      </c>
      <c r="X48" s="2">
        <f t="shared" si="34"/>
        <v>0</v>
      </c>
      <c r="Y48" s="2">
        <f t="shared" si="34"/>
        <v>0</v>
      </c>
      <c r="AA48" s="2">
        <f t="shared" si="22"/>
        <v>0</v>
      </c>
      <c r="AB48" s="2">
        <f t="shared" si="35"/>
        <v>1</v>
      </c>
      <c r="AC48" s="2">
        <f t="shared" si="35"/>
        <v>0</v>
      </c>
      <c r="AD48" s="2">
        <f t="shared" si="35"/>
        <v>1</v>
      </c>
      <c r="AE48" s="2">
        <f t="shared" si="35"/>
        <v>1</v>
      </c>
      <c r="AG48" s="2">
        <f t="shared" si="23"/>
        <v>1</v>
      </c>
      <c r="AH48" s="2">
        <f t="shared" si="36"/>
        <v>0</v>
      </c>
      <c r="AI48" s="2">
        <f t="shared" si="36"/>
        <v>0</v>
      </c>
      <c r="AJ48" s="2">
        <f t="shared" si="36"/>
        <v>0</v>
      </c>
      <c r="AK48" s="2">
        <f t="shared" si="36"/>
        <v>0</v>
      </c>
      <c r="AM48" s="2">
        <f t="shared" si="49"/>
        <v>1</v>
      </c>
      <c r="AN48" s="2">
        <f t="shared" si="49"/>
        <v>1</v>
      </c>
      <c r="AO48" s="2">
        <f t="shared" si="49"/>
        <v>1</v>
      </c>
      <c r="AP48" s="2">
        <f t="shared" si="49"/>
        <v>1</v>
      </c>
      <c r="AQ48" s="2">
        <f t="shared" si="49"/>
        <v>1</v>
      </c>
      <c r="AS48" s="2">
        <f t="shared" si="50"/>
        <v>1</v>
      </c>
      <c r="AT48" s="2">
        <f t="shared" si="50"/>
        <v>1</v>
      </c>
      <c r="AU48" s="2">
        <f t="shared" si="50"/>
        <v>1</v>
      </c>
      <c r="AV48" s="2">
        <f t="shared" si="50"/>
        <v>1</v>
      </c>
      <c r="AW48" s="2">
        <f t="shared" si="50"/>
        <v>1</v>
      </c>
      <c r="AY48" s="2">
        <f t="shared" si="51"/>
        <v>1</v>
      </c>
      <c r="AZ48" s="2">
        <f t="shared" si="51"/>
        <v>1</v>
      </c>
      <c r="BA48" s="2">
        <f t="shared" si="51"/>
        <v>1</v>
      </c>
      <c r="BB48" s="2">
        <f t="shared" si="51"/>
        <v>1</v>
      </c>
      <c r="BC48" s="2">
        <f t="shared" si="51"/>
        <v>1</v>
      </c>
      <c r="BE48" s="2">
        <f t="shared" si="52"/>
        <v>1</v>
      </c>
      <c r="BF48" s="2">
        <f t="shared" si="52"/>
        <v>1</v>
      </c>
      <c r="BG48" s="2">
        <f t="shared" si="52"/>
        <v>1</v>
      </c>
      <c r="BH48" s="2">
        <f t="shared" si="52"/>
        <v>1</v>
      </c>
      <c r="BI48" s="2">
        <f t="shared" si="52"/>
        <v>1</v>
      </c>
      <c r="BK48" s="2">
        <f t="shared" si="28"/>
        <v>1</v>
      </c>
      <c r="BL48" s="2">
        <f t="shared" si="37"/>
        <v>1</v>
      </c>
      <c r="BM48" s="2">
        <f t="shared" si="37"/>
        <v>1</v>
      </c>
      <c r="BN48" s="2">
        <f t="shared" si="37"/>
        <v>1</v>
      </c>
      <c r="BO48" s="2">
        <f t="shared" si="37"/>
        <v>1</v>
      </c>
      <c r="BQ48" s="2">
        <f t="shared" si="29"/>
        <v>1</v>
      </c>
      <c r="BR48" s="2">
        <f t="shared" si="38"/>
        <v>1</v>
      </c>
      <c r="BS48" s="2">
        <f t="shared" si="38"/>
        <v>1</v>
      </c>
      <c r="BT48" s="2">
        <f t="shared" si="38"/>
        <v>1</v>
      </c>
      <c r="BU48" s="2">
        <f t="shared" si="38"/>
        <v>1</v>
      </c>
      <c r="BW48" s="2">
        <f t="shared" si="30"/>
        <v>1</v>
      </c>
      <c r="BX48" s="2">
        <f t="shared" si="39"/>
        <v>1</v>
      </c>
      <c r="BY48" s="2">
        <f t="shared" si="39"/>
        <v>1</v>
      </c>
      <c r="BZ48" s="2">
        <f t="shared" si="39"/>
        <v>1</v>
      </c>
      <c r="CA48" s="2">
        <f t="shared" si="39"/>
        <v>1</v>
      </c>
      <c r="CC48" s="2">
        <f t="shared" si="31"/>
        <v>1</v>
      </c>
      <c r="CD48" s="2">
        <f t="shared" si="40"/>
        <v>1</v>
      </c>
      <c r="CE48" s="2">
        <f t="shared" si="40"/>
        <v>1</v>
      </c>
      <c r="CF48" s="2">
        <f t="shared" si="40"/>
        <v>1</v>
      </c>
      <c r="CG48" s="2">
        <f t="shared" si="40"/>
        <v>1</v>
      </c>
      <c r="CI48" s="2">
        <f t="shared" si="32"/>
        <v>1</v>
      </c>
      <c r="CJ48" s="2">
        <f t="shared" si="41"/>
        <v>1</v>
      </c>
      <c r="CK48" s="2">
        <f t="shared" si="41"/>
        <v>1</v>
      </c>
      <c r="CL48" s="2">
        <f t="shared" si="41"/>
        <v>1</v>
      </c>
      <c r="CM48" s="2">
        <f t="shared" si="41"/>
        <v>1</v>
      </c>
      <c r="CO48" s="2">
        <f t="shared" si="33"/>
        <v>1</v>
      </c>
      <c r="CP48" s="2">
        <f t="shared" si="42"/>
        <v>1</v>
      </c>
      <c r="CQ48" s="2">
        <f t="shared" si="42"/>
        <v>1</v>
      </c>
      <c r="CR48" s="2">
        <f t="shared" si="42"/>
        <v>1</v>
      </c>
      <c r="CS48" s="2">
        <f t="shared" si="42"/>
        <v>1</v>
      </c>
    </row>
    <row r="49" spans="1:97">
      <c r="A49" s="248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2">
        <f t="shared" si="15"/>
        <v>1</v>
      </c>
      <c r="J49" s="2">
        <f t="shared" si="16"/>
        <v>0</v>
      </c>
      <c r="K49" s="2">
        <f t="shared" si="17"/>
        <v>0</v>
      </c>
      <c r="L49" s="2">
        <f t="shared" si="18"/>
        <v>1</v>
      </c>
      <c r="M49" s="2">
        <f t="shared" si="19"/>
        <v>1</v>
      </c>
      <c r="O49" s="2">
        <f t="shared" si="48"/>
        <v>1</v>
      </c>
      <c r="P49" s="2">
        <f t="shared" si="48"/>
        <v>0</v>
      </c>
      <c r="Q49" s="2">
        <f t="shared" si="48"/>
        <v>0</v>
      </c>
      <c r="R49" s="2">
        <f t="shared" si="48"/>
        <v>1</v>
      </c>
      <c r="S49" s="2">
        <f t="shared" si="48"/>
        <v>0</v>
      </c>
      <c r="U49" s="2">
        <f t="shared" si="21"/>
        <v>0</v>
      </c>
      <c r="V49" s="2">
        <f t="shared" si="34"/>
        <v>0</v>
      </c>
      <c r="W49" s="2">
        <f t="shared" si="34"/>
        <v>0</v>
      </c>
      <c r="X49" s="2">
        <f t="shared" si="34"/>
        <v>0</v>
      </c>
      <c r="Y49" s="2">
        <f t="shared" si="34"/>
        <v>0</v>
      </c>
      <c r="AA49" s="2">
        <f t="shared" si="22"/>
        <v>0</v>
      </c>
      <c r="AB49" s="2">
        <f t="shared" si="35"/>
        <v>0</v>
      </c>
      <c r="AC49" s="2">
        <f t="shared" si="35"/>
        <v>0</v>
      </c>
      <c r="AD49" s="2">
        <f t="shared" si="35"/>
        <v>1</v>
      </c>
      <c r="AE49" s="2">
        <f t="shared" si="35"/>
        <v>0</v>
      </c>
      <c r="AG49" s="2">
        <f t="shared" si="23"/>
        <v>1</v>
      </c>
      <c r="AH49" s="2">
        <f t="shared" si="36"/>
        <v>0</v>
      </c>
      <c r="AI49" s="2">
        <f t="shared" si="36"/>
        <v>0</v>
      </c>
      <c r="AJ49" s="2">
        <f t="shared" si="36"/>
        <v>0</v>
      </c>
      <c r="AK49" s="2">
        <f t="shared" si="36"/>
        <v>1</v>
      </c>
      <c r="AM49" s="2">
        <f t="shared" si="49"/>
        <v>1</v>
      </c>
      <c r="AN49" s="2">
        <f t="shared" si="49"/>
        <v>0</v>
      </c>
      <c r="AO49" s="2">
        <f t="shared" si="49"/>
        <v>0</v>
      </c>
      <c r="AP49" s="2">
        <f t="shared" si="49"/>
        <v>1</v>
      </c>
      <c r="AQ49" s="2">
        <f t="shared" si="49"/>
        <v>1</v>
      </c>
      <c r="AS49" s="2">
        <f t="shared" si="50"/>
        <v>1</v>
      </c>
      <c r="AT49" s="2">
        <f t="shared" si="50"/>
        <v>0</v>
      </c>
      <c r="AU49" s="2">
        <f t="shared" si="50"/>
        <v>0</v>
      </c>
      <c r="AV49" s="2">
        <f t="shared" si="50"/>
        <v>1</v>
      </c>
      <c r="AW49" s="2">
        <f t="shared" si="50"/>
        <v>1</v>
      </c>
      <c r="AY49" s="2">
        <f t="shared" si="51"/>
        <v>1</v>
      </c>
      <c r="AZ49" s="2">
        <f t="shared" si="51"/>
        <v>0</v>
      </c>
      <c r="BA49" s="2">
        <f t="shared" si="51"/>
        <v>0</v>
      </c>
      <c r="BB49" s="2">
        <f t="shared" si="51"/>
        <v>1</v>
      </c>
      <c r="BC49" s="2">
        <f t="shared" si="51"/>
        <v>1</v>
      </c>
      <c r="BE49" s="2">
        <f t="shared" si="52"/>
        <v>1</v>
      </c>
      <c r="BF49" s="2">
        <f t="shared" si="52"/>
        <v>0</v>
      </c>
      <c r="BG49" s="2">
        <f t="shared" si="52"/>
        <v>0</v>
      </c>
      <c r="BH49" s="2">
        <f t="shared" si="52"/>
        <v>1</v>
      </c>
      <c r="BI49" s="2">
        <f t="shared" si="52"/>
        <v>1</v>
      </c>
      <c r="BK49" s="2">
        <f t="shared" si="28"/>
        <v>1</v>
      </c>
      <c r="BL49" s="2">
        <f t="shared" si="37"/>
        <v>0</v>
      </c>
      <c r="BM49" s="2">
        <f t="shared" si="37"/>
        <v>0</v>
      </c>
      <c r="BN49" s="2">
        <f t="shared" si="37"/>
        <v>1</v>
      </c>
      <c r="BO49" s="2">
        <f t="shared" si="37"/>
        <v>1</v>
      </c>
      <c r="BQ49" s="2">
        <f t="shared" si="29"/>
        <v>1</v>
      </c>
      <c r="BR49" s="2">
        <f t="shared" si="38"/>
        <v>0</v>
      </c>
      <c r="BS49" s="2">
        <f t="shared" si="38"/>
        <v>0</v>
      </c>
      <c r="BT49" s="2">
        <f t="shared" si="38"/>
        <v>1</v>
      </c>
      <c r="BU49" s="2">
        <f t="shared" si="38"/>
        <v>1</v>
      </c>
      <c r="BW49" s="2">
        <f t="shared" si="30"/>
        <v>1</v>
      </c>
      <c r="BX49" s="2">
        <f t="shared" si="39"/>
        <v>0</v>
      </c>
      <c r="BY49" s="2">
        <f t="shared" si="39"/>
        <v>0</v>
      </c>
      <c r="BZ49" s="2">
        <f t="shared" si="39"/>
        <v>1</v>
      </c>
      <c r="CA49" s="2">
        <f t="shared" si="39"/>
        <v>1</v>
      </c>
      <c r="CC49" s="2">
        <f t="shared" si="31"/>
        <v>1</v>
      </c>
      <c r="CD49" s="2">
        <f t="shared" si="40"/>
        <v>0</v>
      </c>
      <c r="CE49" s="2">
        <f t="shared" si="40"/>
        <v>0</v>
      </c>
      <c r="CF49" s="2">
        <f t="shared" si="40"/>
        <v>1</v>
      </c>
      <c r="CG49" s="2">
        <f t="shared" si="40"/>
        <v>1</v>
      </c>
      <c r="CI49" s="2">
        <f t="shared" si="32"/>
        <v>1</v>
      </c>
      <c r="CJ49" s="2">
        <f t="shared" si="41"/>
        <v>0</v>
      </c>
      <c r="CK49" s="2">
        <f t="shared" si="41"/>
        <v>0</v>
      </c>
      <c r="CL49" s="2">
        <f t="shared" si="41"/>
        <v>1</v>
      </c>
      <c r="CM49" s="2">
        <f t="shared" si="41"/>
        <v>1</v>
      </c>
      <c r="CO49" s="2">
        <f t="shared" si="33"/>
        <v>1</v>
      </c>
      <c r="CP49" s="2">
        <f t="shared" si="42"/>
        <v>0</v>
      </c>
      <c r="CQ49" s="2">
        <f t="shared" si="42"/>
        <v>0</v>
      </c>
      <c r="CR49" s="2">
        <f t="shared" si="42"/>
        <v>1</v>
      </c>
      <c r="CS49" s="2">
        <f t="shared" si="42"/>
        <v>1</v>
      </c>
    </row>
    <row r="50" spans="1:97">
      <c r="A50" s="248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2">
        <f t="shared" si="15"/>
        <v>1</v>
      </c>
      <c r="J50" s="2">
        <f t="shared" si="16"/>
        <v>0</v>
      </c>
      <c r="K50" s="2">
        <f t="shared" si="17"/>
        <v>0</v>
      </c>
      <c r="L50" s="2">
        <f t="shared" si="18"/>
        <v>0</v>
      </c>
      <c r="M50" s="2">
        <f t="shared" si="19"/>
        <v>1</v>
      </c>
      <c r="O50" s="2">
        <f t="shared" si="48"/>
        <v>1</v>
      </c>
      <c r="P50" s="2">
        <f t="shared" si="48"/>
        <v>0</v>
      </c>
      <c r="Q50" s="2">
        <f t="shared" si="48"/>
        <v>0</v>
      </c>
      <c r="R50" s="2">
        <f t="shared" si="48"/>
        <v>1</v>
      </c>
      <c r="S50" s="2">
        <f t="shared" si="48"/>
        <v>0</v>
      </c>
      <c r="U50" s="2">
        <f t="shared" si="21"/>
        <v>1</v>
      </c>
      <c r="V50" s="2">
        <f t="shared" si="34"/>
        <v>0</v>
      </c>
      <c r="W50" s="2">
        <f t="shared" si="34"/>
        <v>0</v>
      </c>
      <c r="X50" s="2">
        <f t="shared" si="34"/>
        <v>0</v>
      </c>
      <c r="Y50" s="2">
        <f t="shared" si="34"/>
        <v>1</v>
      </c>
      <c r="AA50" s="2">
        <f t="shared" si="22"/>
        <v>0</v>
      </c>
      <c r="AB50" s="2">
        <f t="shared" si="35"/>
        <v>0</v>
      </c>
      <c r="AC50" s="2">
        <f t="shared" si="35"/>
        <v>0</v>
      </c>
      <c r="AD50" s="2">
        <f t="shared" si="35"/>
        <v>1</v>
      </c>
      <c r="AE50" s="2">
        <f t="shared" si="35"/>
        <v>0</v>
      </c>
      <c r="AG50" s="2">
        <f t="shared" si="23"/>
        <v>1</v>
      </c>
      <c r="AH50" s="2">
        <f t="shared" si="36"/>
        <v>0</v>
      </c>
      <c r="AI50" s="2">
        <f t="shared" si="36"/>
        <v>0</v>
      </c>
      <c r="AJ50" s="2">
        <f t="shared" si="36"/>
        <v>0</v>
      </c>
      <c r="AK50" s="2">
        <f t="shared" si="36"/>
        <v>1</v>
      </c>
      <c r="AM50" s="2">
        <f t="shared" si="49"/>
        <v>1</v>
      </c>
      <c r="AN50" s="2">
        <f t="shared" si="49"/>
        <v>0</v>
      </c>
      <c r="AO50" s="2">
        <f t="shared" si="49"/>
        <v>0</v>
      </c>
      <c r="AP50" s="2">
        <f t="shared" si="49"/>
        <v>1</v>
      </c>
      <c r="AQ50" s="2">
        <f t="shared" si="49"/>
        <v>1</v>
      </c>
      <c r="AS50" s="2">
        <f t="shared" si="50"/>
        <v>1</v>
      </c>
      <c r="AT50" s="2">
        <f t="shared" si="50"/>
        <v>0</v>
      </c>
      <c r="AU50" s="2">
        <f t="shared" si="50"/>
        <v>0</v>
      </c>
      <c r="AV50" s="2">
        <f t="shared" si="50"/>
        <v>1</v>
      </c>
      <c r="AW50" s="2">
        <f t="shared" si="50"/>
        <v>1</v>
      </c>
      <c r="AY50" s="2">
        <f t="shared" si="51"/>
        <v>1</v>
      </c>
      <c r="AZ50" s="2">
        <f t="shared" si="51"/>
        <v>0</v>
      </c>
      <c r="BA50" s="2">
        <f t="shared" si="51"/>
        <v>0</v>
      </c>
      <c r="BB50" s="2">
        <f t="shared" si="51"/>
        <v>1</v>
      </c>
      <c r="BC50" s="2">
        <f t="shared" si="51"/>
        <v>1</v>
      </c>
      <c r="BE50" s="2">
        <f t="shared" si="52"/>
        <v>1</v>
      </c>
      <c r="BF50" s="2">
        <f t="shared" si="52"/>
        <v>0</v>
      </c>
      <c r="BG50" s="2">
        <f t="shared" si="52"/>
        <v>0</v>
      </c>
      <c r="BH50" s="2">
        <f t="shared" si="52"/>
        <v>1</v>
      </c>
      <c r="BI50" s="2">
        <f t="shared" si="52"/>
        <v>1</v>
      </c>
      <c r="BK50" s="2">
        <f t="shared" si="28"/>
        <v>1</v>
      </c>
      <c r="BL50" s="2">
        <f t="shared" si="37"/>
        <v>0</v>
      </c>
      <c r="BM50" s="2">
        <f t="shared" si="37"/>
        <v>0</v>
      </c>
      <c r="BN50" s="2">
        <f t="shared" si="37"/>
        <v>1</v>
      </c>
      <c r="BO50" s="2">
        <f t="shared" si="37"/>
        <v>1</v>
      </c>
      <c r="BQ50" s="2">
        <f t="shared" si="29"/>
        <v>1</v>
      </c>
      <c r="BR50" s="2">
        <f t="shared" si="38"/>
        <v>0</v>
      </c>
      <c r="BS50" s="2">
        <f t="shared" si="38"/>
        <v>0</v>
      </c>
      <c r="BT50" s="2">
        <f t="shared" si="38"/>
        <v>1</v>
      </c>
      <c r="BU50" s="2">
        <f t="shared" si="38"/>
        <v>1</v>
      </c>
      <c r="BW50" s="2">
        <f t="shared" si="30"/>
        <v>1</v>
      </c>
      <c r="BX50" s="2">
        <f t="shared" si="39"/>
        <v>0</v>
      </c>
      <c r="BY50" s="2">
        <f t="shared" si="39"/>
        <v>0</v>
      </c>
      <c r="BZ50" s="2">
        <f t="shared" si="39"/>
        <v>1</v>
      </c>
      <c r="CA50" s="2">
        <f t="shared" si="39"/>
        <v>1</v>
      </c>
      <c r="CC50" s="2">
        <f t="shared" si="31"/>
        <v>1</v>
      </c>
      <c r="CD50" s="2">
        <f t="shared" si="40"/>
        <v>0</v>
      </c>
      <c r="CE50" s="2">
        <f t="shared" si="40"/>
        <v>0</v>
      </c>
      <c r="CF50" s="2">
        <f t="shared" si="40"/>
        <v>1</v>
      </c>
      <c r="CG50" s="2">
        <f t="shared" si="40"/>
        <v>1</v>
      </c>
      <c r="CI50" s="2">
        <f t="shared" si="32"/>
        <v>1</v>
      </c>
      <c r="CJ50" s="2">
        <f t="shared" si="41"/>
        <v>0</v>
      </c>
      <c r="CK50" s="2">
        <f t="shared" si="41"/>
        <v>0</v>
      </c>
      <c r="CL50" s="2">
        <f t="shared" si="41"/>
        <v>1</v>
      </c>
      <c r="CM50" s="2">
        <f t="shared" si="41"/>
        <v>1</v>
      </c>
      <c r="CO50" s="2">
        <f t="shared" si="33"/>
        <v>1</v>
      </c>
      <c r="CP50" s="2">
        <f t="shared" si="42"/>
        <v>0</v>
      </c>
      <c r="CQ50" s="2">
        <f t="shared" si="42"/>
        <v>0</v>
      </c>
      <c r="CR50" s="2">
        <f t="shared" si="42"/>
        <v>1</v>
      </c>
      <c r="CS50" s="2">
        <f t="shared" si="42"/>
        <v>1</v>
      </c>
    </row>
    <row r="51" spans="1:97">
      <c r="A51" s="248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2">
        <f t="shared" si="15"/>
        <v>1</v>
      </c>
      <c r="J51" s="2">
        <f t="shared" si="16"/>
        <v>0</v>
      </c>
      <c r="K51" s="2">
        <f t="shared" si="17"/>
        <v>0</v>
      </c>
      <c r="L51" s="2">
        <f t="shared" si="18"/>
        <v>0</v>
      </c>
      <c r="M51" s="2">
        <f t="shared" si="19"/>
        <v>1</v>
      </c>
      <c r="O51" s="2">
        <f t="shared" si="48"/>
        <v>1</v>
      </c>
      <c r="P51" s="2">
        <f t="shared" si="48"/>
        <v>0</v>
      </c>
      <c r="Q51" s="2">
        <f t="shared" si="48"/>
        <v>0</v>
      </c>
      <c r="R51" s="2">
        <f t="shared" si="48"/>
        <v>1</v>
      </c>
      <c r="S51" s="2">
        <f t="shared" si="48"/>
        <v>1</v>
      </c>
      <c r="U51" s="2">
        <f t="shared" si="21"/>
        <v>1</v>
      </c>
      <c r="V51" s="2">
        <f t="shared" si="34"/>
        <v>0</v>
      </c>
      <c r="W51" s="2">
        <f t="shared" si="34"/>
        <v>0</v>
      </c>
      <c r="X51" s="2">
        <f t="shared" si="34"/>
        <v>0</v>
      </c>
      <c r="Y51" s="2">
        <f t="shared" si="34"/>
        <v>1</v>
      </c>
      <c r="AA51" s="2">
        <f t="shared" si="22"/>
        <v>0</v>
      </c>
      <c r="AB51" s="2">
        <f t="shared" si="35"/>
        <v>0</v>
      </c>
      <c r="AC51" s="2">
        <f t="shared" si="35"/>
        <v>0</v>
      </c>
      <c r="AD51" s="2">
        <f t="shared" si="35"/>
        <v>1</v>
      </c>
      <c r="AE51" s="2">
        <f t="shared" si="35"/>
        <v>0</v>
      </c>
      <c r="AG51" s="2">
        <f t="shared" si="23"/>
        <v>0</v>
      </c>
      <c r="AH51" s="2">
        <f t="shared" si="36"/>
        <v>0</v>
      </c>
      <c r="AI51" s="2">
        <f t="shared" si="36"/>
        <v>0</v>
      </c>
      <c r="AJ51" s="2">
        <f t="shared" si="36"/>
        <v>1</v>
      </c>
      <c r="AK51" s="2">
        <f t="shared" si="36"/>
        <v>1</v>
      </c>
      <c r="AM51" s="2">
        <f t="shared" si="49"/>
        <v>1</v>
      </c>
      <c r="AN51" s="2">
        <f t="shared" si="49"/>
        <v>0</v>
      </c>
      <c r="AO51" s="2">
        <f t="shared" si="49"/>
        <v>0</v>
      </c>
      <c r="AP51" s="2">
        <f t="shared" si="49"/>
        <v>1</v>
      </c>
      <c r="AQ51" s="2">
        <f t="shared" si="49"/>
        <v>1</v>
      </c>
      <c r="AS51" s="2">
        <f t="shared" si="50"/>
        <v>1</v>
      </c>
      <c r="AT51" s="2">
        <f t="shared" si="50"/>
        <v>0</v>
      </c>
      <c r="AU51" s="2">
        <f t="shared" si="50"/>
        <v>0</v>
      </c>
      <c r="AV51" s="2">
        <f t="shared" si="50"/>
        <v>1</v>
      </c>
      <c r="AW51" s="2">
        <f t="shared" si="50"/>
        <v>1</v>
      </c>
      <c r="AY51" s="2">
        <f t="shared" si="51"/>
        <v>1</v>
      </c>
      <c r="AZ51" s="2">
        <f t="shared" si="51"/>
        <v>0</v>
      </c>
      <c r="BA51" s="2">
        <f t="shared" si="51"/>
        <v>0</v>
      </c>
      <c r="BB51" s="2">
        <f t="shared" si="51"/>
        <v>1</v>
      </c>
      <c r="BC51" s="2">
        <f t="shared" si="51"/>
        <v>1</v>
      </c>
      <c r="BE51" s="2">
        <f t="shared" si="52"/>
        <v>1</v>
      </c>
      <c r="BF51" s="2">
        <f t="shared" si="52"/>
        <v>0</v>
      </c>
      <c r="BG51" s="2">
        <f t="shared" si="52"/>
        <v>0</v>
      </c>
      <c r="BH51" s="2">
        <f t="shared" si="52"/>
        <v>1</v>
      </c>
      <c r="BI51" s="2">
        <f t="shared" si="52"/>
        <v>1</v>
      </c>
      <c r="BK51" s="2">
        <f t="shared" si="28"/>
        <v>1</v>
      </c>
      <c r="BL51" s="2">
        <f t="shared" si="37"/>
        <v>0</v>
      </c>
      <c r="BM51" s="2">
        <f t="shared" si="37"/>
        <v>0</v>
      </c>
      <c r="BN51" s="2">
        <f t="shared" si="37"/>
        <v>1</v>
      </c>
      <c r="BO51" s="2">
        <f t="shared" si="37"/>
        <v>1</v>
      </c>
      <c r="BQ51" s="2">
        <f t="shared" si="29"/>
        <v>1</v>
      </c>
      <c r="BR51" s="2">
        <f t="shared" si="38"/>
        <v>0</v>
      </c>
      <c r="BS51" s="2">
        <f t="shared" si="38"/>
        <v>0</v>
      </c>
      <c r="BT51" s="2">
        <f t="shared" si="38"/>
        <v>1</v>
      </c>
      <c r="BU51" s="2">
        <f t="shared" si="38"/>
        <v>1</v>
      </c>
      <c r="BW51" s="2">
        <f t="shared" si="30"/>
        <v>1</v>
      </c>
      <c r="BX51" s="2">
        <f t="shared" si="39"/>
        <v>0</v>
      </c>
      <c r="BY51" s="2">
        <f t="shared" si="39"/>
        <v>0</v>
      </c>
      <c r="BZ51" s="2">
        <f t="shared" si="39"/>
        <v>1</v>
      </c>
      <c r="CA51" s="2">
        <f t="shared" si="39"/>
        <v>1</v>
      </c>
      <c r="CC51" s="2">
        <f t="shared" si="31"/>
        <v>1</v>
      </c>
      <c r="CD51" s="2">
        <f t="shared" si="40"/>
        <v>0</v>
      </c>
      <c r="CE51" s="2">
        <f t="shared" si="40"/>
        <v>0</v>
      </c>
      <c r="CF51" s="2">
        <f t="shared" si="40"/>
        <v>1</v>
      </c>
      <c r="CG51" s="2">
        <f t="shared" si="40"/>
        <v>1</v>
      </c>
      <c r="CI51" s="2">
        <f t="shared" si="32"/>
        <v>1</v>
      </c>
      <c r="CJ51" s="2">
        <f t="shared" si="41"/>
        <v>0</v>
      </c>
      <c r="CK51" s="2">
        <f t="shared" si="41"/>
        <v>0</v>
      </c>
      <c r="CL51" s="2">
        <f t="shared" si="41"/>
        <v>1</v>
      </c>
      <c r="CM51" s="2">
        <f t="shared" si="41"/>
        <v>1</v>
      </c>
      <c r="CO51" s="2">
        <f t="shared" si="33"/>
        <v>1</v>
      </c>
      <c r="CP51" s="2">
        <f t="shared" si="42"/>
        <v>0</v>
      </c>
      <c r="CQ51" s="2">
        <f t="shared" si="42"/>
        <v>0</v>
      </c>
      <c r="CR51" s="2">
        <f t="shared" si="42"/>
        <v>1</v>
      </c>
      <c r="CS51" s="2">
        <f t="shared" si="42"/>
        <v>1</v>
      </c>
    </row>
    <row r="52" spans="1:97">
      <c r="A52" s="248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2">
        <f t="shared" si="15"/>
        <v>1</v>
      </c>
      <c r="J52" s="2">
        <f t="shared" si="16"/>
        <v>0</v>
      </c>
      <c r="K52" s="2">
        <f t="shared" si="17"/>
        <v>1</v>
      </c>
      <c r="L52" s="2">
        <f t="shared" si="18"/>
        <v>0</v>
      </c>
      <c r="M52" s="2">
        <f t="shared" si="19"/>
        <v>0</v>
      </c>
      <c r="O52" s="2">
        <f t="shared" si="48"/>
        <v>1</v>
      </c>
      <c r="P52" s="2">
        <f t="shared" si="48"/>
        <v>1</v>
      </c>
      <c r="Q52" s="2">
        <f t="shared" si="48"/>
        <v>1</v>
      </c>
      <c r="R52" s="2">
        <f t="shared" si="48"/>
        <v>1</v>
      </c>
      <c r="S52" s="2">
        <f t="shared" si="48"/>
        <v>1</v>
      </c>
      <c r="U52" s="2">
        <f t="shared" si="21"/>
        <v>1</v>
      </c>
      <c r="V52" s="2">
        <f t="shared" si="34"/>
        <v>1</v>
      </c>
      <c r="W52" s="2">
        <f t="shared" si="34"/>
        <v>0</v>
      </c>
      <c r="X52" s="2">
        <f t="shared" si="34"/>
        <v>1</v>
      </c>
      <c r="Y52" s="2">
        <f t="shared" si="34"/>
        <v>1</v>
      </c>
      <c r="AA52" s="2">
        <f t="shared" si="22"/>
        <v>0</v>
      </c>
      <c r="AB52" s="2">
        <f t="shared" si="35"/>
        <v>1</v>
      </c>
      <c r="AC52" s="2">
        <f t="shared" si="35"/>
        <v>0</v>
      </c>
      <c r="AD52" s="2">
        <f t="shared" si="35"/>
        <v>1</v>
      </c>
      <c r="AE52" s="2">
        <f t="shared" si="35"/>
        <v>0</v>
      </c>
      <c r="AG52" s="2">
        <f t="shared" si="23"/>
        <v>0</v>
      </c>
      <c r="AH52" s="2">
        <f t="shared" si="36"/>
        <v>1</v>
      </c>
      <c r="AI52" s="2">
        <f t="shared" si="36"/>
        <v>0</v>
      </c>
      <c r="AJ52" s="2">
        <f t="shared" si="36"/>
        <v>1</v>
      </c>
      <c r="AK52" s="2">
        <f t="shared" si="36"/>
        <v>1</v>
      </c>
      <c r="AM52" s="2">
        <f t="shared" si="49"/>
        <v>1</v>
      </c>
      <c r="AN52" s="2">
        <f t="shared" si="49"/>
        <v>1</v>
      </c>
      <c r="AO52" s="2">
        <f t="shared" si="49"/>
        <v>1</v>
      </c>
      <c r="AP52" s="2">
        <f t="shared" si="49"/>
        <v>1</v>
      </c>
      <c r="AQ52" s="2">
        <f t="shared" si="49"/>
        <v>1</v>
      </c>
      <c r="AS52" s="2">
        <f t="shared" si="50"/>
        <v>1</v>
      </c>
      <c r="AT52" s="2">
        <f t="shared" si="50"/>
        <v>1</v>
      </c>
      <c r="AU52" s="2">
        <f t="shared" si="50"/>
        <v>1</v>
      </c>
      <c r="AV52" s="2">
        <f t="shared" si="50"/>
        <v>1</v>
      </c>
      <c r="AW52" s="2">
        <f t="shared" si="50"/>
        <v>1</v>
      </c>
      <c r="AY52" s="2">
        <f t="shared" si="51"/>
        <v>1</v>
      </c>
      <c r="AZ52" s="2">
        <f t="shared" si="51"/>
        <v>1</v>
      </c>
      <c r="BA52" s="2">
        <f t="shared" si="51"/>
        <v>1</v>
      </c>
      <c r="BB52" s="2">
        <f t="shared" si="51"/>
        <v>1</v>
      </c>
      <c r="BC52" s="2">
        <f t="shared" si="51"/>
        <v>1</v>
      </c>
      <c r="BE52" s="2">
        <f t="shared" si="52"/>
        <v>1</v>
      </c>
      <c r="BF52" s="2">
        <f t="shared" si="52"/>
        <v>1</v>
      </c>
      <c r="BG52" s="2">
        <f t="shared" si="52"/>
        <v>1</v>
      </c>
      <c r="BH52" s="2">
        <f t="shared" si="52"/>
        <v>1</v>
      </c>
      <c r="BI52" s="2">
        <f t="shared" si="52"/>
        <v>1</v>
      </c>
      <c r="BK52" s="2">
        <f t="shared" si="28"/>
        <v>1</v>
      </c>
      <c r="BL52" s="2">
        <f t="shared" si="37"/>
        <v>1</v>
      </c>
      <c r="BM52" s="2">
        <f t="shared" si="37"/>
        <v>1</v>
      </c>
      <c r="BN52" s="2">
        <f t="shared" si="37"/>
        <v>1</v>
      </c>
      <c r="BO52" s="2">
        <f t="shared" si="37"/>
        <v>1</v>
      </c>
      <c r="BQ52" s="2">
        <f t="shared" si="29"/>
        <v>1</v>
      </c>
      <c r="BR52" s="2">
        <f t="shared" si="38"/>
        <v>1</v>
      </c>
      <c r="BS52" s="2">
        <f t="shared" si="38"/>
        <v>1</v>
      </c>
      <c r="BT52" s="2">
        <f t="shared" si="38"/>
        <v>1</v>
      </c>
      <c r="BU52" s="2">
        <f t="shared" si="38"/>
        <v>1</v>
      </c>
      <c r="BW52" s="2">
        <f t="shared" si="30"/>
        <v>1</v>
      </c>
      <c r="BX52" s="2">
        <f t="shared" si="39"/>
        <v>1</v>
      </c>
      <c r="BY52" s="2">
        <f t="shared" si="39"/>
        <v>1</v>
      </c>
      <c r="BZ52" s="2">
        <f t="shared" si="39"/>
        <v>1</v>
      </c>
      <c r="CA52" s="2">
        <f t="shared" si="39"/>
        <v>1</v>
      </c>
      <c r="CC52" s="2">
        <f t="shared" si="31"/>
        <v>1</v>
      </c>
      <c r="CD52" s="2">
        <f t="shared" si="40"/>
        <v>1</v>
      </c>
      <c r="CE52" s="2">
        <f t="shared" si="40"/>
        <v>1</v>
      </c>
      <c r="CF52" s="2">
        <f t="shared" si="40"/>
        <v>1</v>
      </c>
      <c r="CG52" s="2">
        <f t="shared" si="40"/>
        <v>1</v>
      </c>
      <c r="CI52" s="2">
        <f t="shared" si="32"/>
        <v>1</v>
      </c>
      <c r="CJ52" s="2">
        <f t="shared" si="41"/>
        <v>1</v>
      </c>
      <c r="CK52" s="2">
        <f t="shared" si="41"/>
        <v>1</v>
      </c>
      <c r="CL52" s="2">
        <f t="shared" si="41"/>
        <v>1</v>
      </c>
      <c r="CM52" s="2">
        <f t="shared" si="41"/>
        <v>1</v>
      </c>
      <c r="CO52" s="2">
        <f t="shared" si="33"/>
        <v>1</v>
      </c>
      <c r="CP52" s="2">
        <f t="shared" si="42"/>
        <v>1</v>
      </c>
      <c r="CQ52" s="2">
        <f t="shared" si="42"/>
        <v>1</v>
      </c>
      <c r="CR52" s="2">
        <f t="shared" si="42"/>
        <v>1</v>
      </c>
      <c r="CS52" s="2">
        <f t="shared" si="42"/>
        <v>1</v>
      </c>
    </row>
    <row r="53" spans="1:97">
      <c r="A53" s="248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2">
        <f t="shared" si="15"/>
        <v>1</v>
      </c>
      <c r="J53" s="2">
        <f t="shared" si="16"/>
        <v>0</v>
      </c>
      <c r="K53" s="2">
        <f t="shared" si="17"/>
        <v>1</v>
      </c>
      <c r="L53" s="2">
        <f t="shared" si="18"/>
        <v>0</v>
      </c>
      <c r="M53" s="2">
        <f t="shared" si="19"/>
        <v>0</v>
      </c>
      <c r="O53" s="2">
        <f t="shared" ref="O53:S68" si="53">IF(B53=0,"",IF(OR(B53=$O$1,B53=$P$1,B54=$O$1,B54=$P$1,B55=$O$1,B55=$P$1),0,1))</f>
        <v>1</v>
      </c>
      <c r="P53" s="2">
        <f t="shared" si="53"/>
        <v>0</v>
      </c>
      <c r="Q53" s="2">
        <f t="shared" si="53"/>
        <v>0</v>
      </c>
      <c r="R53" s="2">
        <f t="shared" si="53"/>
        <v>1</v>
      </c>
      <c r="S53" s="2">
        <f t="shared" si="53"/>
        <v>1</v>
      </c>
      <c r="U53" s="2">
        <f t="shared" si="21"/>
        <v>0</v>
      </c>
      <c r="V53" s="2">
        <f t="shared" si="34"/>
        <v>1</v>
      </c>
      <c r="W53" s="2">
        <f t="shared" si="34"/>
        <v>0</v>
      </c>
      <c r="X53" s="2">
        <f t="shared" si="34"/>
        <v>0</v>
      </c>
      <c r="Y53" s="2">
        <f t="shared" si="34"/>
        <v>1</v>
      </c>
      <c r="AA53" s="2">
        <f t="shared" si="22"/>
        <v>1</v>
      </c>
      <c r="AB53" s="2">
        <f t="shared" si="35"/>
        <v>1</v>
      </c>
      <c r="AC53" s="2">
        <f t="shared" si="35"/>
        <v>0</v>
      </c>
      <c r="AD53" s="2">
        <f t="shared" si="35"/>
        <v>1</v>
      </c>
      <c r="AE53" s="2">
        <f t="shared" si="35"/>
        <v>1</v>
      </c>
      <c r="AG53" s="2">
        <f t="shared" si="23"/>
        <v>0</v>
      </c>
      <c r="AH53" s="2">
        <f t="shared" si="36"/>
        <v>1</v>
      </c>
      <c r="AI53" s="2">
        <f t="shared" si="36"/>
        <v>1</v>
      </c>
      <c r="AJ53" s="2">
        <f t="shared" si="36"/>
        <v>1</v>
      </c>
      <c r="AK53" s="2">
        <f t="shared" si="36"/>
        <v>0</v>
      </c>
      <c r="AM53" s="2">
        <f t="shared" ref="AM53:AQ68" si="54">IF(B53=0,"",IF(OR(B53=$AG$1,B53=$AN$1,B54=$AG$1,B54=$AN$1,B55=$AG$1,B55=$AN$1),0,1))</f>
        <v>1</v>
      </c>
      <c r="AN53" s="2">
        <f t="shared" si="54"/>
        <v>1</v>
      </c>
      <c r="AO53" s="2">
        <f t="shared" si="54"/>
        <v>1</v>
      </c>
      <c r="AP53" s="2">
        <f t="shared" si="54"/>
        <v>1</v>
      </c>
      <c r="AQ53" s="2">
        <f t="shared" si="54"/>
        <v>1</v>
      </c>
      <c r="AS53" s="2">
        <f t="shared" ref="AS53:AW68" si="55">IF(B53=0,"",IF(OR(B53=$AG$1,B53=$AT$1,B54=$AG$1,B54=$AT$1,B55=$AG$1,B55=$AT$1),0,1))</f>
        <v>1</v>
      </c>
      <c r="AT53" s="2">
        <f t="shared" si="55"/>
        <v>1</v>
      </c>
      <c r="AU53" s="2">
        <f t="shared" si="55"/>
        <v>1</v>
      </c>
      <c r="AV53" s="2">
        <f t="shared" si="55"/>
        <v>1</v>
      </c>
      <c r="AW53" s="2">
        <f t="shared" si="55"/>
        <v>1</v>
      </c>
      <c r="AY53" s="2">
        <f t="shared" ref="AY53:BC68" si="56">IF(B53=0,"",IF(OR(B53=$AG$1,B53=$AZ$1,B54=$AG$1,B54=$AZ$1,B55=$AG$1,B55=$AZ$1),0,1))</f>
        <v>1</v>
      </c>
      <c r="AZ53" s="2">
        <f t="shared" si="56"/>
        <v>1</v>
      </c>
      <c r="BA53" s="2">
        <f t="shared" si="56"/>
        <v>1</v>
      </c>
      <c r="BB53" s="2">
        <f t="shared" si="56"/>
        <v>1</v>
      </c>
      <c r="BC53" s="2">
        <f t="shared" si="56"/>
        <v>1</v>
      </c>
      <c r="BE53" s="2">
        <f t="shared" ref="BE53:BI68" si="57">IF(B53=0,"",IF(OR(B53=$AG$1,B53=$BF$1,B54=$AG$1,B54=$BF$1,B55=$AG$1,B55=$BF$1),0,1))</f>
        <v>1</v>
      </c>
      <c r="BF53" s="2">
        <f t="shared" si="57"/>
        <v>1</v>
      </c>
      <c r="BG53" s="2">
        <f t="shared" si="57"/>
        <v>1</v>
      </c>
      <c r="BH53" s="2">
        <f t="shared" si="57"/>
        <v>1</v>
      </c>
      <c r="BI53" s="2">
        <f t="shared" si="57"/>
        <v>1</v>
      </c>
      <c r="BK53" s="2">
        <f t="shared" si="28"/>
        <v>1</v>
      </c>
      <c r="BL53" s="2">
        <f t="shared" si="37"/>
        <v>1</v>
      </c>
      <c r="BM53" s="2">
        <f t="shared" si="37"/>
        <v>1</v>
      </c>
      <c r="BN53" s="2">
        <f t="shared" si="37"/>
        <v>1</v>
      </c>
      <c r="BO53" s="2">
        <f t="shared" si="37"/>
        <v>1</v>
      </c>
      <c r="BQ53" s="2">
        <f t="shared" si="29"/>
        <v>1</v>
      </c>
      <c r="BR53" s="2">
        <f t="shared" si="38"/>
        <v>1</v>
      </c>
      <c r="BS53" s="2">
        <f t="shared" si="38"/>
        <v>1</v>
      </c>
      <c r="BT53" s="2">
        <f t="shared" si="38"/>
        <v>1</v>
      </c>
      <c r="BU53" s="2">
        <f t="shared" si="38"/>
        <v>1</v>
      </c>
      <c r="BW53" s="2">
        <f t="shared" si="30"/>
        <v>1</v>
      </c>
      <c r="BX53" s="2">
        <f t="shared" si="39"/>
        <v>1</v>
      </c>
      <c r="BY53" s="2">
        <f t="shared" si="39"/>
        <v>1</v>
      </c>
      <c r="BZ53" s="2">
        <f t="shared" si="39"/>
        <v>1</v>
      </c>
      <c r="CA53" s="2">
        <f t="shared" si="39"/>
        <v>1</v>
      </c>
      <c r="CC53" s="2">
        <f t="shared" si="31"/>
        <v>1</v>
      </c>
      <c r="CD53" s="2">
        <f t="shared" si="40"/>
        <v>1</v>
      </c>
      <c r="CE53" s="2">
        <f t="shared" si="40"/>
        <v>1</v>
      </c>
      <c r="CF53" s="2">
        <f t="shared" si="40"/>
        <v>1</v>
      </c>
      <c r="CG53" s="2">
        <f t="shared" si="40"/>
        <v>1</v>
      </c>
      <c r="CI53" s="2">
        <f t="shared" si="32"/>
        <v>1</v>
      </c>
      <c r="CJ53" s="2">
        <f t="shared" si="41"/>
        <v>1</v>
      </c>
      <c r="CK53" s="2">
        <f t="shared" si="41"/>
        <v>1</v>
      </c>
      <c r="CL53" s="2">
        <f t="shared" si="41"/>
        <v>1</v>
      </c>
      <c r="CM53" s="2">
        <f t="shared" si="41"/>
        <v>1</v>
      </c>
      <c r="CO53" s="2">
        <f t="shared" si="33"/>
        <v>1</v>
      </c>
      <c r="CP53" s="2">
        <f t="shared" si="42"/>
        <v>1</v>
      </c>
      <c r="CQ53" s="2">
        <f t="shared" si="42"/>
        <v>1</v>
      </c>
      <c r="CR53" s="2">
        <f t="shared" si="42"/>
        <v>1</v>
      </c>
      <c r="CS53" s="2">
        <f t="shared" si="42"/>
        <v>1</v>
      </c>
    </row>
    <row r="54" spans="1:97">
      <c r="A54" s="248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2">
        <f t="shared" si="15"/>
        <v>1</v>
      </c>
      <c r="J54" s="2">
        <f t="shared" si="16"/>
        <v>0</v>
      </c>
      <c r="K54" s="2">
        <f t="shared" si="17"/>
        <v>1</v>
      </c>
      <c r="L54" s="2">
        <f t="shared" si="18"/>
        <v>0</v>
      </c>
      <c r="M54" s="2">
        <f t="shared" si="19"/>
        <v>0</v>
      </c>
      <c r="O54" s="2">
        <f t="shared" si="53"/>
        <v>1</v>
      </c>
      <c r="P54" s="2">
        <f t="shared" si="53"/>
        <v>0</v>
      </c>
      <c r="Q54" s="2">
        <f t="shared" si="53"/>
        <v>0</v>
      </c>
      <c r="R54" s="2">
        <f t="shared" si="53"/>
        <v>1</v>
      </c>
      <c r="S54" s="2">
        <f t="shared" si="53"/>
        <v>1</v>
      </c>
      <c r="U54" s="2">
        <f t="shared" si="21"/>
        <v>0</v>
      </c>
      <c r="V54" s="2">
        <f t="shared" si="34"/>
        <v>1</v>
      </c>
      <c r="W54" s="2">
        <f t="shared" si="34"/>
        <v>1</v>
      </c>
      <c r="X54" s="2">
        <f t="shared" si="34"/>
        <v>0</v>
      </c>
      <c r="Y54" s="2">
        <f t="shared" si="34"/>
        <v>1</v>
      </c>
      <c r="AA54" s="2">
        <f t="shared" si="22"/>
        <v>1</v>
      </c>
      <c r="AB54" s="2">
        <f t="shared" si="35"/>
        <v>0</v>
      </c>
      <c r="AC54" s="2">
        <f t="shared" si="35"/>
        <v>0</v>
      </c>
      <c r="AD54" s="2">
        <f t="shared" si="35"/>
        <v>0</v>
      </c>
      <c r="AE54" s="2">
        <f t="shared" si="35"/>
        <v>1</v>
      </c>
      <c r="AG54" s="2">
        <f t="shared" si="23"/>
        <v>0</v>
      </c>
      <c r="AH54" s="2">
        <f t="shared" si="36"/>
        <v>1</v>
      </c>
      <c r="AI54" s="2">
        <f t="shared" si="36"/>
        <v>0</v>
      </c>
      <c r="AJ54" s="2">
        <f t="shared" si="36"/>
        <v>1</v>
      </c>
      <c r="AK54" s="2">
        <f t="shared" si="36"/>
        <v>0</v>
      </c>
      <c r="AM54" s="2">
        <f t="shared" si="54"/>
        <v>1</v>
      </c>
      <c r="AN54" s="2">
        <f t="shared" si="54"/>
        <v>1</v>
      </c>
      <c r="AO54" s="2">
        <f t="shared" si="54"/>
        <v>1</v>
      </c>
      <c r="AP54" s="2">
        <f t="shared" si="54"/>
        <v>1</v>
      </c>
      <c r="AQ54" s="2">
        <f t="shared" si="54"/>
        <v>1</v>
      </c>
      <c r="AS54" s="2">
        <f t="shared" si="55"/>
        <v>1</v>
      </c>
      <c r="AT54" s="2">
        <f t="shared" si="55"/>
        <v>1</v>
      </c>
      <c r="AU54" s="2">
        <f t="shared" si="55"/>
        <v>1</v>
      </c>
      <c r="AV54" s="2">
        <f t="shared" si="55"/>
        <v>1</v>
      </c>
      <c r="AW54" s="2">
        <f t="shared" si="55"/>
        <v>1</v>
      </c>
      <c r="AY54" s="2">
        <f t="shared" si="56"/>
        <v>1</v>
      </c>
      <c r="AZ54" s="2">
        <f t="shared" si="56"/>
        <v>1</v>
      </c>
      <c r="BA54" s="2">
        <f t="shared" si="56"/>
        <v>1</v>
      </c>
      <c r="BB54" s="2">
        <f t="shared" si="56"/>
        <v>1</v>
      </c>
      <c r="BC54" s="2">
        <f t="shared" si="56"/>
        <v>1</v>
      </c>
      <c r="BE54" s="2">
        <f t="shared" si="57"/>
        <v>1</v>
      </c>
      <c r="BF54" s="2">
        <f t="shared" si="57"/>
        <v>1</v>
      </c>
      <c r="BG54" s="2">
        <f t="shared" si="57"/>
        <v>1</v>
      </c>
      <c r="BH54" s="2">
        <f t="shared" si="57"/>
        <v>1</v>
      </c>
      <c r="BI54" s="2">
        <f t="shared" si="57"/>
        <v>1</v>
      </c>
      <c r="BK54" s="2">
        <f t="shared" si="28"/>
        <v>1</v>
      </c>
      <c r="BL54" s="2">
        <f t="shared" si="37"/>
        <v>1</v>
      </c>
      <c r="BM54" s="2">
        <f t="shared" si="37"/>
        <v>1</v>
      </c>
      <c r="BN54" s="2">
        <f t="shared" si="37"/>
        <v>1</v>
      </c>
      <c r="BO54" s="2">
        <f t="shared" si="37"/>
        <v>1</v>
      </c>
      <c r="BQ54" s="2">
        <f t="shared" si="29"/>
        <v>1</v>
      </c>
      <c r="BR54" s="2">
        <f t="shared" si="38"/>
        <v>1</v>
      </c>
      <c r="BS54" s="2">
        <f t="shared" si="38"/>
        <v>1</v>
      </c>
      <c r="BT54" s="2">
        <f t="shared" si="38"/>
        <v>1</v>
      </c>
      <c r="BU54" s="2">
        <f t="shared" si="38"/>
        <v>1</v>
      </c>
      <c r="BW54" s="2">
        <f t="shared" si="30"/>
        <v>1</v>
      </c>
      <c r="BX54" s="2">
        <f t="shared" si="39"/>
        <v>1</v>
      </c>
      <c r="BY54" s="2">
        <f t="shared" si="39"/>
        <v>1</v>
      </c>
      <c r="BZ54" s="2">
        <f t="shared" si="39"/>
        <v>1</v>
      </c>
      <c r="CA54" s="2">
        <f t="shared" si="39"/>
        <v>1</v>
      </c>
      <c r="CC54" s="2">
        <f t="shared" si="31"/>
        <v>1</v>
      </c>
      <c r="CD54" s="2">
        <f t="shared" si="40"/>
        <v>1</v>
      </c>
      <c r="CE54" s="2">
        <f t="shared" si="40"/>
        <v>1</v>
      </c>
      <c r="CF54" s="2">
        <f t="shared" si="40"/>
        <v>1</v>
      </c>
      <c r="CG54" s="2">
        <f t="shared" si="40"/>
        <v>1</v>
      </c>
      <c r="CI54" s="2">
        <f t="shared" si="32"/>
        <v>1</v>
      </c>
      <c r="CJ54" s="2">
        <f t="shared" si="41"/>
        <v>1</v>
      </c>
      <c r="CK54" s="2">
        <f t="shared" si="41"/>
        <v>1</v>
      </c>
      <c r="CL54" s="2">
        <f t="shared" si="41"/>
        <v>1</v>
      </c>
      <c r="CM54" s="2">
        <f t="shared" si="41"/>
        <v>1</v>
      </c>
      <c r="CO54" s="2">
        <f t="shared" si="33"/>
        <v>1</v>
      </c>
      <c r="CP54" s="2">
        <f t="shared" si="42"/>
        <v>1</v>
      </c>
      <c r="CQ54" s="2">
        <f t="shared" si="42"/>
        <v>1</v>
      </c>
      <c r="CR54" s="2">
        <f t="shared" si="42"/>
        <v>1</v>
      </c>
      <c r="CS54" s="2">
        <f t="shared" si="42"/>
        <v>1</v>
      </c>
    </row>
    <row r="55" spans="1:97">
      <c r="A55" s="248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2">
        <f t="shared" si="15"/>
        <v>1</v>
      </c>
      <c r="J55" s="2">
        <f t="shared" si="16"/>
        <v>1</v>
      </c>
      <c r="K55" s="2">
        <f t="shared" si="17"/>
        <v>1</v>
      </c>
      <c r="L55" s="2">
        <f t="shared" si="18"/>
        <v>1</v>
      </c>
      <c r="M55" s="2">
        <f t="shared" si="19"/>
        <v>1</v>
      </c>
      <c r="O55" s="2">
        <f t="shared" si="53"/>
        <v>1</v>
      </c>
      <c r="P55" s="2">
        <f t="shared" si="53"/>
        <v>0</v>
      </c>
      <c r="Q55" s="2">
        <f t="shared" si="53"/>
        <v>0</v>
      </c>
      <c r="R55" s="2">
        <f t="shared" si="53"/>
        <v>1</v>
      </c>
      <c r="S55" s="2">
        <f t="shared" si="53"/>
        <v>1</v>
      </c>
      <c r="U55" s="2">
        <f t="shared" si="21"/>
        <v>0</v>
      </c>
      <c r="V55" s="2">
        <f t="shared" si="34"/>
        <v>1</v>
      </c>
      <c r="W55" s="2">
        <f t="shared" si="34"/>
        <v>0</v>
      </c>
      <c r="X55" s="2">
        <f t="shared" si="34"/>
        <v>0</v>
      </c>
      <c r="Y55" s="2">
        <f t="shared" si="34"/>
        <v>0</v>
      </c>
      <c r="AA55" s="2">
        <f t="shared" si="22"/>
        <v>0</v>
      </c>
      <c r="AB55" s="2">
        <f t="shared" si="35"/>
        <v>0</v>
      </c>
      <c r="AC55" s="2">
        <f t="shared" si="35"/>
        <v>1</v>
      </c>
      <c r="AD55" s="2">
        <f t="shared" si="35"/>
        <v>0</v>
      </c>
      <c r="AE55" s="2">
        <f t="shared" si="35"/>
        <v>1</v>
      </c>
      <c r="AG55" s="2">
        <f t="shared" si="23"/>
        <v>1</v>
      </c>
      <c r="AH55" s="2">
        <f t="shared" si="36"/>
        <v>1</v>
      </c>
      <c r="AI55" s="2">
        <f t="shared" si="36"/>
        <v>0</v>
      </c>
      <c r="AJ55" s="2">
        <f t="shared" si="36"/>
        <v>0</v>
      </c>
      <c r="AK55" s="2">
        <f t="shared" si="36"/>
        <v>0</v>
      </c>
      <c r="AM55" s="2">
        <f t="shared" si="54"/>
        <v>1</v>
      </c>
      <c r="AN55" s="2">
        <f t="shared" si="54"/>
        <v>1</v>
      </c>
      <c r="AO55" s="2">
        <f t="shared" si="54"/>
        <v>1</v>
      </c>
      <c r="AP55" s="2">
        <f t="shared" si="54"/>
        <v>1</v>
      </c>
      <c r="AQ55" s="2">
        <f t="shared" si="54"/>
        <v>1</v>
      </c>
      <c r="AS55" s="2">
        <f t="shared" si="55"/>
        <v>1</v>
      </c>
      <c r="AT55" s="2">
        <f t="shared" si="55"/>
        <v>1</v>
      </c>
      <c r="AU55" s="2">
        <f t="shared" si="55"/>
        <v>1</v>
      </c>
      <c r="AV55" s="2">
        <f t="shared" si="55"/>
        <v>1</v>
      </c>
      <c r="AW55" s="2">
        <f t="shared" si="55"/>
        <v>1</v>
      </c>
      <c r="AY55" s="2">
        <f t="shared" si="56"/>
        <v>1</v>
      </c>
      <c r="AZ55" s="2">
        <f t="shared" si="56"/>
        <v>1</v>
      </c>
      <c r="BA55" s="2">
        <f t="shared" si="56"/>
        <v>1</v>
      </c>
      <c r="BB55" s="2">
        <f t="shared" si="56"/>
        <v>1</v>
      </c>
      <c r="BC55" s="2">
        <f t="shared" si="56"/>
        <v>1</v>
      </c>
      <c r="BE55" s="2">
        <f t="shared" si="57"/>
        <v>1</v>
      </c>
      <c r="BF55" s="2">
        <f t="shared" si="57"/>
        <v>1</v>
      </c>
      <c r="BG55" s="2">
        <f t="shared" si="57"/>
        <v>1</v>
      </c>
      <c r="BH55" s="2">
        <f t="shared" si="57"/>
        <v>1</v>
      </c>
      <c r="BI55" s="2">
        <f t="shared" si="57"/>
        <v>1</v>
      </c>
      <c r="BK55" s="2">
        <f t="shared" si="28"/>
        <v>1</v>
      </c>
      <c r="BL55" s="2">
        <f t="shared" si="37"/>
        <v>1</v>
      </c>
      <c r="BM55" s="2">
        <f t="shared" si="37"/>
        <v>1</v>
      </c>
      <c r="BN55" s="2">
        <f t="shared" si="37"/>
        <v>1</v>
      </c>
      <c r="BO55" s="2">
        <f t="shared" si="37"/>
        <v>1</v>
      </c>
      <c r="BQ55" s="2">
        <f t="shared" si="29"/>
        <v>1</v>
      </c>
      <c r="BR55" s="2">
        <f t="shared" si="38"/>
        <v>1</v>
      </c>
      <c r="BS55" s="2">
        <f t="shared" si="38"/>
        <v>1</v>
      </c>
      <c r="BT55" s="2">
        <f t="shared" si="38"/>
        <v>1</v>
      </c>
      <c r="BU55" s="2">
        <f t="shared" si="38"/>
        <v>1</v>
      </c>
      <c r="BW55" s="2">
        <f t="shared" si="30"/>
        <v>1</v>
      </c>
      <c r="BX55" s="2">
        <f t="shared" si="39"/>
        <v>1</v>
      </c>
      <c r="BY55" s="2">
        <f t="shared" si="39"/>
        <v>1</v>
      </c>
      <c r="BZ55" s="2">
        <f t="shared" si="39"/>
        <v>1</v>
      </c>
      <c r="CA55" s="2">
        <f t="shared" si="39"/>
        <v>1</v>
      </c>
      <c r="CC55" s="2">
        <f t="shared" si="31"/>
        <v>1</v>
      </c>
      <c r="CD55" s="2">
        <f t="shared" si="40"/>
        <v>1</v>
      </c>
      <c r="CE55" s="2">
        <f t="shared" si="40"/>
        <v>1</v>
      </c>
      <c r="CF55" s="2">
        <f t="shared" si="40"/>
        <v>1</v>
      </c>
      <c r="CG55" s="2">
        <f t="shared" si="40"/>
        <v>1</v>
      </c>
      <c r="CI55" s="2">
        <f t="shared" si="32"/>
        <v>1</v>
      </c>
      <c r="CJ55" s="2">
        <f t="shared" si="41"/>
        <v>1</v>
      </c>
      <c r="CK55" s="2">
        <f t="shared" si="41"/>
        <v>1</v>
      </c>
      <c r="CL55" s="2">
        <f t="shared" si="41"/>
        <v>1</v>
      </c>
      <c r="CM55" s="2">
        <f t="shared" si="41"/>
        <v>1</v>
      </c>
      <c r="CO55" s="2">
        <f t="shared" si="33"/>
        <v>1</v>
      </c>
      <c r="CP55" s="2">
        <f t="shared" si="42"/>
        <v>1</v>
      </c>
      <c r="CQ55" s="2">
        <f t="shared" si="42"/>
        <v>1</v>
      </c>
      <c r="CR55" s="2">
        <f t="shared" si="42"/>
        <v>1</v>
      </c>
      <c r="CS55" s="2">
        <f t="shared" si="42"/>
        <v>1</v>
      </c>
    </row>
    <row r="56" spans="1:97">
      <c r="A56" s="248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2">
        <f t="shared" si="15"/>
        <v>1</v>
      </c>
      <c r="J56" s="2">
        <f t="shared" si="16"/>
        <v>1</v>
      </c>
      <c r="K56" s="2">
        <f t="shared" si="17"/>
        <v>1</v>
      </c>
      <c r="L56" s="2">
        <f t="shared" si="18"/>
        <v>1</v>
      </c>
      <c r="M56" s="2">
        <f t="shared" si="19"/>
        <v>1</v>
      </c>
      <c r="O56" s="2">
        <f t="shared" si="53"/>
        <v>1</v>
      </c>
      <c r="P56" s="2">
        <f t="shared" si="53"/>
        <v>1</v>
      </c>
      <c r="Q56" s="2">
        <f t="shared" si="53"/>
        <v>0</v>
      </c>
      <c r="R56" s="2">
        <f t="shared" si="53"/>
        <v>1</v>
      </c>
      <c r="S56" s="2">
        <f t="shared" si="53"/>
        <v>1</v>
      </c>
      <c r="U56" s="2">
        <f t="shared" si="21"/>
        <v>0</v>
      </c>
      <c r="V56" s="2">
        <f t="shared" si="34"/>
        <v>1</v>
      </c>
      <c r="W56" s="2">
        <f t="shared" si="34"/>
        <v>0</v>
      </c>
      <c r="X56" s="2">
        <f t="shared" si="34"/>
        <v>1</v>
      </c>
      <c r="Y56" s="2">
        <f t="shared" si="34"/>
        <v>0</v>
      </c>
      <c r="AA56" s="2">
        <f t="shared" si="22"/>
        <v>0</v>
      </c>
      <c r="AB56" s="2">
        <f t="shared" si="35"/>
        <v>0</v>
      </c>
      <c r="AC56" s="2">
        <f t="shared" si="35"/>
        <v>1</v>
      </c>
      <c r="AD56" s="2">
        <f t="shared" si="35"/>
        <v>0</v>
      </c>
      <c r="AE56" s="2">
        <f t="shared" si="35"/>
        <v>0</v>
      </c>
      <c r="AG56" s="2">
        <f t="shared" si="23"/>
        <v>1</v>
      </c>
      <c r="AH56" s="2">
        <f t="shared" si="36"/>
        <v>1</v>
      </c>
      <c r="AI56" s="2">
        <f t="shared" si="36"/>
        <v>0</v>
      </c>
      <c r="AJ56" s="2">
        <f t="shared" si="36"/>
        <v>0</v>
      </c>
      <c r="AK56" s="2">
        <f t="shared" si="36"/>
        <v>0</v>
      </c>
      <c r="AM56" s="2">
        <f t="shared" si="54"/>
        <v>1</v>
      </c>
      <c r="AN56" s="2">
        <f t="shared" si="54"/>
        <v>1</v>
      </c>
      <c r="AO56" s="2">
        <f t="shared" si="54"/>
        <v>1</v>
      </c>
      <c r="AP56" s="2">
        <f t="shared" si="54"/>
        <v>1</v>
      </c>
      <c r="AQ56" s="2">
        <f t="shared" si="54"/>
        <v>1</v>
      </c>
      <c r="AS56" s="2">
        <f t="shared" si="55"/>
        <v>1</v>
      </c>
      <c r="AT56" s="2">
        <f t="shared" si="55"/>
        <v>1</v>
      </c>
      <c r="AU56" s="2">
        <f t="shared" si="55"/>
        <v>1</v>
      </c>
      <c r="AV56" s="2">
        <f t="shared" si="55"/>
        <v>1</v>
      </c>
      <c r="AW56" s="2">
        <f t="shared" si="55"/>
        <v>1</v>
      </c>
      <c r="AY56" s="2">
        <f t="shared" si="56"/>
        <v>1</v>
      </c>
      <c r="AZ56" s="2">
        <f t="shared" si="56"/>
        <v>1</v>
      </c>
      <c r="BA56" s="2">
        <f t="shared" si="56"/>
        <v>1</v>
      </c>
      <c r="BB56" s="2">
        <f t="shared" si="56"/>
        <v>1</v>
      </c>
      <c r="BC56" s="2">
        <f t="shared" si="56"/>
        <v>1</v>
      </c>
      <c r="BE56" s="2">
        <f t="shared" si="57"/>
        <v>1</v>
      </c>
      <c r="BF56" s="2">
        <f t="shared" si="57"/>
        <v>1</v>
      </c>
      <c r="BG56" s="2">
        <f t="shared" si="57"/>
        <v>1</v>
      </c>
      <c r="BH56" s="2">
        <f t="shared" si="57"/>
        <v>1</v>
      </c>
      <c r="BI56" s="2">
        <f t="shared" si="57"/>
        <v>1</v>
      </c>
      <c r="BK56" s="2">
        <f t="shared" si="28"/>
        <v>1</v>
      </c>
      <c r="BL56" s="2">
        <f t="shared" si="37"/>
        <v>1</v>
      </c>
      <c r="BM56" s="2">
        <f t="shared" si="37"/>
        <v>1</v>
      </c>
      <c r="BN56" s="2">
        <f t="shared" si="37"/>
        <v>1</v>
      </c>
      <c r="BO56" s="2">
        <f t="shared" si="37"/>
        <v>1</v>
      </c>
      <c r="BQ56" s="2">
        <f t="shared" si="29"/>
        <v>1</v>
      </c>
      <c r="BR56" s="2">
        <f t="shared" si="38"/>
        <v>1</v>
      </c>
      <c r="BS56" s="2">
        <f t="shared" si="38"/>
        <v>1</v>
      </c>
      <c r="BT56" s="2">
        <f t="shared" si="38"/>
        <v>1</v>
      </c>
      <c r="BU56" s="2">
        <f t="shared" si="38"/>
        <v>1</v>
      </c>
      <c r="BW56" s="2">
        <f t="shared" si="30"/>
        <v>1</v>
      </c>
      <c r="BX56" s="2">
        <f t="shared" si="39"/>
        <v>1</v>
      </c>
      <c r="BY56" s="2">
        <f t="shared" si="39"/>
        <v>1</v>
      </c>
      <c r="BZ56" s="2">
        <f t="shared" si="39"/>
        <v>1</v>
      </c>
      <c r="CA56" s="2">
        <f t="shared" si="39"/>
        <v>1</v>
      </c>
      <c r="CC56" s="2">
        <f t="shared" si="31"/>
        <v>1</v>
      </c>
      <c r="CD56" s="2">
        <f t="shared" si="40"/>
        <v>1</v>
      </c>
      <c r="CE56" s="2">
        <f t="shared" si="40"/>
        <v>1</v>
      </c>
      <c r="CF56" s="2">
        <f t="shared" si="40"/>
        <v>1</v>
      </c>
      <c r="CG56" s="2">
        <f t="shared" si="40"/>
        <v>1</v>
      </c>
      <c r="CI56" s="2">
        <f t="shared" si="32"/>
        <v>1</v>
      </c>
      <c r="CJ56" s="2">
        <f t="shared" si="41"/>
        <v>1</v>
      </c>
      <c r="CK56" s="2">
        <f t="shared" si="41"/>
        <v>1</v>
      </c>
      <c r="CL56" s="2">
        <f t="shared" si="41"/>
        <v>1</v>
      </c>
      <c r="CM56" s="2">
        <f t="shared" si="41"/>
        <v>1</v>
      </c>
      <c r="CO56" s="2">
        <f t="shared" si="33"/>
        <v>1</v>
      </c>
      <c r="CP56" s="2">
        <f t="shared" si="42"/>
        <v>1</v>
      </c>
      <c r="CQ56" s="2">
        <f t="shared" si="42"/>
        <v>1</v>
      </c>
      <c r="CR56" s="2">
        <f t="shared" si="42"/>
        <v>1</v>
      </c>
      <c r="CS56" s="2">
        <f t="shared" si="42"/>
        <v>1</v>
      </c>
    </row>
    <row r="57" spans="1:97">
      <c r="A57" s="248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2">
        <f t="shared" si="15"/>
        <v>1</v>
      </c>
      <c r="J57" s="2">
        <f t="shared" si="16"/>
        <v>0</v>
      </c>
      <c r="K57" s="2">
        <f t="shared" si="17"/>
        <v>1</v>
      </c>
      <c r="L57" s="2">
        <f t="shared" si="18"/>
        <v>1</v>
      </c>
      <c r="M57" s="2">
        <f t="shared" si="19"/>
        <v>1</v>
      </c>
      <c r="O57" s="2">
        <f t="shared" si="53"/>
        <v>1</v>
      </c>
      <c r="P57" s="2">
        <f t="shared" si="53"/>
        <v>0</v>
      </c>
      <c r="Q57" s="2">
        <f t="shared" si="53"/>
        <v>0</v>
      </c>
      <c r="R57" s="2">
        <f t="shared" si="53"/>
        <v>0</v>
      </c>
      <c r="S57" s="2">
        <f t="shared" si="53"/>
        <v>1</v>
      </c>
      <c r="U57" s="2">
        <f t="shared" si="21"/>
        <v>0</v>
      </c>
      <c r="V57" s="2">
        <f t="shared" si="34"/>
        <v>0</v>
      </c>
      <c r="W57" s="2">
        <f t="shared" si="34"/>
        <v>0</v>
      </c>
      <c r="X57" s="2">
        <f t="shared" si="34"/>
        <v>1</v>
      </c>
      <c r="Y57" s="2">
        <f t="shared" si="34"/>
        <v>0</v>
      </c>
      <c r="AA57" s="2">
        <f t="shared" si="22"/>
        <v>0</v>
      </c>
      <c r="AB57" s="2">
        <f t="shared" si="35"/>
        <v>0</v>
      </c>
      <c r="AC57" s="2">
        <f t="shared" si="35"/>
        <v>1</v>
      </c>
      <c r="AD57" s="2">
        <f t="shared" si="35"/>
        <v>1</v>
      </c>
      <c r="AE57" s="2">
        <f t="shared" si="35"/>
        <v>0</v>
      </c>
      <c r="AG57" s="2">
        <f t="shared" si="23"/>
        <v>1</v>
      </c>
      <c r="AH57" s="2">
        <f t="shared" si="36"/>
        <v>0</v>
      </c>
      <c r="AI57" s="2">
        <f t="shared" si="36"/>
        <v>0</v>
      </c>
      <c r="AJ57" s="2">
        <f t="shared" si="36"/>
        <v>0</v>
      </c>
      <c r="AK57" s="2">
        <f t="shared" si="36"/>
        <v>1</v>
      </c>
      <c r="AM57" s="2">
        <f t="shared" si="54"/>
        <v>1</v>
      </c>
      <c r="AN57" s="2">
        <f t="shared" si="54"/>
        <v>0</v>
      </c>
      <c r="AO57" s="2">
        <f t="shared" si="54"/>
        <v>1</v>
      </c>
      <c r="AP57" s="2">
        <f t="shared" si="54"/>
        <v>1</v>
      </c>
      <c r="AQ57" s="2">
        <f t="shared" si="54"/>
        <v>1</v>
      </c>
      <c r="AS57" s="2">
        <f t="shared" si="55"/>
        <v>1</v>
      </c>
      <c r="AT57" s="2">
        <f t="shared" si="55"/>
        <v>0</v>
      </c>
      <c r="AU57" s="2">
        <f t="shared" si="55"/>
        <v>1</v>
      </c>
      <c r="AV57" s="2">
        <f t="shared" si="55"/>
        <v>1</v>
      </c>
      <c r="AW57" s="2">
        <f t="shared" si="55"/>
        <v>1</v>
      </c>
      <c r="AY57" s="2">
        <f t="shared" si="56"/>
        <v>1</v>
      </c>
      <c r="AZ57" s="2">
        <f t="shared" si="56"/>
        <v>0</v>
      </c>
      <c r="BA57" s="2">
        <f t="shared" si="56"/>
        <v>1</v>
      </c>
      <c r="BB57" s="2">
        <f t="shared" si="56"/>
        <v>1</v>
      </c>
      <c r="BC57" s="2">
        <f t="shared" si="56"/>
        <v>1</v>
      </c>
      <c r="BE57" s="2">
        <f t="shared" si="57"/>
        <v>1</v>
      </c>
      <c r="BF57" s="2">
        <f t="shared" si="57"/>
        <v>0</v>
      </c>
      <c r="BG57" s="2">
        <f t="shared" si="57"/>
        <v>1</v>
      </c>
      <c r="BH57" s="2">
        <f t="shared" si="57"/>
        <v>1</v>
      </c>
      <c r="BI57" s="2">
        <f t="shared" si="57"/>
        <v>1</v>
      </c>
      <c r="BK57" s="2">
        <f t="shared" si="28"/>
        <v>1</v>
      </c>
      <c r="BL57" s="2">
        <f t="shared" si="37"/>
        <v>0</v>
      </c>
      <c r="BM57" s="2">
        <f t="shared" si="37"/>
        <v>1</v>
      </c>
      <c r="BN57" s="2">
        <f t="shared" si="37"/>
        <v>1</v>
      </c>
      <c r="BO57" s="2">
        <f t="shared" si="37"/>
        <v>1</v>
      </c>
      <c r="BQ57" s="2">
        <f t="shared" si="29"/>
        <v>1</v>
      </c>
      <c r="BR57" s="2">
        <f t="shared" si="38"/>
        <v>0</v>
      </c>
      <c r="BS57" s="2">
        <f t="shared" si="38"/>
        <v>1</v>
      </c>
      <c r="BT57" s="2">
        <f t="shared" si="38"/>
        <v>1</v>
      </c>
      <c r="BU57" s="2">
        <f t="shared" si="38"/>
        <v>1</v>
      </c>
      <c r="BW57" s="2">
        <f t="shared" si="30"/>
        <v>1</v>
      </c>
      <c r="BX57" s="2">
        <f t="shared" si="39"/>
        <v>0</v>
      </c>
      <c r="BY57" s="2">
        <f t="shared" si="39"/>
        <v>1</v>
      </c>
      <c r="BZ57" s="2">
        <f t="shared" si="39"/>
        <v>1</v>
      </c>
      <c r="CA57" s="2">
        <f t="shared" si="39"/>
        <v>1</v>
      </c>
      <c r="CC57" s="2">
        <f t="shared" si="31"/>
        <v>1</v>
      </c>
      <c r="CD57" s="2">
        <f t="shared" si="40"/>
        <v>0</v>
      </c>
      <c r="CE57" s="2">
        <f t="shared" si="40"/>
        <v>1</v>
      </c>
      <c r="CF57" s="2">
        <f t="shared" si="40"/>
        <v>1</v>
      </c>
      <c r="CG57" s="2">
        <f t="shared" si="40"/>
        <v>1</v>
      </c>
      <c r="CI57" s="2">
        <f t="shared" si="32"/>
        <v>1</v>
      </c>
      <c r="CJ57" s="2">
        <f t="shared" si="41"/>
        <v>0</v>
      </c>
      <c r="CK57" s="2">
        <f t="shared" si="41"/>
        <v>1</v>
      </c>
      <c r="CL57" s="2">
        <f t="shared" si="41"/>
        <v>1</v>
      </c>
      <c r="CM57" s="2">
        <f t="shared" si="41"/>
        <v>1</v>
      </c>
      <c r="CO57" s="2">
        <f t="shared" si="33"/>
        <v>1</v>
      </c>
      <c r="CP57" s="2">
        <f t="shared" si="42"/>
        <v>0</v>
      </c>
      <c r="CQ57" s="2">
        <f t="shared" si="42"/>
        <v>1</v>
      </c>
      <c r="CR57" s="2">
        <f t="shared" si="42"/>
        <v>1</v>
      </c>
      <c r="CS57" s="2">
        <f t="shared" si="42"/>
        <v>1</v>
      </c>
    </row>
    <row r="58" spans="1:97">
      <c r="A58" s="248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2">
        <f t="shared" si="15"/>
        <v>1</v>
      </c>
      <c r="J58" s="2">
        <f t="shared" si="16"/>
        <v>0</v>
      </c>
      <c r="K58" s="2">
        <f t="shared" si="17"/>
        <v>1</v>
      </c>
      <c r="L58" s="2">
        <f t="shared" si="18"/>
        <v>0</v>
      </c>
      <c r="M58" s="2">
        <f t="shared" si="19"/>
        <v>1</v>
      </c>
      <c r="O58" s="2">
        <f t="shared" si="53"/>
        <v>1</v>
      </c>
      <c r="P58" s="2">
        <f t="shared" si="53"/>
        <v>0</v>
      </c>
      <c r="Q58" s="2">
        <f t="shared" si="53"/>
        <v>0</v>
      </c>
      <c r="R58" s="2">
        <f t="shared" si="53"/>
        <v>0</v>
      </c>
      <c r="S58" s="2">
        <f t="shared" si="53"/>
        <v>1</v>
      </c>
      <c r="U58" s="2">
        <f t="shared" si="21"/>
        <v>0</v>
      </c>
      <c r="V58" s="2">
        <f t="shared" si="34"/>
        <v>0</v>
      </c>
      <c r="W58" s="2">
        <f t="shared" si="34"/>
        <v>0</v>
      </c>
      <c r="X58" s="2">
        <f t="shared" si="34"/>
        <v>1</v>
      </c>
      <c r="Y58" s="2">
        <f t="shared" si="34"/>
        <v>0</v>
      </c>
      <c r="AA58" s="2">
        <f t="shared" si="22"/>
        <v>0</v>
      </c>
      <c r="AB58" s="2">
        <f t="shared" si="35"/>
        <v>0</v>
      </c>
      <c r="AC58" s="2">
        <f t="shared" si="35"/>
        <v>1</v>
      </c>
      <c r="AD58" s="2">
        <f t="shared" si="35"/>
        <v>1</v>
      </c>
      <c r="AE58" s="2">
        <f t="shared" si="35"/>
        <v>0</v>
      </c>
      <c r="AG58" s="2">
        <f t="shared" si="23"/>
        <v>1</v>
      </c>
      <c r="AH58" s="2">
        <f t="shared" si="36"/>
        <v>0</v>
      </c>
      <c r="AI58" s="2">
        <f t="shared" si="36"/>
        <v>0</v>
      </c>
      <c r="AJ58" s="2">
        <f t="shared" si="36"/>
        <v>0</v>
      </c>
      <c r="AK58" s="2">
        <f t="shared" si="36"/>
        <v>1</v>
      </c>
      <c r="AM58" s="2">
        <f t="shared" si="54"/>
        <v>1</v>
      </c>
      <c r="AN58" s="2">
        <f t="shared" si="54"/>
        <v>0</v>
      </c>
      <c r="AO58" s="2">
        <f t="shared" si="54"/>
        <v>1</v>
      </c>
      <c r="AP58" s="2">
        <f t="shared" si="54"/>
        <v>1</v>
      </c>
      <c r="AQ58" s="2">
        <f t="shared" si="54"/>
        <v>1</v>
      </c>
      <c r="AS58" s="2">
        <f t="shared" si="55"/>
        <v>1</v>
      </c>
      <c r="AT58" s="2">
        <f t="shared" si="55"/>
        <v>0</v>
      </c>
      <c r="AU58" s="2">
        <f t="shared" si="55"/>
        <v>1</v>
      </c>
      <c r="AV58" s="2">
        <f t="shared" si="55"/>
        <v>1</v>
      </c>
      <c r="AW58" s="2">
        <f t="shared" si="55"/>
        <v>1</v>
      </c>
      <c r="AY58" s="2">
        <f t="shared" si="56"/>
        <v>1</v>
      </c>
      <c r="AZ58" s="2">
        <f t="shared" si="56"/>
        <v>0</v>
      </c>
      <c r="BA58" s="2">
        <f t="shared" si="56"/>
        <v>1</v>
      </c>
      <c r="BB58" s="2">
        <f t="shared" si="56"/>
        <v>1</v>
      </c>
      <c r="BC58" s="2">
        <f t="shared" si="56"/>
        <v>1</v>
      </c>
      <c r="BE58" s="2">
        <f t="shared" si="57"/>
        <v>1</v>
      </c>
      <c r="BF58" s="2">
        <f t="shared" si="57"/>
        <v>0</v>
      </c>
      <c r="BG58" s="2">
        <f t="shared" si="57"/>
        <v>1</v>
      </c>
      <c r="BH58" s="2">
        <f t="shared" si="57"/>
        <v>1</v>
      </c>
      <c r="BI58" s="2">
        <f t="shared" si="57"/>
        <v>1</v>
      </c>
      <c r="BK58" s="2">
        <f t="shared" si="28"/>
        <v>1</v>
      </c>
      <c r="BL58" s="2">
        <f t="shared" si="37"/>
        <v>0</v>
      </c>
      <c r="BM58" s="2">
        <f t="shared" si="37"/>
        <v>1</v>
      </c>
      <c r="BN58" s="2">
        <f t="shared" si="37"/>
        <v>1</v>
      </c>
      <c r="BO58" s="2">
        <f t="shared" si="37"/>
        <v>1</v>
      </c>
      <c r="BQ58" s="2">
        <f t="shared" si="29"/>
        <v>1</v>
      </c>
      <c r="BR58" s="2">
        <f t="shared" si="38"/>
        <v>0</v>
      </c>
      <c r="BS58" s="2">
        <f t="shared" si="38"/>
        <v>1</v>
      </c>
      <c r="BT58" s="2">
        <f t="shared" si="38"/>
        <v>1</v>
      </c>
      <c r="BU58" s="2">
        <f t="shared" si="38"/>
        <v>1</v>
      </c>
      <c r="BW58" s="2">
        <f t="shared" si="30"/>
        <v>1</v>
      </c>
      <c r="BX58" s="2">
        <f t="shared" si="39"/>
        <v>0</v>
      </c>
      <c r="BY58" s="2">
        <f t="shared" si="39"/>
        <v>1</v>
      </c>
      <c r="BZ58" s="2">
        <f t="shared" si="39"/>
        <v>1</v>
      </c>
      <c r="CA58" s="2">
        <f t="shared" si="39"/>
        <v>1</v>
      </c>
      <c r="CC58" s="2">
        <f t="shared" si="31"/>
        <v>1</v>
      </c>
      <c r="CD58" s="2">
        <f t="shared" si="40"/>
        <v>0</v>
      </c>
      <c r="CE58" s="2">
        <f t="shared" si="40"/>
        <v>1</v>
      </c>
      <c r="CF58" s="2">
        <f t="shared" si="40"/>
        <v>1</v>
      </c>
      <c r="CG58" s="2">
        <f t="shared" si="40"/>
        <v>1</v>
      </c>
      <c r="CI58" s="2">
        <f t="shared" si="32"/>
        <v>1</v>
      </c>
      <c r="CJ58" s="2">
        <f t="shared" si="41"/>
        <v>0</v>
      </c>
      <c r="CK58" s="2">
        <f t="shared" si="41"/>
        <v>1</v>
      </c>
      <c r="CL58" s="2">
        <f t="shared" si="41"/>
        <v>1</v>
      </c>
      <c r="CM58" s="2">
        <f t="shared" si="41"/>
        <v>1</v>
      </c>
      <c r="CO58" s="2">
        <f t="shared" si="33"/>
        <v>1</v>
      </c>
      <c r="CP58" s="2">
        <f t="shared" si="42"/>
        <v>0</v>
      </c>
      <c r="CQ58" s="2">
        <f t="shared" si="42"/>
        <v>1</v>
      </c>
      <c r="CR58" s="2">
        <f t="shared" si="42"/>
        <v>1</v>
      </c>
      <c r="CS58" s="2">
        <f t="shared" si="42"/>
        <v>1</v>
      </c>
    </row>
    <row r="59" spans="1:97">
      <c r="A59" s="248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2">
        <f t="shared" si="15"/>
        <v>1</v>
      </c>
      <c r="J59" s="2">
        <f t="shared" si="16"/>
        <v>0</v>
      </c>
      <c r="K59" s="2">
        <f t="shared" si="17"/>
        <v>1</v>
      </c>
      <c r="L59" s="2">
        <f t="shared" si="18"/>
        <v>0</v>
      </c>
      <c r="M59" s="2">
        <f t="shared" si="19"/>
        <v>1</v>
      </c>
      <c r="O59" s="2">
        <f t="shared" si="53"/>
        <v>1</v>
      </c>
      <c r="P59" s="2">
        <f t="shared" si="53"/>
        <v>0</v>
      </c>
      <c r="Q59" s="2">
        <f t="shared" si="53"/>
        <v>0</v>
      </c>
      <c r="R59" s="2">
        <f t="shared" si="53"/>
        <v>0</v>
      </c>
      <c r="S59" s="2">
        <f t="shared" si="53"/>
        <v>1</v>
      </c>
      <c r="U59" s="2">
        <f t="shared" si="21"/>
        <v>0</v>
      </c>
      <c r="V59" s="2">
        <f t="shared" si="34"/>
        <v>0</v>
      </c>
      <c r="W59" s="2">
        <f t="shared" si="34"/>
        <v>0</v>
      </c>
      <c r="X59" s="2">
        <f t="shared" si="34"/>
        <v>1</v>
      </c>
      <c r="Y59" s="2">
        <f t="shared" si="34"/>
        <v>0</v>
      </c>
      <c r="AA59" s="2">
        <f t="shared" si="22"/>
        <v>0</v>
      </c>
      <c r="AB59" s="2">
        <f t="shared" si="35"/>
        <v>0</v>
      </c>
      <c r="AC59" s="2">
        <f t="shared" si="35"/>
        <v>1</v>
      </c>
      <c r="AD59" s="2">
        <f t="shared" si="35"/>
        <v>0</v>
      </c>
      <c r="AE59" s="2">
        <f t="shared" si="35"/>
        <v>0</v>
      </c>
      <c r="AG59" s="2">
        <f t="shared" si="23"/>
        <v>1</v>
      </c>
      <c r="AH59" s="2">
        <f t="shared" si="36"/>
        <v>0</v>
      </c>
      <c r="AI59" s="2">
        <f t="shared" si="36"/>
        <v>0</v>
      </c>
      <c r="AJ59" s="2">
        <f>IF(E59=0,"",IF(OR(E59=$AG$1,E59=$AH$1,E60=$AG$1,E60=$AH$1,E61=$AG$1,E61=$AH$1),0,1))</f>
        <v>1</v>
      </c>
      <c r="AK59" s="2">
        <f t="shared" si="36"/>
        <v>0</v>
      </c>
      <c r="AM59" s="2">
        <f t="shared" si="54"/>
        <v>1</v>
      </c>
      <c r="AN59" s="2">
        <f t="shared" si="54"/>
        <v>0</v>
      </c>
      <c r="AO59" s="2">
        <f t="shared" si="54"/>
        <v>1</v>
      </c>
      <c r="AP59" s="2">
        <f t="shared" si="54"/>
        <v>1</v>
      </c>
      <c r="AQ59" s="2">
        <f t="shared" si="54"/>
        <v>1</v>
      </c>
      <c r="AS59" s="2">
        <f t="shared" si="55"/>
        <v>1</v>
      </c>
      <c r="AT59" s="2">
        <f t="shared" si="55"/>
        <v>0</v>
      </c>
      <c r="AU59" s="2">
        <f t="shared" si="55"/>
        <v>1</v>
      </c>
      <c r="AV59" s="2">
        <f t="shared" si="55"/>
        <v>1</v>
      </c>
      <c r="AW59" s="2">
        <f t="shared" si="55"/>
        <v>1</v>
      </c>
      <c r="AY59" s="2">
        <f t="shared" si="56"/>
        <v>1</v>
      </c>
      <c r="AZ59" s="2">
        <f t="shared" si="56"/>
        <v>0</v>
      </c>
      <c r="BA59" s="2">
        <f t="shared" si="56"/>
        <v>1</v>
      </c>
      <c r="BB59" s="2">
        <f t="shared" si="56"/>
        <v>1</v>
      </c>
      <c r="BC59" s="2">
        <f t="shared" si="56"/>
        <v>1</v>
      </c>
      <c r="BE59" s="2">
        <f t="shared" si="57"/>
        <v>1</v>
      </c>
      <c r="BF59" s="2">
        <f t="shared" si="57"/>
        <v>0</v>
      </c>
      <c r="BG59" s="2">
        <f t="shared" si="57"/>
        <v>1</v>
      </c>
      <c r="BH59" s="2">
        <f t="shared" si="57"/>
        <v>1</v>
      </c>
      <c r="BI59" s="2">
        <f t="shared" si="57"/>
        <v>1</v>
      </c>
      <c r="BK59" s="2">
        <f t="shared" si="28"/>
        <v>1</v>
      </c>
      <c r="BL59" s="2">
        <f t="shared" si="37"/>
        <v>0</v>
      </c>
      <c r="BM59" s="2">
        <f t="shared" si="37"/>
        <v>1</v>
      </c>
      <c r="BN59" s="2">
        <f t="shared" si="37"/>
        <v>1</v>
      </c>
      <c r="BO59" s="2">
        <f t="shared" si="37"/>
        <v>1</v>
      </c>
      <c r="BQ59" s="2">
        <f t="shared" si="29"/>
        <v>1</v>
      </c>
      <c r="BR59" s="2">
        <f t="shared" si="38"/>
        <v>0</v>
      </c>
      <c r="BS59" s="2">
        <f t="shared" si="38"/>
        <v>1</v>
      </c>
      <c r="BT59" s="2">
        <f t="shared" si="38"/>
        <v>1</v>
      </c>
      <c r="BU59" s="2">
        <f t="shared" si="38"/>
        <v>1</v>
      </c>
      <c r="BW59" s="2">
        <f t="shared" si="30"/>
        <v>1</v>
      </c>
      <c r="BX59" s="2">
        <f t="shared" si="39"/>
        <v>0</v>
      </c>
      <c r="BY59" s="2">
        <f t="shared" si="39"/>
        <v>1</v>
      </c>
      <c r="BZ59" s="2">
        <f t="shared" si="39"/>
        <v>1</v>
      </c>
      <c r="CA59" s="2">
        <f t="shared" si="39"/>
        <v>1</v>
      </c>
      <c r="CC59" s="2">
        <f t="shared" si="31"/>
        <v>1</v>
      </c>
      <c r="CD59" s="2">
        <f t="shared" si="40"/>
        <v>0</v>
      </c>
      <c r="CE59" s="2">
        <f t="shared" si="40"/>
        <v>1</v>
      </c>
      <c r="CF59" s="2">
        <f t="shared" si="40"/>
        <v>1</v>
      </c>
      <c r="CG59" s="2">
        <f t="shared" si="40"/>
        <v>1</v>
      </c>
      <c r="CI59" s="2">
        <f t="shared" si="32"/>
        <v>1</v>
      </c>
      <c r="CJ59" s="2">
        <f t="shared" si="41"/>
        <v>0</v>
      </c>
      <c r="CK59" s="2">
        <f t="shared" si="41"/>
        <v>1</v>
      </c>
      <c r="CL59" s="2">
        <f t="shared" si="41"/>
        <v>1</v>
      </c>
      <c r="CM59" s="2">
        <f t="shared" si="41"/>
        <v>1</v>
      </c>
      <c r="CO59" s="2">
        <f t="shared" si="33"/>
        <v>1</v>
      </c>
      <c r="CP59" s="2">
        <f t="shared" si="42"/>
        <v>0</v>
      </c>
      <c r="CQ59" s="2">
        <f t="shared" si="42"/>
        <v>1</v>
      </c>
      <c r="CR59" s="2">
        <f t="shared" si="42"/>
        <v>1</v>
      </c>
      <c r="CS59" s="2">
        <f t="shared" si="42"/>
        <v>1</v>
      </c>
    </row>
    <row r="60" spans="1:97">
      <c r="A60" s="248">
        <f>'BNRegular Symbol'!K59</f>
        <v>56</v>
      </c>
      <c r="B60" s="247" t="str">
        <f>B4</f>
        <v>M4</v>
      </c>
      <c r="C60" s="1" t="str">
        <f>'BNRegular Symbol'!M59</f>
        <v>M5</v>
      </c>
      <c r="D60" s="1" t="str">
        <f>'BNRegular Symbol'!N59</f>
        <v>M3</v>
      </c>
      <c r="E60" s="247" t="str">
        <f>E4</f>
        <v>M1</v>
      </c>
      <c r="F60" s="1" t="str">
        <f>'BNRegular Symbol'!P59</f>
        <v>M3</v>
      </c>
      <c r="I60" s="2"/>
      <c r="J60" s="2">
        <f t="shared" ref="J60:M71" si="58">IF(C60=0,"",IF(OR(C60=$I$1,C60=$J$1,C61=$I$1,C61=$J$1,C62=$I$1,C62=$J$1),0,1))</f>
        <v>1</v>
      </c>
      <c r="K60" s="2">
        <f>IF(D60=0,"",IF(OR(D60=$I$1,D60=$J$1,D61=$I$1,D61=$J$1,D62=$I$1,D62=$J$1),0,1))</f>
        <v>1</v>
      </c>
      <c r="L60" s="2"/>
      <c r="M60" s="2">
        <f t="shared" si="58"/>
        <v>0</v>
      </c>
      <c r="O60" s="2"/>
      <c r="P60" s="2">
        <f t="shared" si="53"/>
        <v>0</v>
      </c>
      <c r="Q60" s="2">
        <f t="shared" si="53"/>
        <v>0</v>
      </c>
      <c r="R60" s="2"/>
      <c r="S60" s="2">
        <f t="shared" si="53"/>
        <v>1</v>
      </c>
      <c r="U60" s="2"/>
      <c r="V60" s="2">
        <f t="shared" si="34"/>
        <v>1</v>
      </c>
      <c r="W60" s="2">
        <f t="shared" si="34"/>
        <v>0</v>
      </c>
      <c r="X60" s="2"/>
      <c r="Y60" s="2">
        <f t="shared" si="34"/>
        <v>0</v>
      </c>
      <c r="AA60" s="2"/>
      <c r="AB60" s="2">
        <f t="shared" si="35"/>
        <v>1</v>
      </c>
      <c r="AC60" s="2">
        <f t="shared" si="35"/>
        <v>1</v>
      </c>
      <c r="AD60" s="2"/>
      <c r="AE60" s="2">
        <f t="shared" si="35"/>
        <v>1</v>
      </c>
      <c r="AG60" s="2"/>
      <c r="AH60" s="2">
        <f t="shared" si="36"/>
        <v>0</v>
      </c>
      <c r="AI60" s="2">
        <f t="shared" si="36"/>
        <v>0</v>
      </c>
      <c r="AJ60" s="2"/>
      <c r="AK60" s="2">
        <f t="shared" si="36"/>
        <v>0</v>
      </c>
      <c r="AM60" s="2"/>
      <c r="AN60" s="2">
        <f t="shared" si="54"/>
        <v>1</v>
      </c>
      <c r="AO60" s="2">
        <f t="shared" si="54"/>
        <v>1</v>
      </c>
      <c r="AP60" s="2"/>
      <c r="AQ60" s="2">
        <f t="shared" si="54"/>
        <v>1</v>
      </c>
      <c r="AS60" s="2"/>
      <c r="AT60" s="2">
        <f t="shared" si="55"/>
        <v>1</v>
      </c>
      <c r="AU60" s="2">
        <f t="shared" si="55"/>
        <v>1</v>
      </c>
      <c r="AV60" s="2"/>
      <c r="AW60" s="2">
        <f t="shared" si="55"/>
        <v>1</v>
      </c>
      <c r="AY60" s="2"/>
      <c r="AZ60" s="2">
        <f t="shared" si="56"/>
        <v>1</v>
      </c>
      <c r="BA60" s="2">
        <f t="shared" si="56"/>
        <v>1</v>
      </c>
      <c r="BB60" s="2"/>
      <c r="BC60" s="2">
        <f t="shared" si="56"/>
        <v>1</v>
      </c>
      <c r="BE60" s="2"/>
      <c r="BF60" s="2">
        <f t="shared" si="57"/>
        <v>1</v>
      </c>
      <c r="BG60" s="2">
        <f t="shared" si="57"/>
        <v>1</v>
      </c>
      <c r="BH60" s="2"/>
      <c r="BI60" s="2">
        <f t="shared" si="57"/>
        <v>1</v>
      </c>
      <c r="BK60" s="2"/>
      <c r="BL60" s="2">
        <f t="shared" si="37"/>
        <v>1</v>
      </c>
      <c r="BM60" s="2">
        <f t="shared" si="37"/>
        <v>1</v>
      </c>
      <c r="BN60" s="2"/>
      <c r="BO60" s="2">
        <f t="shared" si="37"/>
        <v>1</v>
      </c>
      <c r="BQ60" s="2"/>
      <c r="BR60" s="2">
        <f t="shared" si="38"/>
        <v>1</v>
      </c>
      <c r="BS60" s="2">
        <f t="shared" si="38"/>
        <v>1</v>
      </c>
      <c r="BT60" s="2"/>
      <c r="BU60" s="2">
        <f t="shared" si="38"/>
        <v>1</v>
      </c>
      <c r="BW60" s="2"/>
      <c r="BX60" s="2">
        <f t="shared" si="39"/>
        <v>1</v>
      </c>
      <c r="BY60" s="2">
        <f t="shared" si="39"/>
        <v>1</v>
      </c>
      <c r="BZ60" s="2"/>
      <c r="CA60" s="2">
        <f t="shared" si="39"/>
        <v>1</v>
      </c>
      <c r="CC60" s="2"/>
      <c r="CD60" s="2">
        <f t="shared" si="40"/>
        <v>1</v>
      </c>
      <c r="CE60" s="2">
        <f t="shared" si="40"/>
        <v>1</v>
      </c>
      <c r="CF60" s="2"/>
      <c r="CG60" s="2">
        <f t="shared" si="40"/>
        <v>1</v>
      </c>
      <c r="CI60" s="2"/>
      <c r="CJ60" s="2">
        <f t="shared" si="41"/>
        <v>1</v>
      </c>
      <c r="CK60" s="2">
        <f t="shared" si="41"/>
        <v>1</v>
      </c>
      <c r="CL60" s="2"/>
      <c r="CM60" s="2">
        <f t="shared" si="41"/>
        <v>1</v>
      </c>
      <c r="CO60" s="2"/>
      <c r="CP60" s="2">
        <f t="shared" si="42"/>
        <v>1</v>
      </c>
      <c r="CQ60" s="2">
        <f t="shared" si="42"/>
        <v>1</v>
      </c>
      <c r="CR60" s="2"/>
      <c r="CS60" s="2">
        <f t="shared" si="42"/>
        <v>1</v>
      </c>
    </row>
    <row r="61" spans="1:97">
      <c r="A61" s="248">
        <f>'BNRegular Symbol'!K60</f>
        <v>57</v>
      </c>
      <c r="B61" s="247" t="str">
        <f>B5</f>
        <v>M4</v>
      </c>
      <c r="C61" s="1" t="str">
        <f>'BNRegular Symbol'!M60</f>
        <v>M5</v>
      </c>
      <c r="D61" s="247" t="str">
        <f>D4</f>
        <v>M2</v>
      </c>
      <c r="E61" s="247" t="str">
        <f>E5</f>
        <v>M4</v>
      </c>
      <c r="F61" s="1" t="str">
        <f>'BNRegular Symbol'!P60</f>
        <v>M5</v>
      </c>
      <c r="I61" s="2"/>
      <c r="J61" s="2">
        <f>IF(C61=0,"",IF(OR(C61=$I$1,C61=$J$1,C62=$I$1,C62=$J$1,C63=$I$1,C63=$J$1),0,1))</f>
        <v>1</v>
      </c>
      <c r="K61" s="2"/>
      <c r="L61" s="2"/>
      <c r="M61" s="2">
        <f t="shared" si="58"/>
        <v>0</v>
      </c>
      <c r="O61" s="2"/>
      <c r="P61" s="2">
        <f t="shared" si="53"/>
        <v>0</v>
      </c>
      <c r="Q61" s="2"/>
      <c r="R61" s="2"/>
      <c r="S61" s="2">
        <f t="shared" si="53"/>
        <v>0</v>
      </c>
      <c r="U61" s="2"/>
      <c r="V61" s="2">
        <f t="shared" si="34"/>
        <v>1</v>
      </c>
      <c r="W61" s="2"/>
      <c r="X61" s="2"/>
      <c r="Y61" s="2">
        <f t="shared" si="34"/>
        <v>1</v>
      </c>
      <c r="AA61" s="2"/>
      <c r="AB61" s="2">
        <f t="shared" si="35"/>
        <v>1</v>
      </c>
      <c r="AC61" s="2"/>
      <c r="AD61" s="2"/>
      <c r="AE61" s="2">
        <f t="shared" si="35"/>
        <v>1</v>
      </c>
      <c r="AG61" s="2"/>
      <c r="AH61" s="2">
        <f t="shared" si="36"/>
        <v>0</v>
      </c>
      <c r="AI61" s="2"/>
      <c r="AJ61" s="2"/>
      <c r="AK61" s="2">
        <f t="shared" si="36"/>
        <v>0</v>
      </c>
      <c r="AM61" s="2"/>
      <c r="AN61" s="2">
        <f t="shared" si="54"/>
        <v>1</v>
      </c>
      <c r="AO61" s="2"/>
      <c r="AP61" s="2"/>
      <c r="AQ61" s="2">
        <f t="shared" si="54"/>
        <v>1</v>
      </c>
      <c r="AS61" s="2"/>
      <c r="AT61" s="2">
        <f t="shared" si="55"/>
        <v>1</v>
      </c>
      <c r="AU61" s="2"/>
      <c r="AV61" s="2"/>
      <c r="AW61" s="2">
        <f t="shared" si="55"/>
        <v>1</v>
      </c>
      <c r="AY61" s="2"/>
      <c r="AZ61" s="2">
        <f t="shared" si="56"/>
        <v>1</v>
      </c>
      <c r="BA61" s="2"/>
      <c r="BB61" s="2"/>
      <c r="BC61" s="2">
        <f t="shared" si="56"/>
        <v>1</v>
      </c>
      <c r="BE61" s="2"/>
      <c r="BF61" s="2">
        <f t="shared" si="57"/>
        <v>1</v>
      </c>
      <c r="BG61" s="2"/>
      <c r="BH61" s="2"/>
      <c r="BI61" s="2">
        <f t="shared" si="57"/>
        <v>1</v>
      </c>
      <c r="BK61" s="2"/>
      <c r="BL61" s="2">
        <f t="shared" si="37"/>
        <v>1</v>
      </c>
      <c r="BM61" s="2"/>
      <c r="BN61" s="2"/>
      <c r="BO61" s="2">
        <f t="shared" si="37"/>
        <v>1</v>
      </c>
      <c r="BQ61" s="2"/>
      <c r="BR61" s="2">
        <f t="shared" si="38"/>
        <v>1</v>
      </c>
      <c r="BS61" s="2"/>
      <c r="BT61" s="2"/>
      <c r="BU61" s="2">
        <f t="shared" si="38"/>
        <v>1</v>
      </c>
      <c r="BW61" s="2"/>
      <c r="BX61" s="2">
        <f t="shared" si="39"/>
        <v>1</v>
      </c>
      <c r="BY61" s="2"/>
      <c r="BZ61" s="2"/>
      <c r="CA61" s="2">
        <f t="shared" si="39"/>
        <v>1</v>
      </c>
      <c r="CC61" s="2"/>
      <c r="CD61" s="2">
        <f t="shared" si="40"/>
        <v>1</v>
      </c>
      <c r="CE61" s="2"/>
      <c r="CF61" s="2"/>
      <c r="CG61" s="2">
        <f t="shared" si="40"/>
        <v>1</v>
      </c>
      <c r="CI61" s="2"/>
      <c r="CJ61" s="2">
        <f t="shared" si="41"/>
        <v>1</v>
      </c>
      <c r="CK61" s="2"/>
      <c r="CL61" s="2"/>
      <c r="CM61" s="2">
        <f t="shared" si="41"/>
        <v>1</v>
      </c>
      <c r="CO61" s="2"/>
      <c r="CP61" s="2">
        <f t="shared" si="42"/>
        <v>1</v>
      </c>
      <c r="CQ61" s="2"/>
      <c r="CR61" s="2"/>
      <c r="CS61" s="2">
        <f t="shared" si="42"/>
        <v>1</v>
      </c>
    </row>
    <row r="62" spans="1:97">
      <c r="A62" s="248">
        <f>'BNRegular Symbol'!K61</f>
        <v>58</v>
      </c>
      <c r="C62" s="247" t="str">
        <f>C4</f>
        <v>M2</v>
      </c>
      <c r="D62" s="247" t="str">
        <f>D5</f>
        <v>M5</v>
      </c>
      <c r="F62" s="1" t="str">
        <f>'BNRegular Symbol'!P61</f>
        <v>M1</v>
      </c>
      <c r="I62" s="2" t="str">
        <f t="shared" ref="I62:I71" si="59">IF(B62=0,"",IF(OR(B62=$I$1,B62=$J$1,B63=$I$1,B63=$J$1,B64=$I$1,B64=$J$1),0,1))</f>
        <v/>
      </c>
      <c r="J62" s="2"/>
      <c r="K62" s="2"/>
      <c r="L62" s="2" t="str">
        <f t="shared" ref="L62:L71" si="60">IF(E62=0,"",IF(OR(E62=$I$1,E62=$J$1,E63=$I$1,E63=$J$1,E64=$I$1,E64=$J$1),0,1))</f>
        <v/>
      </c>
      <c r="M62" s="2">
        <f t="shared" si="58"/>
        <v>0</v>
      </c>
      <c r="O62" s="2" t="str">
        <f t="shared" si="53"/>
        <v/>
      </c>
      <c r="P62" s="2"/>
      <c r="Q62" s="2"/>
      <c r="R62" s="2" t="str">
        <f t="shared" si="53"/>
        <v/>
      </c>
      <c r="S62" s="2">
        <f t="shared" si="53"/>
        <v>0</v>
      </c>
      <c r="U62" s="2" t="str">
        <f t="shared" si="21"/>
        <v/>
      </c>
      <c r="V62" s="2"/>
      <c r="W62" s="2"/>
      <c r="X62" s="2" t="str">
        <f t="shared" si="34"/>
        <v/>
      </c>
      <c r="Y62" s="2">
        <f t="shared" si="34"/>
        <v>1</v>
      </c>
      <c r="AA62" s="2" t="str">
        <f t="shared" si="22"/>
        <v/>
      </c>
      <c r="AB62" s="2"/>
      <c r="AC62" s="2"/>
      <c r="AD62" s="2" t="str">
        <f t="shared" si="35"/>
        <v/>
      </c>
      <c r="AE62" s="2">
        <f t="shared" si="35"/>
        <v>1</v>
      </c>
      <c r="AG62" s="2" t="str">
        <f t="shared" si="23"/>
        <v/>
      </c>
      <c r="AH62" s="2"/>
      <c r="AI62" s="2"/>
      <c r="AJ62" s="2" t="str">
        <f t="shared" si="36"/>
        <v/>
      </c>
      <c r="AK62" s="2">
        <f t="shared" si="36"/>
        <v>0</v>
      </c>
      <c r="AM62" s="2" t="str">
        <f t="shared" si="54"/>
        <v/>
      </c>
      <c r="AN62" s="2"/>
      <c r="AO62" s="2"/>
      <c r="AP62" s="2"/>
      <c r="AQ62" s="2">
        <f t="shared" si="54"/>
        <v>1</v>
      </c>
      <c r="AS62" s="2" t="str">
        <f t="shared" si="55"/>
        <v/>
      </c>
      <c r="AT62" s="2"/>
      <c r="AU62" s="2"/>
      <c r="AV62" s="2" t="str">
        <f t="shared" si="55"/>
        <v/>
      </c>
      <c r="AW62" s="2">
        <f t="shared" si="55"/>
        <v>1</v>
      </c>
      <c r="AY62" s="2" t="str">
        <f t="shared" si="56"/>
        <v/>
      </c>
      <c r="AZ62" s="2"/>
      <c r="BA62" s="2"/>
      <c r="BB62" s="2" t="str">
        <f t="shared" si="56"/>
        <v/>
      </c>
      <c r="BC62" s="2">
        <f t="shared" si="56"/>
        <v>1</v>
      </c>
      <c r="BE62" s="2" t="str">
        <f t="shared" si="57"/>
        <v/>
      </c>
      <c r="BF62" s="2"/>
      <c r="BG62" s="2"/>
      <c r="BH62" s="2" t="str">
        <f t="shared" si="57"/>
        <v/>
      </c>
      <c r="BI62" s="2">
        <f t="shared" si="57"/>
        <v>1</v>
      </c>
      <c r="BK62" s="2" t="str">
        <f t="shared" si="28"/>
        <v/>
      </c>
      <c r="BL62" s="2"/>
      <c r="BM62" s="2"/>
      <c r="BN62" s="2" t="str">
        <f t="shared" si="37"/>
        <v/>
      </c>
      <c r="BO62" s="2">
        <f t="shared" si="37"/>
        <v>1</v>
      </c>
      <c r="BQ62" s="2" t="str">
        <f t="shared" si="29"/>
        <v/>
      </c>
      <c r="BR62" s="2"/>
      <c r="BS62" s="2"/>
      <c r="BT62" s="2" t="str">
        <f t="shared" si="38"/>
        <v/>
      </c>
      <c r="BU62" s="2">
        <f t="shared" si="38"/>
        <v>1</v>
      </c>
      <c r="BW62" s="2" t="str">
        <f t="shared" si="30"/>
        <v/>
      </c>
      <c r="BX62" s="2"/>
      <c r="BY62" s="2"/>
      <c r="BZ62" s="2" t="str">
        <f t="shared" si="39"/>
        <v/>
      </c>
      <c r="CA62" s="2">
        <f t="shared" si="39"/>
        <v>1</v>
      </c>
      <c r="CC62" s="2" t="str">
        <f t="shared" si="31"/>
        <v/>
      </c>
      <c r="CD62" s="2"/>
      <c r="CE62" s="2"/>
      <c r="CF62" s="2" t="str">
        <f t="shared" si="40"/>
        <v/>
      </c>
      <c r="CG62" s="2">
        <f t="shared" si="40"/>
        <v>1</v>
      </c>
      <c r="CI62" s="2" t="str">
        <f t="shared" si="32"/>
        <v/>
      </c>
      <c r="CJ62" s="2"/>
      <c r="CK62" s="2"/>
      <c r="CL62" s="2" t="str">
        <f t="shared" si="41"/>
        <v/>
      </c>
      <c r="CM62" s="2">
        <f t="shared" si="41"/>
        <v>1</v>
      </c>
      <c r="CO62" s="2" t="str">
        <f t="shared" si="33"/>
        <v/>
      </c>
      <c r="CP62" s="2"/>
      <c r="CQ62" s="2"/>
      <c r="CR62" s="2" t="str">
        <f t="shared" si="42"/>
        <v/>
      </c>
      <c r="CS62" s="2">
        <f t="shared" si="42"/>
        <v>1</v>
      </c>
    </row>
    <row r="63" spans="1:97">
      <c r="A63" s="248">
        <f>'BNRegular Symbol'!K62</f>
        <v>59</v>
      </c>
      <c r="C63" s="247" t="str">
        <f>C5</f>
        <v>M2</v>
      </c>
      <c r="F63" s="1" t="str">
        <f>'BNRegular Symbol'!P62</f>
        <v>M2</v>
      </c>
      <c r="I63" s="2" t="str">
        <f t="shared" si="59"/>
        <v/>
      </c>
      <c r="J63" s="2"/>
      <c r="K63" s="2" t="str">
        <f t="shared" ref="K63:K68" si="61">IF(D63=0,"",IF(OR(D63=$I$1,D63=$J$1,D64=$I$1,D64=$J$1,D65=$I$1,D65=$J$1),0,1))</f>
        <v/>
      </c>
      <c r="L63" s="2" t="str">
        <f t="shared" si="60"/>
        <v/>
      </c>
      <c r="M63" s="2">
        <f t="shared" si="58"/>
        <v>1</v>
      </c>
      <c r="O63" s="2" t="str">
        <f t="shared" si="53"/>
        <v/>
      </c>
      <c r="P63" s="2"/>
      <c r="Q63" s="2" t="str">
        <f t="shared" si="53"/>
        <v/>
      </c>
      <c r="R63" s="2" t="str">
        <f t="shared" si="53"/>
        <v/>
      </c>
      <c r="S63" s="2">
        <f t="shared" si="53"/>
        <v>0</v>
      </c>
      <c r="U63" s="2" t="str">
        <f t="shared" si="21"/>
        <v/>
      </c>
      <c r="V63" s="2"/>
      <c r="W63" s="2" t="str">
        <f t="shared" si="34"/>
        <v/>
      </c>
      <c r="X63" s="2" t="str">
        <f t="shared" si="34"/>
        <v/>
      </c>
      <c r="Y63" s="2">
        <f t="shared" si="34"/>
        <v>0</v>
      </c>
      <c r="AA63" s="2" t="str">
        <f t="shared" si="22"/>
        <v/>
      </c>
      <c r="AB63" s="2"/>
      <c r="AC63" s="2" t="str">
        <f t="shared" si="35"/>
        <v/>
      </c>
      <c r="AD63" s="2" t="str">
        <f t="shared" si="35"/>
        <v/>
      </c>
      <c r="AE63" s="2">
        <f t="shared" si="35"/>
        <v>1</v>
      </c>
      <c r="AG63" s="2" t="str">
        <f t="shared" si="23"/>
        <v/>
      </c>
      <c r="AH63" s="2"/>
      <c r="AI63" s="2" t="str">
        <f t="shared" si="36"/>
        <v/>
      </c>
      <c r="AJ63" s="2" t="str">
        <f t="shared" si="36"/>
        <v/>
      </c>
      <c r="AK63" s="2">
        <f t="shared" si="36"/>
        <v>0</v>
      </c>
      <c r="AM63" s="2" t="str">
        <f t="shared" si="54"/>
        <v/>
      </c>
      <c r="AN63" s="2"/>
      <c r="AO63" s="2" t="str">
        <f t="shared" si="54"/>
        <v/>
      </c>
      <c r="AP63" s="2" t="str">
        <f t="shared" si="54"/>
        <v/>
      </c>
      <c r="AQ63" s="2">
        <f t="shared" si="54"/>
        <v>1</v>
      </c>
      <c r="AS63" s="2" t="str">
        <f t="shared" si="55"/>
        <v/>
      </c>
      <c r="AT63" s="2"/>
      <c r="AU63" s="2" t="str">
        <f t="shared" si="55"/>
        <v/>
      </c>
      <c r="AV63" s="2" t="str">
        <f t="shared" si="55"/>
        <v/>
      </c>
      <c r="AW63" s="2">
        <f t="shared" si="55"/>
        <v>1</v>
      </c>
      <c r="AY63" s="2" t="str">
        <f t="shared" si="56"/>
        <v/>
      </c>
      <c r="AZ63" s="2"/>
      <c r="BA63" s="2" t="str">
        <f t="shared" si="56"/>
        <v/>
      </c>
      <c r="BB63" s="2" t="str">
        <f t="shared" si="56"/>
        <v/>
      </c>
      <c r="BC63" s="2">
        <f t="shared" si="56"/>
        <v>1</v>
      </c>
      <c r="BE63" s="2" t="str">
        <f t="shared" si="57"/>
        <v/>
      </c>
      <c r="BF63" s="2"/>
      <c r="BG63" s="2" t="str">
        <f t="shared" si="57"/>
        <v/>
      </c>
      <c r="BH63" s="2" t="str">
        <f t="shared" si="57"/>
        <v/>
      </c>
      <c r="BI63" s="2">
        <f t="shared" si="57"/>
        <v>1</v>
      </c>
      <c r="BK63" s="2" t="str">
        <f t="shared" si="28"/>
        <v/>
      </c>
      <c r="BL63" s="2"/>
      <c r="BM63" s="2" t="str">
        <f t="shared" si="37"/>
        <v/>
      </c>
      <c r="BN63" s="2" t="str">
        <f t="shared" si="37"/>
        <v/>
      </c>
      <c r="BO63" s="2">
        <f t="shared" si="37"/>
        <v>1</v>
      </c>
      <c r="BQ63" s="2" t="str">
        <f t="shared" si="29"/>
        <v/>
      </c>
      <c r="BR63" s="2"/>
      <c r="BS63" s="2" t="str">
        <f t="shared" si="38"/>
        <v/>
      </c>
      <c r="BT63" s="2" t="str">
        <f t="shared" si="38"/>
        <v/>
      </c>
      <c r="BU63" s="2">
        <f t="shared" si="38"/>
        <v>1</v>
      </c>
      <c r="BW63" s="2" t="str">
        <f t="shared" si="30"/>
        <v/>
      </c>
      <c r="BX63" s="2"/>
      <c r="BY63" s="2" t="str">
        <f t="shared" si="39"/>
        <v/>
      </c>
      <c r="BZ63" s="2" t="str">
        <f t="shared" si="39"/>
        <v/>
      </c>
      <c r="CA63" s="2">
        <f t="shared" si="39"/>
        <v>1</v>
      </c>
      <c r="CC63" s="2" t="str">
        <f t="shared" si="31"/>
        <v/>
      </c>
      <c r="CD63" s="2"/>
      <c r="CE63" s="2" t="str">
        <f t="shared" si="40"/>
        <v/>
      </c>
      <c r="CF63" s="2" t="str">
        <f t="shared" si="40"/>
        <v/>
      </c>
      <c r="CG63" s="2">
        <f t="shared" si="40"/>
        <v>1</v>
      </c>
      <c r="CI63" s="2" t="str">
        <f t="shared" si="32"/>
        <v/>
      </c>
      <c r="CJ63" s="2"/>
      <c r="CK63" s="2" t="str">
        <f t="shared" si="41"/>
        <v/>
      </c>
      <c r="CL63" s="2" t="str">
        <f t="shared" si="41"/>
        <v/>
      </c>
      <c r="CM63" s="2">
        <f t="shared" si="41"/>
        <v>1</v>
      </c>
      <c r="CO63" s="2" t="str">
        <f t="shared" si="33"/>
        <v/>
      </c>
      <c r="CP63" s="2"/>
      <c r="CQ63" s="2" t="str">
        <f t="shared" si="42"/>
        <v/>
      </c>
      <c r="CR63" s="2" t="str">
        <f t="shared" si="42"/>
        <v/>
      </c>
      <c r="CS63" s="2">
        <f t="shared" si="42"/>
        <v>1</v>
      </c>
    </row>
    <row r="64" spans="1:97">
      <c r="A64" s="248">
        <f>'BNRegular Symbol'!K63</f>
        <v>60</v>
      </c>
      <c r="F64" s="1" t="str">
        <f>'BNRegular Symbol'!P63</f>
        <v>M5</v>
      </c>
      <c r="I64" s="2" t="str">
        <f t="shared" si="59"/>
        <v/>
      </c>
      <c r="J64" s="2" t="str">
        <f t="shared" si="58"/>
        <v/>
      </c>
      <c r="K64" s="2" t="str">
        <f t="shared" si="61"/>
        <v/>
      </c>
      <c r="L64" s="2" t="str">
        <f t="shared" si="60"/>
        <v/>
      </c>
      <c r="M64" s="2">
        <f t="shared" si="58"/>
        <v>1</v>
      </c>
      <c r="O64" s="2" t="str">
        <f t="shared" si="53"/>
        <v/>
      </c>
      <c r="P64" s="2" t="str">
        <f t="shared" si="53"/>
        <v/>
      </c>
      <c r="Q64" s="2" t="str">
        <f t="shared" si="53"/>
        <v/>
      </c>
      <c r="R64" s="2" t="str">
        <f t="shared" si="53"/>
        <v/>
      </c>
      <c r="S64" s="2">
        <f t="shared" si="53"/>
        <v>0</v>
      </c>
      <c r="U64" s="2" t="str">
        <f t="shared" si="21"/>
        <v/>
      </c>
      <c r="V64" s="2" t="str">
        <f t="shared" si="34"/>
        <v/>
      </c>
      <c r="W64" s="2" t="str">
        <f t="shared" si="34"/>
        <v/>
      </c>
      <c r="X64" s="2" t="str">
        <f t="shared" si="34"/>
        <v/>
      </c>
      <c r="Y64" s="2">
        <f t="shared" si="34"/>
        <v>0</v>
      </c>
      <c r="AA64" s="2" t="str">
        <f t="shared" si="22"/>
        <v/>
      </c>
      <c r="AB64" s="2" t="str">
        <f t="shared" si="35"/>
        <v/>
      </c>
      <c r="AC64" s="2" t="str">
        <f t="shared" si="35"/>
        <v/>
      </c>
      <c r="AD64" s="2" t="str">
        <f t="shared" si="35"/>
        <v/>
      </c>
      <c r="AE64" s="2">
        <f t="shared" si="35"/>
        <v>1</v>
      </c>
      <c r="AG64" s="2" t="str">
        <f t="shared" si="23"/>
        <v/>
      </c>
      <c r="AH64" s="2" t="str">
        <f t="shared" si="36"/>
        <v/>
      </c>
      <c r="AI64" s="2" t="str">
        <f t="shared" si="36"/>
        <v/>
      </c>
      <c r="AJ64" s="2" t="str">
        <f t="shared" si="36"/>
        <v/>
      </c>
      <c r="AK64" s="2">
        <f t="shared" si="36"/>
        <v>0</v>
      </c>
      <c r="AM64" s="2" t="str">
        <f t="shared" si="54"/>
        <v/>
      </c>
      <c r="AN64" s="2" t="str">
        <f t="shared" si="54"/>
        <v/>
      </c>
      <c r="AO64" s="2" t="str">
        <f t="shared" si="54"/>
        <v/>
      </c>
      <c r="AP64" s="2" t="str">
        <f t="shared" si="54"/>
        <v/>
      </c>
      <c r="AQ64" s="2">
        <f t="shared" si="54"/>
        <v>1</v>
      </c>
      <c r="AS64" s="2" t="str">
        <f t="shared" si="55"/>
        <v/>
      </c>
      <c r="AT64" s="2" t="str">
        <f t="shared" si="55"/>
        <v/>
      </c>
      <c r="AU64" s="2" t="str">
        <f t="shared" si="55"/>
        <v/>
      </c>
      <c r="AV64" s="2" t="str">
        <f t="shared" si="55"/>
        <v/>
      </c>
      <c r="AW64" s="2">
        <f t="shared" si="55"/>
        <v>1</v>
      </c>
      <c r="AY64" s="2" t="str">
        <f t="shared" si="56"/>
        <v/>
      </c>
      <c r="AZ64" s="2" t="str">
        <f t="shared" si="56"/>
        <v/>
      </c>
      <c r="BA64" s="2" t="str">
        <f t="shared" si="56"/>
        <v/>
      </c>
      <c r="BB64" s="2" t="str">
        <f t="shared" si="56"/>
        <v/>
      </c>
      <c r="BC64" s="2">
        <f t="shared" si="56"/>
        <v>1</v>
      </c>
      <c r="BE64" s="2" t="str">
        <f t="shared" si="57"/>
        <v/>
      </c>
      <c r="BF64" s="2" t="str">
        <f t="shared" si="57"/>
        <v/>
      </c>
      <c r="BG64" s="2" t="str">
        <f t="shared" si="57"/>
        <v/>
      </c>
      <c r="BH64" s="2" t="str">
        <f t="shared" si="57"/>
        <v/>
      </c>
      <c r="BI64" s="2">
        <f t="shared" si="57"/>
        <v>1</v>
      </c>
      <c r="BK64" s="2" t="str">
        <f t="shared" si="28"/>
        <v/>
      </c>
      <c r="BL64" s="2" t="str">
        <f t="shared" si="37"/>
        <v/>
      </c>
      <c r="BM64" s="2" t="str">
        <f t="shared" si="37"/>
        <v/>
      </c>
      <c r="BN64" s="2" t="str">
        <f t="shared" si="37"/>
        <v/>
      </c>
      <c r="BO64" s="2">
        <f t="shared" si="37"/>
        <v>1</v>
      </c>
      <c r="BQ64" s="2" t="str">
        <f t="shared" si="29"/>
        <v/>
      </c>
      <c r="BR64" s="2" t="str">
        <f t="shared" si="38"/>
        <v/>
      </c>
      <c r="BS64" s="2" t="str">
        <f t="shared" si="38"/>
        <v/>
      </c>
      <c r="BT64" s="2" t="str">
        <f t="shared" si="38"/>
        <v/>
      </c>
      <c r="BU64" s="2">
        <f t="shared" si="38"/>
        <v>1</v>
      </c>
      <c r="BW64" s="2" t="str">
        <f t="shared" si="30"/>
        <v/>
      </c>
      <c r="BX64" s="2" t="str">
        <f t="shared" si="39"/>
        <v/>
      </c>
      <c r="BY64" s="2" t="str">
        <f t="shared" si="39"/>
        <v/>
      </c>
      <c r="BZ64" s="2" t="str">
        <f t="shared" si="39"/>
        <v/>
      </c>
      <c r="CA64" s="2">
        <f t="shared" si="39"/>
        <v>1</v>
      </c>
      <c r="CC64" s="2" t="str">
        <f t="shared" si="31"/>
        <v/>
      </c>
      <c r="CD64" s="2" t="str">
        <f t="shared" si="40"/>
        <v/>
      </c>
      <c r="CE64" s="2" t="str">
        <f t="shared" si="40"/>
        <v/>
      </c>
      <c r="CF64" s="2" t="str">
        <f t="shared" si="40"/>
        <v/>
      </c>
      <c r="CG64" s="2">
        <f t="shared" si="40"/>
        <v>1</v>
      </c>
      <c r="CI64" s="2" t="str">
        <f t="shared" si="32"/>
        <v/>
      </c>
      <c r="CJ64" s="2" t="str">
        <f t="shared" si="41"/>
        <v/>
      </c>
      <c r="CK64" s="2" t="str">
        <f t="shared" si="41"/>
        <v/>
      </c>
      <c r="CL64" s="2" t="str">
        <f t="shared" si="41"/>
        <v/>
      </c>
      <c r="CM64" s="2">
        <f t="shared" si="41"/>
        <v>1</v>
      </c>
      <c r="CO64" s="2" t="str">
        <f t="shared" si="33"/>
        <v/>
      </c>
      <c r="CP64" s="2" t="str">
        <f t="shared" si="42"/>
        <v/>
      </c>
      <c r="CQ64" s="2" t="str">
        <f t="shared" si="42"/>
        <v/>
      </c>
      <c r="CR64" s="2" t="str">
        <f t="shared" si="42"/>
        <v/>
      </c>
      <c r="CS64" s="2">
        <f t="shared" si="42"/>
        <v>1</v>
      </c>
    </row>
    <row r="65" spans="1:97">
      <c r="A65" s="248">
        <f>'BNRegular Symbol'!K64</f>
        <v>61</v>
      </c>
      <c r="F65" s="1" t="str">
        <f>'BNRegular Symbol'!P64</f>
        <v>M3</v>
      </c>
      <c r="I65" s="2" t="str">
        <f t="shared" si="59"/>
        <v/>
      </c>
      <c r="J65" s="2" t="str">
        <f t="shared" si="58"/>
        <v/>
      </c>
      <c r="K65" s="2" t="str">
        <f t="shared" si="61"/>
        <v/>
      </c>
      <c r="L65" s="2" t="str">
        <f t="shared" si="60"/>
        <v/>
      </c>
      <c r="M65" s="2">
        <f t="shared" si="58"/>
        <v>1</v>
      </c>
      <c r="O65" s="2" t="str">
        <f t="shared" si="53"/>
        <v/>
      </c>
      <c r="P65" s="2" t="str">
        <f t="shared" si="53"/>
        <v/>
      </c>
      <c r="Q65" s="2" t="str">
        <f t="shared" si="53"/>
        <v/>
      </c>
      <c r="R65" s="2" t="str">
        <f t="shared" si="53"/>
        <v/>
      </c>
      <c r="S65" s="2">
        <f t="shared" si="53"/>
        <v>0</v>
      </c>
      <c r="U65" s="2" t="str">
        <f t="shared" si="21"/>
        <v/>
      </c>
      <c r="V65" s="2" t="str">
        <f t="shared" si="34"/>
        <v/>
      </c>
      <c r="W65" s="2" t="str">
        <f t="shared" si="34"/>
        <v/>
      </c>
      <c r="X65" s="2" t="str">
        <f t="shared" si="34"/>
        <v/>
      </c>
      <c r="Y65" s="2">
        <f t="shared" si="34"/>
        <v>0</v>
      </c>
      <c r="AA65" s="2" t="str">
        <f t="shared" si="22"/>
        <v/>
      </c>
      <c r="AB65" s="2" t="str">
        <f t="shared" si="35"/>
        <v/>
      </c>
      <c r="AC65" s="2" t="str">
        <f t="shared" si="35"/>
        <v/>
      </c>
      <c r="AD65" s="2" t="str">
        <f t="shared" si="35"/>
        <v/>
      </c>
      <c r="AE65" s="2">
        <f t="shared" si="35"/>
        <v>0</v>
      </c>
      <c r="AG65" s="2" t="str">
        <f t="shared" si="23"/>
        <v/>
      </c>
      <c r="AH65" s="2" t="str">
        <f t="shared" si="36"/>
        <v/>
      </c>
      <c r="AI65" s="2" t="str">
        <f t="shared" si="36"/>
        <v/>
      </c>
      <c r="AJ65" s="2" t="str">
        <f t="shared" si="36"/>
        <v/>
      </c>
      <c r="AK65" s="2">
        <f t="shared" si="36"/>
        <v>1</v>
      </c>
      <c r="AM65" s="2" t="str">
        <f t="shared" si="54"/>
        <v/>
      </c>
      <c r="AN65" s="2" t="str">
        <f t="shared" si="54"/>
        <v/>
      </c>
      <c r="AO65" s="2" t="str">
        <f t="shared" si="54"/>
        <v/>
      </c>
      <c r="AP65" s="2" t="str">
        <f t="shared" si="54"/>
        <v/>
      </c>
      <c r="AQ65" s="2">
        <f t="shared" si="54"/>
        <v>1</v>
      </c>
      <c r="AS65" s="2" t="str">
        <f t="shared" si="55"/>
        <v/>
      </c>
      <c r="AT65" s="2" t="str">
        <f t="shared" si="55"/>
        <v/>
      </c>
      <c r="AU65" s="2" t="str">
        <f t="shared" si="55"/>
        <v/>
      </c>
      <c r="AV65" s="2" t="str">
        <f t="shared" si="55"/>
        <v/>
      </c>
      <c r="AW65" s="2">
        <f t="shared" si="55"/>
        <v>1</v>
      </c>
      <c r="AY65" s="2" t="str">
        <f t="shared" si="56"/>
        <v/>
      </c>
      <c r="AZ65" s="2" t="str">
        <f t="shared" si="56"/>
        <v/>
      </c>
      <c r="BA65" s="2" t="str">
        <f t="shared" si="56"/>
        <v/>
      </c>
      <c r="BB65" s="2" t="str">
        <f t="shared" si="56"/>
        <v/>
      </c>
      <c r="BC65" s="2">
        <f t="shared" si="56"/>
        <v>1</v>
      </c>
      <c r="BE65" s="2" t="str">
        <f t="shared" si="57"/>
        <v/>
      </c>
      <c r="BF65" s="2" t="str">
        <f t="shared" si="57"/>
        <v/>
      </c>
      <c r="BG65" s="2" t="str">
        <f t="shared" si="57"/>
        <v/>
      </c>
      <c r="BH65" s="2" t="str">
        <f t="shared" si="57"/>
        <v/>
      </c>
      <c r="BI65" s="2">
        <f t="shared" si="57"/>
        <v>1</v>
      </c>
      <c r="BK65" s="2" t="str">
        <f t="shared" si="28"/>
        <v/>
      </c>
      <c r="BL65" s="2" t="str">
        <f t="shared" si="37"/>
        <v/>
      </c>
      <c r="BM65" s="2" t="str">
        <f t="shared" si="37"/>
        <v/>
      </c>
      <c r="BN65" s="2" t="str">
        <f t="shared" si="37"/>
        <v/>
      </c>
      <c r="BO65" s="2">
        <f t="shared" si="37"/>
        <v>1</v>
      </c>
      <c r="BQ65" s="2" t="str">
        <f t="shared" si="29"/>
        <v/>
      </c>
      <c r="BR65" s="2" t="str">
        <f t="shared" si="38"/>
        <v/>
      </c>
      <c r="BS65" s="2" t="str">
        <f t="shared" si="38"/>
        <v/>
      </c>
      <c r="BT65" s="2" t="str">
        <f t="shared" si="38"/>
        <v/>
      </c>
      <c r="BU65" s="2">
        <f t="shared" si="38"/>
        <v>1</v>
      </c>
      <c r="BW65" s="2" t="str">
        <f t="shared" si="30"/>
        <v/>
      </c>
      <c r="BX65" s="2" t="str">
        <f t="shared" si="39"/>
        <v/>
      </c>
      <c r="BY65" s="2" t="str">
        <f t="shared" si="39"/>
        <v/>
      </c>
      <c r="BZ65" s="2" t="str">
        <f t="shared" si="39"/>
        <v/>
      </c>
      <c r="CA65" s="2">
        <f t="shared" si="39"/>
        <v>1</v>
      </c>
      <c r="CC65" s="2" t="str">
        <f t="shared" si="31"/>
        <v/>
      </c>
      <c r="CD65" s="2" t="str">
        <f t="shared" si="40"/>
        <v/>
      </c>
      <c r="CE65" s="2" t="str">
        <f t="shared" si="40"/>
        <v/>
      </c>
      <c r="CF65" s="2" t="str">
        <f t="shared" si="40"/>
        <v/>
      </c>
      <c r="CG65" s="2">
        <f t="shared" si="40"/>
        <v>1</v>
      </c>
      <c r="CI65" s="2" t="str">
        <f t="shared" si="32"/>
        <v/>
      </c>
      <c r="CJ65" s="2" t="str">
        <f t="shared" si="41"/>
        <v/>
      </c>
      <c r="CK65" s="2" t="str">
        <f t="shared" si="41"/>
        <v/>
      </c>
      <c r="CL65" s="2" t="str">
        <f t="shared" si="41"/>
        <v/>
      </c>
      <c r="CM65" s="2">
        <f t="shared" si="41"/>
        <v>1</v>
      </c>
      <c r="CO65" s="2" t="str">
        <f t="shared" si="33"/>
        <v/>
      </c>
      <c r="CP65" s="2" t="str">
        <f t="shared" si="42"/>
        <v/>
      </c>
      <c r="CQ65" s="2" t="str">
        <f t="shared" si="42"/>
        <v/>
      </c>
      <c r="CR65" s="2" t="str">
        <f t="shared" si="42"/>
        <v/>
      </c>
      <c r="CS65" s="2">
        <f t="shared" si="42"/>
        <v>1</v>
      </c>
    </row>
    <row r="66" spans="1:97">
      <c r="A66" s="248">
        <f>'BNRegular Symbol'!K65</f>
        <v>62</v>
      </c>
      <c r="F66" s="1" t="str">
        <f>'BNRegular Symbol'!P65</f>
        <v>M2</v>
      </c>
      <c r="I66" s="2" t="str">
        <f t="shared" si="59"/>
        <v/>
      </c>
      <c r="J66" s="2" t="str">
        <f t="shared" si="58"/>
        <v/>
      </c>
      <c r="K66" s="2" t="str">
        <f t="shared" si="61"/>
        <v/>
      </c>
      <c r="L66" s="2" t="str">
        <f t="shared" si="60"/>
        <v/>
      </c>
      <c r="M66" s="2">
        <f t="shared" si="58"/>
        <v>1</v>
      </c>
      <c r="O66" s="2" t="str">
        <f t="shared" si="53"/>
        <v/>
      </c>
      <c r="P66" s="2" t="str">
        <f t="shared" si="53"/>
        <v/>
      </c>
      <c r="Q66" s="2" t="str">
        <f t="shared" si="53"/>
        <v/>
      </c>
      <c r="R66" s="2" t="str">
        <f t="shared" si="53"/>
        <v/>
      </c>
      <c r="S66" s="2">
        <f t="shared" si="53"/>
        <v>0</v>
      </c>
      <c r="U66" s="2" t="str">
        <f t="shared" si="21"/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>
        <f t="shared" si="34"/>
        <v>0</v>
      </c>
      <c r="AA66" s="2" t="str">
        <f t="shared" si="22"/>
        <v/>
      </c>
      <c r="AB66" s="2" t="str">
        <f t="shared" si="35"/>
        <v/>
      </c>
      <c r="AC66" s="2" t="str">
        <f t="shared" si="35"/>
        <v/>
      </c>
      <c r="AD66" s="2" t="str">
        <f t="shared" si="35"/>
        <v/>
      </c>
      <c r="AE66" s="2">
        <f t="shared" si="35"/>
        <v>0</v>
      </c>
      <c r="AG66" s="2" t="str">
        <f t="shared" si="23"/>
        <v/>
      </c>
      <c r="AH66" s="2" t="str">
        <f t="shared" si="36"/>
        <v/>
      </c>
      <c r="AI66" s="2" t="str">
        <f t="shared" si="36"/>
        <v/>
      </c>
      <c r="AJ66" s="2" t="str">
        <f t="shared" si="36"/>
        <v/>
      </c>
      <c r="AK66" s="2">
        <f t="shared" si="36"/>
        <v>1</v>
      </c>
      <c r="AM66" s="2" t="str">
        <f t="shared" si="54"/>
        <v/>
      </c>
      <c r="AN66" s="2" t="str">
        <f t="shared" si="54"/>
        <v/>
      </c>
      <c r="AO66" s="2" t="str">
        <f t="shared" si="54"/>
        <v/>
      </c>
      <c r="AP66" s="2" t="str">
        <f t="shared" si="54"/>
        <v/>
      </c>
      <c r="AQ66" s="2">
        <f t="shared" si="54"/>
        <v>1</v>
      </c>
      <c r="AS66" s="2" t="str">
        <f t="shared" si="55"/>
        <v/>
      </c>
      <c r="AT66" s="2" t="str">
        <f t="shared" si="55"/>
        <v/>
      </c>
      <c r="AU66" s="2" t="str">
        <f t="shared" si="55"/>
        <v/>
      </c>
      <c r="AV66" s="2" t="str">
        <f t="shared" si="55"/>
        <v/>
      </c>
      <c r="AW66" s="2">
        <f t="shared" si="55"/>
        <v>1</v>
      </c>
      <c r="AY66" s="2" t="str">
        <f t="shared" si="56"/>
        <v/>
      </c>
      <c r="AZ66" s="2" t="str">
        <f t="shared" si="56"/>
        <v/>
      </c>
      <c r="BA66" s="2" t="str">
        <f t="shared" si="56"/>
        <v/>
      </c>
      <c r="BB66" s="2" t="str">
        <f t="shared" si="56"/>
        <v/>
      </c>
      <c r="BC66" s="2">
        <f t="shared" si="56"/>
        <v>1</v>
      </c>
      <c r="BE66" s="2" t="str">
        <f t="shared" si="57"/>
        <v/>
      </c>
      <c r="BF66" s="2" t="str">
        <f t="shared" si="57"/>
        <v/>
      </c>
      <c r="BG66" s="2" t="str">
        <f t="shared" si="57"/>
        <v/>
      </c>
      <c r="BH66" s="2" t="str">
        <f t="shared" si="57"/>
        <v/>
      </c>
      <c r="BI66" s="2">
        <f t="shared" si="57"/>
        <v>1</v>
      </c>
      <c r="BK66" s="2" t="str">
        <f t="shared" si="28"/>
        <v/>
      </c>
      <c r="BL66" s="2" t="str">
        <f t="shared" si="37"/>
        <v/>
      </c>
      <c r="BM66" s="2" t="str">
        <f t="shared" si="37"/>
        <v/>
      </c>
      <c r="BN66" s="2" t="str">
        <f t="shared" si="37"/>
        <v/>
      </c>
      <c r="BO66" s="2">
        <f t="shared" si="37"/>
        <v>1</v>
      </c>
      <c r="BQ66" s="2" t="str">
        <f t="shared" si="29"/>
        <v/>
      </c>
      <c r="BR66" s="2" t="str">
        <f t="shared" si="38"/>
        <v/>
      </c>
      <c r="BS66" s="2" t="str">
        <f t="shared" si="38"/>
        <v/>
      </c>
      <c r="BT66" s="2" t="str">
        <f t="shared" si="38"/>
        <v/>
      </c>
      <c r="BU66" s="2">
        <f t="shared" si="38"/>
        <v>1</v>
      </c>
      <c r="BW66" s="2" t="str">
        <f t="shared" si="30"/>
        <v/>
      </c>
      <c r="BX66" s="2" t="str">
        <f t="shared" si="39"/>
        <v/>
      </c>
      <c r="BY66" s="2" t="str">
        <f t="shared" si="39"/>
        <v/>
      </c>
      <c r="BZ66" s="2" t="str">
        <f t="shared" si="39"/>
        <v/>
      </c>
      <c r="CA66" s="2">
        <f t="shared" si="39"/>
        <v>1</v>
      </c>
      <c r="CC66" s="2" t="str">
        <f t="shared" si="31"/>
        <v/>
      </c>
      <c r="CD66" s="2" t="str">
        <f t="shared" si="40"/>
        <v/>
      </c>
      <c r="CE66" s="2" t="str">
        <f t="shared" si="40"/>
        <v/>
      </c>
      <c r="CF66" s="2" t="str">
        <f t="shared" si="40"/>
        <v/>
      </c>
      <c r="CG66" s="2">
        <f t="shared" si="40"/>
        <v>1</v>
      </c>
      <c r="CI66" s="2" t="str">
        <f t="shared" si="32"/>
        <v/>
      </c>
      <c r="CJ66" s="2" t="str">
        <f t="shared" si="41"/>
        <v/>
      </c>
      <c r="CK66" s="2" t="str">
        <f t="shared" si="41"/>
        <v/>
      </c>
      <c r="CL66" s="2" t="str">
        <f t="shared" si="41"/>
        <v/>
      </c>
      <c r="CM66" s="2">
        <f t="shared" si="41"/>
        <v>1</v>
      </c>
      <c r="CO66" s="2" t="str">
        <f t="shared" si="33"/>
        <v/>
      </c>
      <c r="CP66" s="2" t="str">
        <f t="shared" si="42"/>
        <v/>
      </c>
      <c r="CQ66" s="2" t="str">
        <f t="shared" si="42"/>
        <v/>
      </c>
      <c r="CR66" s="2" t="str">
        <f t="shared" si="42"/>
        <v/>
      </c>
      <c r="CS66" s="2">
        <f t="shared" si="42"/>
        <v>1</v>
      </c>
    </row>
    <row r="67" spans="1:97">
      <c r="A67" s="248">
        <f>'BNRegular Symbol'!K66</f>
        <v>63</v>
      </c>
      <c r="F67" s="1" t="str">
        <f>'BNRegular Symbol'!P66</f>
        <v>M4</v>
      </c>
      <c r="I67" s="2" t="str">
        <f t="shared" si="59"/>
        <v/>
      </c>
      <c r="J67" s="2" t="str">
        <f t="shared" si="58"/>
        <v/>
      </c>
      <c r="K67" s="2" t="str">
        <f t="shared" si="61"/>
        <v/>
      </c>
      <c r="L67" s="2" t="str">
        <f t="shared" si="60"/>
        <v/>
      </c>
      <c r="M67" s="2">
        <f t="shared" si="58"/>
        <v>1</v>
      </c>
      <c r="O67" s="2" t="str">
        <f t="shared" si="53"/>
        <v/>
      </c>
      <c r="P67" s="2" t="str">
        <f t="shared" si="53"/>
        <v/>
      </c>
      <c r="Q67" s="2" t="str">
        <f t="shared" si="53"/>
        <v/>
      </c>
      <c r="R67" s="2" t="str">
        <f t="shared" si="53"/>
        <v/>
      </c>
      <c r="S67" s="2">
        <f t="shared" si="53"/>
        <v>1</v>
      </c>
      <c r="U67" s="2" t="str">
        <f t="shared" si="21"/>
        <v/>
      </c>
      <c r="V67" s="2" t="str">
        <f t="shared" si="34"/>
        <v/>
      </c>
      <c r="W67" s="2" t="str">
        <f t="shared" si="34"/>
        <v/>
      </c>
      <c r="X67" s="2" t="str">
        <f t="shared" si="34"/>
        <v/>
      </c>
      <c r="Y67" s="2">
        <f t="shared" si="34"/>
        <v>0</v>
      </c>
      <c r="AA67" s="2" t="str">
        <f t="shared" si="22"/>
        <v/>
      </c>
      <c r="AB67" s="2" t="str">
        <f t="shared" si="35"/>
        <v/>
      </c>
      <c r="AC67" s="2" t="str">
        <f t="shared" si="35"/>
        <v/>
      </c>
      <c r="AD67" s="2" t="str">
        <f t="shared" si="35"/>
        <v/>
      </c>
      <c r="AE67" s="2">
        <f t="shared" si="35"/>
        <v>0</v>
      </c>
      <c r="AG67" s="2" t="str">
        <f t="shared" si="23"/>
        <v/>
      </c>
      <c r="AH67" s="2" t="str">
        <f t="shared" si="36"/>
        <v/>
      </c>
      <c r="AI67" s="2" t="str">
        <f t="shared" si="36"/>
        <v/>
      </c>
      <c r="AJ67" s="2" t="str">
        <f t="shared" si="36"/>
        <v/>
      </c>
      <c r="AK67" s="2">
        <f t="shared" si="36"/>
        <v>0</v>
      </c>
      <c r="AM67" s="2" t="str">
        <f t="shared" si="54"/>
        <v/>
      </c>
      <c r="AN67" s="2" t="str">
        <f t="shared" si="54"/>
        <v/>
      </c>
      <c r="AO67" s="2" t="str">
        <f t="shared" si="54"/>
        <v/>
      </c>
      <c r="AP67" s="2" t="str">
        <f t="shared" si="54"/>
        <v/>
      </c>
      <c r="AQ67" s="2">
        <f t="shared" si="54"/>
        <v>1</v>
      </c>
      <c r="AS67" s="2" t="str">
        <f t="shared" si="55"/>
        <v/>
      </c>
      <c r="AT67" s="2" t="str">
        <f t="shared" si="55"/>
        <v/>
      </c>
      <c r="AU67" s="2" t="str">
        <f t="shared" si="55"/>
        <v/>
      </c>
      <c r="AV67" s="2" t="str">
        <f t="shared" si="55"/>
        <v/>
      </c>
      <c r="AW67" s="2">
        <f t="shared" si="55"/>
        <v>1</v>
      </c>
      <c r="AY67" s="2" t="str">
        <f t="shared" si="56"/>
        <v/>
      </c>
      <c r="AZ67" s="2" t="str">
        <f t="shared" si="56"/>
        <v/>
      </c>
      <c r="BA67" s="2" t="str">
        <f t="shared" si="56"/>
        <v/>
      </c>
      <c r="BB67" s="2" t="str">
        <f t="shared" si="56"/>
        <v/>
      </c>
      <c r="BC67" s="2">
        <f t="shared" si="56"/>
        <v>1</v>
      </c>
      <c r="BE67" s="2" t="str">
        <f t="shared" si="57"/>
        <v/>
      </c>
      <c r="BF67" s="2" t="str">
        <f t="shared" si="57"/>
        <v/>
      </c>
      <c r="BG67" s="2" t="str">
        <f t="shared" si="57"/>
        <v/>
      </c>
      <c r="BH67" s="2" t="str">
        <f t="shared" si="57"/>
        <v/>
      </c>
      <c r="BI67" s="2">
        <f t="shared" si="57"/>
        <v>1</v>
      </c>
      <c r="BK67" s="2" t="str">
        <f t="shared" si="28"/>
        <v/>
      </c>
      <c r="BL67" s="2" t="str">
        <f t="shared" si="37"/>
        <v/>
      </c>
      <c r="BM67" s="2" t="str">
        <f t="shared" si="37"/>
        <v/>
      </c>
      <c r="BN67" s="2" t="str">
        <f t="shared" si="37"/>
        <v/>
      </c>
      <c r="BO67" s="2">
        <f t="shared" si="37"/>
        <v>1</v>
      </c>
      <c r="BQ67" s="2" t="str">
        <f t="shared" si="29"/>
        <v/>
      </c>
      <c r="BR67" s="2" t="str">
        <f t="shared" si="38"/>
        <v/>
      </c>
      <c r="BS67" s="2" t="str">
        <f t="shared" si="38"/>
        <v/>
      </c>
      <c r="BT67" s="2" t="str">
        <f t="shared" si="38"/>
        <v/>
      </c>
      <c r="BU67" s="2">
        <f t="shared" si="38"/>
        <v>1</v>
      </c>
      <c r="BW67" s="2" t="str">
        <f t="shared" si="30"/>
        <v/>
      </c>
      <c r="BX67" s="2" t="str">
        <f t="shared" si="39"/>
        <v/>
      </c>
      <c r="BY67" s="2" t="str">
        <f t="shared" si="39"/>
        <v/>
      </c>
      <c r="BZ67" s="2" t="str">
        <f t="shared" si="39"/>
        <v/>
      </c>
      <c r="CA67" s="2">
        <f t="shared" si="39"/>
        <v>1</v>
      </c>
      <c r="CC67" s="2" t="str">
        <f t="shared" si="31"/>
        <v/>
      </c>
      <c r="CD67" s="2" t="str">
        <f t="shared" si="40"/>
        <v/>
      </c>
      <c r="CE67" s="2" t="str">
        <f t="shared" si="40"/>
        <v/>
      </c>
      <c r="CF67" s="2" t="str">
        <f t="shared" si="40"/>
        <v/>
      </c>
      <c r="CG67" s="2">
        <f t="shared" si="40"/>
        <v>1</v>
      </c>
      <c r="CI67" s="2" t="str">
        <f t="shared" si="32"/>
        <v/>
      </c>
      <c r="CJ67" s="2" t="str">
        <f t="shared" si="41"/>
        <v/>
      </c>
      <c r="CK67" s="2" t="str">
        <f t="shared" si="41"/>
        <v/>
      </c>
      <c r="CL67" s="2" t="str">
        <f t="shared" si="41"/>
        <v/>
      </c>
      <c r="CM67" s="2">
        <f t="shared" si="41"/>
        <v>1</v>
      </c>
      <c r="CO67" s="2" t="str">
        <f t="shared" si="33"/>
        <v/>
      </c>
      <c r="CP67" s="2" t="str">
        <f t="shared" si="42"/>
        <v/>
      </c>
      <c r="CQ67" s="2" t="str">
        <f t="shared" si="42"/>
        <v/>
      </c>
      <c r="CR67" s="2" t="str">
        <f t="shared" si="42"/>
        <v/>
      </c>
      <c r="CS67" s="2">
        <f t="shared" si="42"/>
        <v>1</v>
      </c>
    </row>
    <row r="68" spans="1:97">
      <c r="A68" s="248">
        <f>'BNRegular Symbol'!K67</f>
        <v>64</v>
      </c>
      <c r="F68" s="1" t="str">
        <f>'BNRegular Symbol'!P67</f>
        <v>M3</v>
      </c>
      <c r="I68" s="2" t="str">
        <f t="shared" si="59"/>
        <v/>
      </c>
      <c r="J68" s="2" t="str">
        <f t="shared" si="58"/>
        <v/>
      </c>
      <c r="K68" s="2" t="str">
        <f t="shared" si="61"/>
        <v/>
      </c>
      <c r="L68" s="2" t="str">
        <f t="shared" si="60"/>
        <v/>
      </c>
      <c r="M68" s="2">
        <f t="shared" si="58"/>
        <v>1</v>
      </c>
      <c r="O68" s="2" t="str">
        <f t="shared" si="53"/>
        <v/>
      </c>
      <c r="P68" s="2" t="str">
        <f t="shared" si="53"/>
        <v/>
      </c>
      <c r="Q68" s="2" t="str">
        <f t="shared" si="53"/>
        <v/>
      </c>
      <c r="R68" s="2" t="str">
        <f t="shared" si="53"/>
        <v/>
      </c>
      <c r="S68" s="2">
        <f t="shared" si="53"/>
        <v>1</v>
      </c>
      <c r="U68" s="2" t="str">
        <f t="shared" si="21"/>
        <v/>
      </c>
      <c r="V68" s="2" t="str">
        <f t="shared" si="34"/>
        <v/>
      </c>
      <c r="W68" s="2" t="str">
        <f t="shared" si="34"/>
        <v/>
      </c>
      <c r="X68" s="2" t="str">
        <f t="shared" si="34"/>
        <v/>
      </c>
      <c r="Y68" s="2">
        <f t="shared" si="34"/>
        <v>0</v>
      </c>
      <c r="AA68" s="2" t="str">
        <f t="shared" si="22"/>
        <v/>
      </c>
      <c r="AB68" s="2" t="str">
        <f t="shared" si="35"/>
        <v/>
      </c>
      <c r="AC68" s="2" t="str">
        <f t="shared" si="35"/>
        <v/>
      </c>
      <c r="AD68" s="2" t="str">
        <f t="shared" si="35"/>
        <v/>
      </c>
      <c r="AE68" s="2">
        <f t="shared" si="35"/>
        <v>1</v>
      </c>
      <c r="AG68" s="2" t="str">
        <f t="shared" si="23"/>
        <v/>
      </c>
      <c r="AH68" s="2" t="str">
        <f t="shared" si="36"/>
        <v/>
      </c>
      <c r="AI68" s="2" t="str">
        <f t="shared" si="36"/>
        <v/>
      </c>
      <c r="AJ68" s="2" t="str">
        <f t="shared" si="36"/>
        <v/>
      </c>
      <c r="AK68" s="2">
        <f t="shared" si="36"/>
        <v>0</v>
      </c>
      <c r="AM68" s="2" t="str">
        <f t="shared" si="54"/>
        <v/>
      </c>
      <c r="AN68" s="2" t="str">
        <f t="shared" si="54"/>
        <v/>
      </c>
      <c r="AO68" s="2" t="str">
        <f t="shared" si="54"/>
        <v/>
      </c>
      <c r="AP68" s="2" t="str">
        <f t="shared" si="54"/>
        <v/>
      </c>
      <c r="AQ68" s="2">
        <f t="shared" si="54"/>
        <v>1</v>
      </c>
      <c r="AS68" s="2" t="str">
        <f t="shared" si="55"/>
        <v/>
      </c>
      <c r="AT68" s="2" t="str">
        <f t="shared" si="55"/>
        <v/>
      </c>
      <c r="AU68" s="2" t="str">
        <f t="shared" si="55"/>
        <v/>
      </c>
      <c r="AV68" s="2" t="str">
        <f t="shared" si="55"/>
        <v/>
      </c>
      <c r="AW68" s="2">
        <f t="shared" si="55"/>
        <v>1</v>
      </c>
      <c r="AY68" s="2" t="str">
        <f t="shared" si="56"/>
        <v/>
      </c>
      <c r="AZ68" s="2" t="str">
        <f t="shared" si="56"/>
        <v/>
      </c>
      <c r="BA68" s="2" t="str">
        <f t="shared" si="56"/>
        <v/>
      </c>
      <c r="BB68" s="2" t="str">
        <f t="shared" si="56"/>
        <v/>
      </c>
      <c r="BC68" s="2">
        <f t="shared" si="56"/>
        <v>1</v>
      </c>
      <c r="BE68" s="2" t="str">
        <f t="shared" si="57"/>
        <v/>
      </c>
      <c r="BF68" s="2" t="str">
        <f t="shared" si="57"/>
        <v/>
      </c>
      <c r="BG68" s="2" t="str">
        <f t="shared" si="57"/>
        <v/>
      </c>
      <c r="BH68" s="2" t="str">
        <f t="shared" si="57"/>
        <v/>
      </c>
      <c r="BI68" s="2">
        <f t="shared" si="57"/>
        <v>1</v>
      </c>
      <c r="BK68" s="2" t="str">
        <f t="shared" si="28"/>
        <v/>
      </c>
      <c r="BL68" s="2" t="str">
        <f t="shared" si="37"/>
        <v/>
      </c>
      <c r="BM68" s="2" t="str">
        <f t="shared" si="37"/>
        <v/>
      </c>
      <c r="BN68" s="2" t="str">
        <f t="shared" si="37"/>
        <v/>
      </c>
      <c r="BO68" s="2">
        <f t="shared" si="37"/>
        <v>1</v>
      </c>
      <c r="BQ68" s="2" t="str">
        <f t="shared" si="29"/>
        <v/>
      </c>
      <c r="BR68" s="2" t="str">
        <f t="shared" si="38"/>
        <v/>
      </c>
      <c r="BS68" s="2" t="str">
        <f t="shared" si="38"/>
        <v/>
      </c>
      <c r="BT68" s="2" t="str">
        <f t="shared" si="38"/>
        <v/>
      </c>
      <c r="BU68" s="2">
        <f t="shared" si="38"/>
        <v>1</v>
      </c>
      <c r="BW68" s="2" t="str">
        <f t="shared" si="30"/>
        <v/>
      </c>
      <c r="BX68" s="2" t="str">
        <f t="shared" si="39"/>
        <v/>
      </c>
      <c r="BY68" s="2" t="str">
        <f t="shared" si="39"/>
        <v/>
      </c>
      <c r="BZ68" s="2" t="str">
        <f t="shared" si="39"/>
        <v/>
      </c>
      <c r="CA68" s="2">
        <f t="shared" si="39"/>
        <v>1</v>
      </c>
      <c r="CC68" s="2" t="str">
        <f t="shared" si="31"/>
        <v/>
      </c>
      <c r="CD68" s="2" t="str">
        <f t="shared" si="40"/>
        <v/>
      </c>
      <c r="CE68" s="2" t="str">
        <f t="shared" si="40"/>
        <v/>
      </c>
      <c r="CF68" s="2" t="str">
        <f t="shared" si="40"/>
        <v/>
      </c>
      <c r="CG68" s="2">
        <f t="shared" si="40"/>
        <v>1</v>
      </c>
      <c r="CI68" s="2" t="str">
        <f t="shared" si="32"/>
        <v/>
      </c>
      <c r="CJ68" s="2" t="str">
        <f t="shared" si="41"/>
        <v/>
      </c>
      <c r="CK68" s="2" t="str">
        <f t="shared" si="41"/>
        <v/>
      </c>
      <c r="CL68" s="2" t="str">
        <f t="shared" si="41"/>
        <v/>
      </c>
      <c r="CM68" s="2">
        <f t="shared" si="41"/>
        <v>1</v>
      </c>
      <c r="CO68" s="2" t="str">
        <f t="shared" si="33"/>
        <v/>
      </c>
      <c r="CP68" s="2" t="str">
        <f t="shared" si="42"/>
        <v/>
      </c>
      <c r="CQ68" s="2" t="str">
        <f t="shared" si="42"/>
        <v/>
      </c>
      <c r="CR68" s="2" t="str">
        <f t="shared" si="42"/>
        <v/>
      </c>
      <c r="CS68" s="2">
        <f t="shared" si="42"/>
        <v>1</v>
      </c>
    </row>
    <row r="69" spans="1:97">
      <c r="A69" s="248">
        <f>'BNRegular Symbol'!K68</f>
        <v>65</v>
      </c>
      <c r="F69" s="1" t="str">
        <f>'BNRegular Symbol'!P68</f>
        <v>M5</v>
      </c>
      <c r="I69" s="2" t="str">
        <f t="shared" si="59"/>
        <v/>
      </c>
      <c r="J69" s="2" t="str">
        <f t="shared" si="58"/>
        <v/>
      </c>
      <c r="K69" s="2" t="str">
        <f t="shared" si="58"/>
        <v/>
      </c>
      <c r="L69" s="2" t="str">
        <f t="shared" si="60"/>
        <v/>
      </c>
      <c r="M69" s="2">
        <f t="shared" si="58"/>
        <v>1</v>
      </c>
      <c r="O69" s="2" t="str">
        <f t="shared" ref="O69:S71" si="62">IF(B69=0,"",IF(OR(B69=$O$1,B69=$P$1,B70=$O$1,B70=$P$1,B71=$O$1,B71=$P$1),0,1))</f>
        <v/>
      </c>
      <c r="P69" s="2" t="str">
        <f t="shared" si="62"/>
        <v/>
      </c>
      <c r="Q69" s="2" t="str">
        <f t="shared" si="62"/>
        <v/>
      </c>
      <c r="R69" s="2" t="str">
        <f t="shared" si="62"/>
        <v/>
      </c>
      <c r="S69" s="2">
        <f t="shared" si="62"/>
        <v>1</v>
      </c>
      <c r="U69" s="2" t="str">
        <f t="shared" ref="U69:U71" si="63">IF(B69=0,"",IF(OR(B69=$U$1,B69=$V$1,B70=$U$1,B70=$V$1,B71=$U$1,,B71=$V$1),0,1))</f>
        <v/>
      </c>
      <c r="V69" s="2" t="str">
        <f t="shared" si="34"/>
        <v/>
      </c>
      <c r="W69" s="2" t="str">
        <f t="shared" si="34"/>
        <v/>
      </c>
      <c r="X69" s="2" t="str">
        <f t="shared" si="34"/>
        <v/>
      </c>
      <c r="Y69" s="2">
        <f t="shared" si="34"/>
        <v>1</v>
      </c>
      <c r="AA69" s="2" t="str">
        <f t="shared" ref="AA69:AA71" si="64">IF(B69=0,"",IF(OR(B69=$AA$1,B69=$AB$1,B70=$AA$1,B70=$AB$1,B71=$AA$1,B71=$AB$1),0,1))</f>
        <v/>
      </c>
      <c r="AB69" s="2" t="str">
        <f t="shared" si="35"/>
        <v/>
      </c>
      <c r="AC69" s="2" t="str">
        <f t="shared" si="35"/>
        <v/>
      </c>
      <c r="AD69" s="2" t="str">
        <f t="shared" si="35"/>
        <v/>
      </c>
      <c r="AE69" s="2">
        <f t="shared" si="35"/>
        <v>1</v>
      </c>
      <c r="AG69" s="2" t="str">
        <f t="shared" ref="AG69:AG71" si="65">IF(B69=0,"",IF(OR(B69=$AG$1,B69=$AH$1,B70=$AG$1,B70=$AH$1,B71=$AG$1,B71=$AH$1),0,1))</f>
        <v/>
      </c>
      <c r="AH69" s="2" t="str">
        <f t="shared" si="36"/>
        <v/>
      </c>
      <c r="AI69" s="2" t="str">
        <f t="shared" si="36"/>
        <v/>
      </c>
      <c r="AJ69" s="2" t="str">
        <f t="shared" si="36"/>
        <v/>
      </c>
      <c r="AK69" s="2">
        <f t="shared" si="36"/>
        <v>0</v>
      </c>
      <c r="AM69" s="2" t="str">
        <f t="shared" ref="AM69:AQ71" si="66">IF(B69=0,"",IF(OR(B69=$AG$1,B69=$AN$1,B70=$AG$1,B70=$AN$1,B71=$AG$1,B71=$AN$1),0,1))</f>
        <v/>
      </c>
      <c r="AN69" s="2" t="str">
        <f t="shared" si="66"/>
        <v/>
      </c>
      <c r="AO69" s="2" t="str">
        <f t="shared" si="66"/>
        <v/>
      </c>
      <c r="AP69" s="2" t="str">
        <f t="shared" si="66"/>
        <v/>
      </c>
      <c r="AQ69" s="2">
        <f t="shared" si="66"/>
        <v>1</v>
      </c>
      <c r="AS69" s="2" t="str">
        <f t="shared" ref="AS69:AW71" si="67">IF(B69=0,"",IF(OR(B69=$AG$1,B69=$AT$1,B70=$AG$1,B70=$AT$1,B71=$AG$1,B71=$AT$1),0,1))</f>
        <v/>
      </c>
      <c r="AT69" s="2" t="str">
        <f t="shared" si="67"/>
        <v/>
      </c>
      <c r="AU69" s="2" t="str">
        <f t="shared" si="67"/>
        <v/>
      </c>
      <c r="AV69" s="2" t="str">
        <f t="shared" si="67"/>
        <v/>
      </c>
      <c r="AW69" s="2">
        <f t="shared" si="67"/>
        <v>1</v>
      </c>
      <c r="AY69" s="2" t="str">
        <f t="shared" ref="AY69:BC71" si="68">IF(B69=0,"",IF(OR(B69=$AG$1,B69=$AZ$1,B70=$AG$1,B70=$AZ$1,B71=$AG$1,B71=$AZ$1),0,1))</f>
        <v/>
      </c>
      <c r="AZ69" s="2" t="str">
        <f t="shared" si="68"/>
        <v/>
      </c>
      <c r="BA69" s="2" t="str">
        <f t="shared" si="68"/>
        <v/>
      </c>
      <c r="BB69" s="2" t="str">
        <f t="shared" si="68"/>
        <v/>
      </c>
      <c r="BC69" s="2">
        <f t="shared" si="68"/>
        <v>1</v>
      </c>
      <c r="BE69" s="2" t="str">
        <f t="shared" ref="BE69:BI71" si="69">IF(B69=0,"",IF(OR(B69=$AG$1,B69=$BF$1,B70=$AG$1,B70=$BF$1,B71=$AG$1,B71=$BF$1),0,1))</f>
        <v/>
      </c>
      <c r="BF69" s="2" t="str">
        <f t="shared" si="69"/>
        <v/>
      </c>
      <c r="BG69" s="2" t="str">
        <f t="shared" si="69"/>
        <v/>
      </c>
      <c r="BH69" s="2" t="str">
        <f t="shared" si="69"/>
        <v/>
      </c>
      <c r="BI69" s="2">
        <f t="shared" si="69"/>
        <v>1</v>
      </c>
      <c r="BK69" s="2" t="str">
        <f t="shared" ref="BK69:BK71" si="70">IF(B69=0,"",IF(OR(B69=$BK$1,B69=$BL$1,B70=$BK$1,B70=$BL$1,B71=$BK$1,B71=$BL$1),0,1))</f>
        <v/>
      </c>
      <c r="BL69" s="2" t="str">
        <f t="shared" si="37"/>
        <v/>
      </c>
      <c r="BM69" s="2" t="str">
        <f t="shared" si="37"/>
        <v/>
      </c>
      <c r="BN69" s="2" t="str">
        <f t="shared" si="37"/>
        <v/>
      </c>
      <c r="BO69" s="2">
        <f t="shared" si="37"/>
        <v>1</v>
      </c>
      <c r="BQ69" s="2" t="str">
        <f t="shared" ref="BQ69:BQ71" si="71">IF(B69=0,"",IF(OR(B69=$BQ$1,B70=$BQ$1,B71=$BQ$1,B69=$BR$1,B70=$BR$1,B71=$BR$1),0,1))</f>
        <v/>
      </c>
      <c r="BR69" s="2" t="str">
        <f t="shared" si="38"/>
        <v/>
      </c>
      <c r="BS69" s="2" t="str">
        <f t="shared" si="38"/>
        <v/>
      </c>
      <c r="BT69" s="2" t="str">
        <f t="shared" si="38"/>
        <v/>
      </c>
      <c r="BU69" s="2">
        <f t="shared" si="38"/>
        <v>1</v>
      </c>
      <c r="BW69" s="2" t="str">
        <f t="shared" ref="BW69:BW71" si="72">IF(B69=0,"",IF(OR(B69=$BQ$1,B70=$BQ$1,B71=$BQ$1,B69=$BX$1,B70=$BX$1,B71=$BX$1),0,1))</f>
        <v/>
      </c>
      <c r="BX69" s="2" t="str">
        <f t="shared" si="39"/>
        <v/>
      </c>
      <c r="BY69" s="2" t="str">
        <f t="shared" si="39"/>
        <v/>
      </c>
      <c r="BZ69" s="2" t="str">
        <f t="shared" si="39"/>
        <v/>
      </c>
      <c r="CA69" s="2">
        <f t="shared" si="39"/>
        <v>1</v>
      </c>
      <c r="CC69" s="2" t="str">
        <f t="shared" ref="CC69:CC71" si="73">IF(B69=0,"",IF(OR(B69=$BQ$1,B70=$BQ$1,B71=$BQ$1,B69=$CD$1,B70=$CD$1,B71=$CD$1),0,1))</f>
        <v/>
      </c>
      <c r="CD69" s="2" t="str">
        <f t="shared" si="40"/>
        <v/>
      </c>
      <c r="CE69" s="2" t="str">
        <f t="shared" si="40"/>
        <v/>
      </c>
      <c r="CF69" s="2" t="str">
        <f t="shared" si="40"/>
        <v/>
      </c>
      <c r="CG69" s="2">
        <f t="shared" si="40"/>
        <v>1</v>
      </c>
      <c r="CI69" s="2" t="str">
        <f t="shared" ref="CI69:CI71" si="74">IF(B69=0,"",IF(OR(B69=$BQ$1,B70=$BQ$1,B71=$BQ$1,B69=$CJ$1,B70=$CJ$1,B71=$CJ$1),0,1))</f>
        <v/>
      </c>
      <c r="CJ69" s="2" t="str">
        <f t="shared" si="41"/>
        <v/>
      </c>
      <c r="CK69" s="2" t="str">
        <f t="shared" si="41"/>
        <v/>
      </c>
      <c r="CL69" s="2" t="str">
        <f t="shared" si="41"/>
        <v/>
      </c>
      <c r="CM69" s="2">
        <f t="shared" si="41"/>
        <v>1</v>
      </c>
      <c r="CO69" s="2" t="str">
        <f t="shared" ref="CO69:CO71" si="75">IF(B69=0,"",IF(OR(B69=$BQ$1,B70=$BQ$1,B71=$BQ$1,B69=$CP$1,B70=$CP$1,B71=$CP$1),0,1))</f>
        <v/>
      </c>
      <c r="CP69" s="2" t="str">
        <f t="shared" si="42"/>
        <v/>
      </c>
      <c r="CQ69" s="2" t="str">
        <f t="shared" si="42"/>
        <v/>
      </c>
      <c r="CR69" s="2" t="str">
        <f t="shared" si="42"/>
        <v/>
      </c>
      <c r="CS69" s="2">
        <f t="shared" si="42"/>
        <v>1</v>
      </c>
    </row>
    <row r="70" spans="1:97">
      <c r="A70" s="248">
        <f>'BNRegular Symbol'!K69</f>
        <v>66</v>
      </c>
      <c r="F70" s="1" t="str">
        <f>'BNRegular Symbol'!P69</f>
        <v>M5</v>
      </c>
      <c r="I70" s="2" t="str">
        <f t="shared" si="59"/>
        <v/>
      </c>
      <c r="J70" s="2" t="str">
        <f t="shared" si="58"/>
        <v/>
      </c>
      <c r="K70" s="2" t="str">
        <f t="shared" si="58"/>
        <v/>
      </c>
      <c r="L70" s="2" t="str">
        <f t="shared" si="60"/>
        <v/>
      </c>
      <c r="M70" s="2">
        <f t="shared" si="58"/>
        <v>0</v>
      </c>
      <c r="O70" s="2" t="str">
        <f t="shared" si="62"/>
        <v/>
      </c>
      <c r="P70" s="2" t="str">
        <f t="shared" si="62"/>
        <v/>
      </c>
      <c r="Q70" s="2" t="str">
        <f t="shared" si="62"/>
        <v/>
      </c>
      <c r="R70" s="2" t="str">
        <f t="shared" si="62"/>
        <v/>
      </c>
      <c r="S70" s="2">
        <f t="shared" si="62"/>
        <v>1</v>
      </c>
      <c r="U70" s="2" t="str">
        <f t="shared" si="63"/>
        <v/>
      </c>
      <c r="V70" s="2" t="str">
        <f t="shared" si="34"/>
        <v/>
      </c>
      <c r="W70" s="2" t="str">
        <f t="shared" si="34"/>
        <v/>
      </c>
      <c r="X70" s="2" t="str">
        <f t="shared" si="34"/>
        <v/>
      </c>
      <c r="Y70" s="2">
        <f t="shared" si="34"/>
        <v>1</v>
      </c>
      <c r="AA70" s="2" t="str">
        <f t="shared" si="64"/>
        <v/>
      </c>
      <c r="AB70" s="2" t="str">
        <f t="shared" si="35"/>
        <v/>
      </c>
      <c r="AC70" s="2" t="str">
        <f t="shared" si="35"/>
        <v/>
      </c>
      <c r="AD70" s="2" t="str">
        <f t="shared" si="35"/>
        <v/>
      </c>
      <c r="AE70" s="2">
        <f t="shared" si="35"/>
        <v>1</v>
      </c>
      <c r="AG70" s="2" t="str">
        <f t="shared" si="65"/>
        <v/>
      </c>
      <c r="AH70" s="2" t="str">
        <f t="shared" si="36"/>
        <v/>
      </c>
      <c r="AI70" s="2" t="str">
        <f t="shared" si="36"/>
        <v/>
      </c>
      <c r="AJ70" s="2" t="str">
        <f t="shared" si="36"/>
        <v/>
      </c>
      <c r="AK70" s="2">
        <f t="shared" si="36"/>
        <v>0</v>
      </c>
      <c r="AM70" s="2" t="str">
        <f t="shared" si="66"/>
        <v/>
      </c>
      <c r="AN70" s="2" t="str">
        <f t="shared" si="66"/>
        <v/>
      </c>
      <c r="AO70" s="2" t="str">
        <f t="shared" si="66"/>
        <v/>
      </c>
      <c r="AP70" s="2" t="str">
        <f t="shared" si="66"/>
        <v/>
      </c>
      <c r="AQ70" s="2">
        <f t="shared" si="66"/>
        <v>1</v>
      </c>
      <c r="AS70" s="2" t="str">
        <f t="shared" si="67"/>
        <v/>
      </c>
      <c r="AT70" s="2" t="str">
        <f t="shared" si="67"/>
        <v/>
      </c>
      <c r="AU70" s="2" t="str">
        <f t="shared" si="67"/>
        <v/>
      </c>
      <c r="AV70" s="2" t="str">
        <f t="shared" si="67"/>
        <v/>
      </c>
      <c r="AW70" s="2">
        <f t="shared" si="67"/>
        <v>1</v>
      </c>
      <c r="AY70" s="2" t="str">
        <f t="shared" si="68"/>
        <v/>
      </c>
      <c r="AZ70" s="2" t="str">
        <f t="shared" si="68"/>
        <v/>
      </c>
      <c r="BA70" s="2" t="str">
        <f t="shared" si="68"/>
        <v/>
      </c>
      <c r="BB70" s="2" t="str">
        <f t="shared" si="68"/>
        <v/>
      </c>
      <c r="BC70" s="2">
        <f t="shared" si="68"/>
        <v>1</v>
      </c>
      <c r="BE70" s="2" t="str">
        <f t="shared" si="69"/>
        <v/>
      </c>
      <c r="BF70" s="2" t="str">
        <f t="shared" si="69"/>
        <v/>
      </c>
      <c r="BG70" s="2" t="str">
        <f t="shared" si="69"/>
        <v/>
      </c>
      <c r="BH70" s="2" t="str">
        <f t="shared" si="69"/>
        <v/>
      </c>
      <c r="BI70" s="2">
        <f t="shared" si="69"/>
        <v>1</v>
      </c>
      <c r="BK70" s="2" t="str">
        <f t="shared" si="70"/>
        <v/>
      </c>
      <c r="BL70" s="2" t="str">
        <f t="shared" si="37"/>
        <v/>
      </c>
      <c r="BM70" s="2" t="str">
        <f t="shared" si="37"/>
        <v/>
      </c>
      <c r="BN70" s="2" t="str">
        <f t="shared" si="37"/>
        <v/>
      </c>
      <c r="BO70" s="2">
        <f t="shared" si="37"/>
        <v>1</v>
      </c>
      <c r="BQ70" s="2" t="str">
        <f t="shared" si="71"/>
        <v/>
      </c>
      <c r="BR70" s="2" t="str">
        <f t="shared" si="38"/>
        <v/>
      </c>
      <c r="BS70" s="2" t="str">
        <f t="shared" si="38"/>
        <v/>
      </c>
      <c r="BT70" s="2" t="str">
        <f t="shared" si="38"/>
        <v/>
      </c>
      <c r="BU70" s="2">
        <f t="shared" si="38"/>
        <v>1</v>
      </c>
      <c r="BW70" s="2" t="str">
        <f t="shared" si="72"/>
        <v/>
      </c>
      <c r="BX70" s="2" t="str">
        <f t="shared" si="39"/>
        <v/>
      </c>
      <c r="BY70" s="2" t="str">
        <f t="shared" si="39"/>
        <v/>
      </c>
      <c r="BZ70" s="2" t="str">
        <f t="shared" si="39"/>
        <v/>
      </c>
      <c r="CA70" s="2">
        <f t="shared" si="39"/>
        <v>1</v>
      </c>
      <c r="CC70" s="2" t="str">
        <f t="shared" si="73"/>
        <v/>
      </c>
      <c r="CD70" s="2" t="str">
        <f t="shared" si="40"/>
        <v/>
      </c>
      <c r="CE70" s="2" t="str">
        <f t="shared" si="40"/>
        <v/>
      </c>
      <c r="CF70" s="2" t="str">
        <f t="shared" si="40"/>
        <v/>
      </c>
      <c r="CG70" s="2">
        <f t="shared" si="40"/>
        <v>1</v>
      </c>
      <c r="CI70" s="2" t="str">
        <f t="shared" si="74"/>
        <v/>
      </c>
      <c r="CJ70" s="2" t="str">
        <f t="shared" si="41"/>
        <v/>
      </c>
      <c r="CK70" s="2" t="str">
        <f t="shared" si="41"/>
        <v/>
      </c>
      <c r="CL70" s="2" t="str">
        <f t="shared" si="41"/>
        <v/>
      </c>
      <c r="CM70" s="2">
        <f t="shared" si="41"/>
        <v>1</v>
      </c>
      <c r="CO70" s="2" t="str">
        <f t="shared" si="75"/>
        <v/>
      </c>
      <c r="CP70" s="2" t="str">
        <f t="shared" si="42"/>
        <v/>
      </c>
      <c r="CQ70" s="2" t="str">
        <f t="shared" si="42"/>
        <v/>
      </c>
      <c r="CR70" s="2" t="str">
        <f t="shared" si="42"/>
        <v/>
      </c>
      <c r="CS70" s="2">
        <f t="shared" si="42"/>
        <v>1</v>
      </c>
    </row>
    <row r="71" spans="1:97">
      <c r="A71" s="248">
        <f>'BNRegular Symbol'!K70</f>
        <v>67</v>
      </c>
      <c r="B71" s="271"/>
      <c r="C71" s="271"/>
      <c r="D71" s="271"/>
      <c r="E71" s="271"/>
      <c r="F71" s="1" t="str">
        <f>'BNRegular Symbol'!P70</f>
        <v>S1</v>
      </c>
      <c r="I71" s="2" t="str">
        <f t="shared" si="59"/>
        <v/>
      </c>
      <c r="J71" s="2" t="str">
        <f t="shared" si="58"/>
        <v/>
      </c>
      <c r="K71" s="2" t="str">
        <f t="shared" si="58"/>
        <v/>
      </c>
      <c r="L71" s="2" t="str">
        <f t="shared" si="60"/>
        <v/>
      </c>
      <c r="M71" s="2">
        <f t="shared" si="58"/>
        <v>0</v>
      </c>
      <c r="O71" s="2" t="str">
        <f t="shared" si="62"/>
        <v/>
      </c>
      <c r="P71" s="2" t="str">
        <f t="shared" si="62"/>
        <v/>
      </c>
      <c r="Q71" s="2" t="str">
        <f t="shared" si="62"/>
        <v/>
      </c>
      <c r="R71" s="2" t="str">
        <f t="shared" si="62"/>
        <v/>
      </c>
      <c r="S71" s="2">
        <f t="shared" si="62"/>
        <v>0</v>
      </c>
      <c r="U71" s="2" t="str">
        <f t="shared" si="63"/>
        <v/>
      </c>
      <c r="V71" s="2" t="str">
        <f t="shared" si="34"/>
        <v/>
      </c>
      <c r="W71" s="2" t="str">
        <f t="shared" si="34"/>
        <v/>
      </c>
      <c r="X71" s="2" t="str">
        <f t="shared" si="34"/>
        <v/>
      </c>
      <c r="Y71" s="2">
        <f t="shared" si="34"/>
        <v>1</v>
      </c>
      <c r="AA71" s="2" t="str">
        <f t="shared" si="64"/>
        <v/>
      </c>
      <c r="AB71" s="2" t="str">
        <f t="shared" si="35"/>
        <v/>
      </c>
      <c r="AC71" s="2" t="str">
        <f t="shared" si="35"/>
        <v/>
      </c>
      <c r="AD71" s="2" t="str">
        <f t="shared" si="35"/>
        <v/>
      </c>
      <c r="AE71" s="2">
        <f t="shared" si="35"/>
        <v>1</v>
      </c>
      <c r="AG71" s="2" t="str">
        <f t="shared" si="65"/>
        <v/>
      </c>
      <c r="AH71" s="2" t="str">
        <f t="shared" si="36"/>
        <v/>
      </c>
      <c r="AI71" s="2" t="str">
        <f t="shared" si="36"/>
        <v/>
      </c>
      <c r="AJ71" s="2" t="str">
        <f t="shared" si="36"/>
        <v/>
      </c>
      <c r="AK71" s="2">
        <f t="shared" si="36"/>
        <v>1</v>
      </c>
      <c r="AM71" s="2" t="str">
        <f t="shared" si="66"/>
        <v/>
      </c>
      <c r="AN71" s="2" t="str">
        <f t="shared" si="66"/>
        <v/>
      </c>
      <c r="AO71" s="2" t="str">
        <f t="shared" si="66"/>
        <v/>
      </c>
      <c r="AP71" s="2" t="str">
        <f t="shared" si="66"/>
        <v/>
      </c>
      <c r="AQ71" s="2">
        <f t="shared" si="66"/>
        <v>1</v>
      </c>
      <c r="AS71" s="2" t="str">
        <f t="shared" si="67"/>
        <v/>
      </c>
      <c r="AT71" s="2" t="str">
        <f t="shared" si="67"/>
        <v/>
      </c>
      <c r="AU71" s="2" t="str">
        <f t="shared" si="67"/>
        <v/>
      </c>
      <c r="AV71" s="2" t="str">
        <f t="shared" si="67"/>
        <v/>
      </c>
      <c r="AW71" s="2">
        <f t="shared" si="67"/>
        <v>1</v>
      </c>
      <c r="AY71" s="2" t="str">
        <f t="shared" si="68"/>
        <v/>
      </c>
      <c r="AZ71" s="2" t="str">
        <f t="shared" si="68"/>
        <v/>
      </c>
      <c r="BA71" s="2" t="str">
        <f t="shared" si="68"/>
        <v/>
      </c>
      <c r="BB71" s="2" t="str">
        <f t="shared" si="68"/>
        <v/>
      </c>
      <c r="BC71" s="2">
        <f t="shared" si="68"/>
        <v>1</v>
      </c>
      <c r="BE71" s="2" t="str">
        <f t="shared" si="69"/>
        <v/>
      </c>
      <c r="BF71" s="2" t="str">
        <f t="shared" si="69"/>
        <v/>
      </c>
      <c r="BG71" s="2" t="str">
        <f t="shared" si="69"/>
        <v/>
      </c>
      <c r="BH71" s="2" t="str">
        <f t="shared" si="69"/>
        <v/>
      </c>
      <c r="BI71" s="2">
        <f t="shared" si="69"/>
        <v>1</v>
      </c>
      <c r="BK71" s="2" t="str">
        <f t="shared" si="70"/>
        <v/>
      </c>
      <c r="BL71" s="2" t="str">
        <f t="shared" si="37"/>
        <v/>
      </c>
      <c r="BM71" s="2" t="str">
        <f t="shared" si="37"/>
        <v/>
      </c>
      <c r="BN71" s="2" t="str">
        <f t="shared" si="37"/>
        <v/>
      </c>
      <c r="BO71" s="2">
        <f t="shared" si="37"/>
        <v>1</v>
      </c>
      <c r="BQ71" s="2" t="str">
        <f t="shared" si="71"/>
        <v/>
      </c>
      <c r="BR71" s="2" t="str">
        <f t="shared" si="38"/>
        <v/>
      </c>
      <c r="BS71" s="2" t="str">
        <f t="shared" si="38"/>
        <v/>
      </c>
      <c r="BT71" s="2" t="str">
        <f t="shared" si="38"/>
        <v/>
      </c>
      <c r="BU71" s="2">
        <f t="shared" si="38"/>
        <v>1</v>
      </c>
      <c r="BW71" s="2" t="str">
        <f t="shared" si="72"/>
        <v/>
      </c>
      <c r="BX71" s="2" t="str">
        <f t="shared" si="39"/>
        <v/>
      </c>
      <c r="BY71" s="2" t="str">
        <f t="shared" si="39"/>
        <v/>
      </c>
      <c r="BZ71" s="2" t="str">
        <f t="shared" si="39"/>
        <v/>
      </c>
      <c r="CA71" s="2">
        <f t="shared" si="39"/>
        <v>1</v>
      </c>
      <c r="CC71" s="2" t="str">
        <f t="shared" si="73"/>
        <v/>
      </c>
      <c r="CD71" s="2" t="str">
        <f t="shared" si="40"/>
        <v/>
      </c>
      <c r="CE71" s="2" t="str">
        <f t="shared" si="40"/>
        <v/>
      </c>
      <c r="CF71" s="2" t="str">
        <f t="shared" si="40"/>
        <v/>
      </c>
      <c r="CG71" s="2">
        <f t="shared" si="40"/>
        <v>1</v>
      </c>
      <c r="CI71" s="2" t="str">
        <f t="shared" si="74"/>
        <v/>
      </c>
      <c r="CJ71" s="2" t="str">
        <f t="shared" si="41"/>
        <v/>
      </c>
      <c r="CK71" s="2" t="str">
        <f t="shared" si="41"/>
        <v/>
      </c>
      <c r="CL71" s="2" t="str">
        <f t="shared" si="41"/>
        <v/>
      </c>
      <c r="CM71" s="2">
        <f t="shared" si="41"/>
        <v>1</v>
      </c>
      <c r="CO71" s="2" t="str">
        <f t="shared" si="75"/>
        <v/>
      </c>
      <c r="CP71" s="2" t="str">
        <f t="shared" si="42"/>
        <v/>
      </c>
      <c r="CQ71" s="2" t="str">
        <f t="shared" si="42"/>
        <v/>
      </c>
      <c r="CR71" s="2" t="str">
        <f t="shared" si="42"/>
        <v/>
      </c>
      <c r="CS71" s="2">
        <f>IF(F71=0,"",IF(OR(F71=$BQ$1,F72=$BQ$1,F73=$BQ$1,F71=$CP$1,F72=$CP$1,F73=$CP$1),0,1))</f>
        <v>1</v>
      </c>
    </row>
    <row r="72" spans="1:97">
      <c r="A72" s="270"/>
      <c r="F72" s="247" t="str">
        <f>F4</f>
        <v>M1</v>
      </c>
    </row>
    <row r="73" spans="1:97">
      <c r="A73" s="249"/>
      <c r="F73" s="247" t="str">
        <f>F5</f>
        <v>M2</v>
      </c>
    </row>
    <row r="74" spans="1:97">
      <c r="A74" s="249"/>
      <c r="B74" s="181"/>
      <c r="C74" s="181"/>
      <c r="D74" s="181"/>
      <c r="E74" s="181"/>
      <c r="F74" s="181"/>
    </row>
    <row r="75" spans="1:97">
      <c r="A75" s="249"/>
      <c r="B75" s="181"/>
      <c r="C75" s="181"/>
      <c r="D75" s="181"/>
      <c r="E75" s="181"/>
      <c r="F75" s="181"/>
    </row>
    <row r="76" spans="1:97">
      <c r="A76" s="249"/>
      <c r="B76" s="181"/>
      <c r="C76" s="181"/>
      <c r="D76" s="181"/>
      <c r="E76" s="181"/>
      <c r="F76" s="181"/>
    </row>
    <row r="77" spans="1:97">
      <c r="A77" s="249"/>
      <c r="B77" s="181"/>
      <c r="C77" s="181"/>
      <c r="D77" s="181"/>
      <c r="E77" s="181"/>
      <c r="F77" s="181"/>
    </row>
    <row r="78" spans="1:97">
      <c r="A78" s="249"/>
      <c r="B78" s="181"/>
      <c r="C78" s="181"/>
      <c r="D78" s="181"/>
      <c r="E78" s="181"/>
      <c r="F78" s="181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10"/>
    <col min="2" max="2" width="9" style="122"/>
    <col min="3" max="3" width="44" style="122" customWidth="1"/>
    <col min="4" max="4" width="7.83203125" style="122" bestFit="1" customWidth="1"/>
    <col min="5" max="7" width="5.5" style="122" bestFit="1" customWidth="1"/>
    <col min="8" max="8" width="11.6640625" style="122" bestFit="1" customWidth="1"/>
    <col min="9" max="9" width="10.5" style="122" bestFit="1" customWidth="1"/>
    <col min="10" max="10" width="9" style="122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22"/>
    <col min="18" max="18" width="9.5" style="122" bestFit="1" customWidth="1"/>
    <col min="19" max="19" width="7.1640625" style="122" bestFit="1" customWidth="1"/>
    <col min="20" max="20" width="3.6640625" style="122" bestFit="1" customWidth="1"/>
    <col min="21" max="21" width="5.33203125" style="122" customWidth="1"/>
    <col min="22" max="23" width="3.6640625" style="122" bestFit="1" customWidth="1"/>
    <col min="24" max="24" width="9" style="122"/>
    <col min="25" max="25" width="10.5" style="1" bestFit="1" customWidth="1"/>
    <col min="26" max="30" width="18.6640625" style="1" bestFit="1" customWidth="1"/>
    <col min="31" max="16384" width="9" style="122"/>
  </cols>
  <sheetData>
    <row r="1" spans="1:30" ht="16.5" customHeight="1" thickBot="1">
      <c r="B1" s="8" t="s">
        <v>7</v>
      </c>
      <c r="K1" s="1" t="s">
        <v>5</v>
      </c>
      <c r="L1" s="244" t="s">
        <v>180</v>
      </c>
      <c r="M1" s="244"/>
      <c r="N1" s="244"/>
      <c r="O1" s="244"/>
      <c r="P1" s="244"/>
      <c r="R1" s="122" t="s">
        <v>9</v>
      </c>
      <c r="Y1" s="1" t="s">
        <v>8</v>
      </c>
    </row>
    <row r="2" spans="1:30" ht="16.5" customHeight="1" thickBot="1">
      <c r="A2" s="210" t="str">
        <f>I2</f>
        <v>ID</v>
      </c>
      <c r="B2" s="182" t="s">
        <v>5</v>
      </c>
      <c r="C2" s="182" t="s">
        <v>8</v>
      </c>
      <c r="D2" s="182" t="s">
        <v>0</v>
      </c>
      <c r="E2" s="182" t="s">
        <v>4</v>
      </c>
      <c r="F2" s="182" t="s">
        <v>1</v>
      </c>
      <c r="G2" s="182" t="s">
        <v>2</v>
      </c>
      <c r="H2" s="182" t="s">
        <v>3</v>
      </c>
      <c r="I2" s="182" t="s">
        <v>9</v>
      </c>
      <c r="K2" s="181"/>
      <c r="L2" s="245" t="s">
        <v>137</v>
      </c>
      <c r="M2" s="245" t="s">
        <v>15</v>
      </c>
      <c r="N2" s="245" t="s">
        <v>16</v>
      </c>
      <c r="O2" s="245" t="s">
        <v>17</v>
      </c>
      <c r="P2" s="245" t="s">
        <v>18</v>
      </c>
      <c r="R2" s="2" t="s">
        <v>6</v>
      </c>
      <c r="S2" s="2" t="s">
        <v>0</v>
      </c>
      <c r="T2" s="2" t="s">
        <v>4</v>
      </c>
      <c r="U2" s="2" t="s">
        <v>1</v>
      </c>
      <c r="V2" s="2" t="s">
        <v>2</v>
      </c>
      <c r="W2" s="2" t="s">
        <v>3</v>
      </c>
      <c r="Y2" s="181" t="s">
        <v>6</v>
      </c>
      <c r="Z2" s="181" t="s">
        <v>0</v>
      </c>
      <c r="AA2" s="181" t="s">
        <v>4</v>
      </c>
      <c r="AB2" s="181" t="s">
        <v>1</v>
      </c>
      <c r="AC2" s="181" t="s">
        <v>2</v>
      </c>
      <c r="AD2" s="181" t="s">
        <v>3</v>
      </c>
    </row>
    <row r="3" spans="1:30" ht="18">
      <c r="A3" s="210">
        <f t="shared" ref="A3:A7" si="0">I3</f>
        <v>1</v>
      </c>
      <c r="B3" s="182" t="s">
        <v>141</v>
      </c>
      <c r="C3" s="181" t="s">
        <v>246</v>
      </c>
      <c r="D3" s="3">
        <f>COUNTIF(L$3:L$80,$B3)</f>
        <v>6</v>
      </c>
      <c r="E3" s="3">
        <f t="shared" ref="E3:G3" si="1">COUNTIF(M$3:M$80,$B3)</f>
        <v>6</v>
      </c>
      <c r="F3" s="3">
        <f t="shared" si="1"/>
        <v>7</v>
      </c>
      <c r="G3" s="3">
        <f t="shared" si="1"/>
        <v>8</v>
      </c>
      <c r="H3" s="3">
        <f>COUNTIF(P$3:P$80,$B3)</f>
        <v>3</v>
      </c>
      <c r="I3" s="182">
        <v>1</v>
      </c>
      <c r="J3" s="1"/>
      <c r="K3" s="181">
        <v>0</v>
      </c>
      <c r="L3" s="246" t="str">
        <f>VLOOKUP(S3,$A$3:$B$19,2,FALSE)</f>
        <v>M4</v>
      </c>
      <c r="M3" s="246" t="str">
        <f t="shared" ref="M3" si="2">VLOOKUP(T3,$A$3:$B$19,2,FALSE)</f>
        <v>M2</v>
      </c>
      <c r="N3" s="246" t="str">
        <f t="shared" ref="N3" si="3">VLOOKUP(U3,$A$3:$B$19,2,FALSE)</f>
        <v>M2</v>
      </c>
      <c r="O3" s="246" t="str">
        <f t="shared" ref="O3" si="4">VLOOKUP(V3,$A$3:$B$19,2,FALSE)</f>
        <v>M1</v>
      </c>
      <c r="P3" s="246" t="str">
        <f t="shared" ref="P3" si="5">VLOOKUP(W3,$A$3:$B$19,2,FALSE)</f>
        <v>M1</v>
      </c>
      <c r="Q3" s="99"/>
      <c r="R3" s="98">
        <v>0</v>
      </c>
      <c r="S3" s="210">
        <v>4</v>
      </c>
      <c r="T3" s="210">
        <v>2</v>
      </c>
      <c r="U3" s="210">
        <v>2</v>
      </c>
      <c r="V3" s="210">
        <v>1</v>
      </c>
      <c r="W3" s="210">
        <v>1</v>
      </c>
      <c r="X3" s="1"/>
      <c r="Y3" s="181">
        <v>0</v>
      </c>
      <c r="Z3" s="103" t="str">
        <f t="shared" ref="Z3:Z34" si="6">VLOOKUP(L3,$B$3:$I$11,2,FALSE)</f>
        <v>金元寶</v>
      </c>
      <c r="AA3" s="103" t="str">
        <f t="shared" ref="AA3:AA34" si="7">VLOOKUP(M3,$B$3:$I$11,2,FALSE)</f>
        <v>金船</v>
      </c>
      <c r="AB3" s="103" t="str">
        <f t="shared" ref="AB3:AB34" si="8">VLOOKUP(N3,$B$3:$I$11,2,FALSE)</f>
        <v>金船</v>
      </c>
      <c r="AC3" s="103" t="str">
        <f t="shared" ref="AC3:AC34" si="9">VLOOKUP(O3,$B$3:$I$11,2,FALSE)</f>
        <v>金鳥</v>
      </c>
      <c r="AD3" s="103" t="str">
        <f t="shared" ref="AD3:AD34" si="10">VLOOKUP(P3,$B$3:$I$11,2,FALSE)</f>
        <v>金鳥</v>
      </c>
    </row>
    <row r="4" spans="1:30" ht="18">
      <c r="A4" s="210">
        <f t="shared" si="0"/>
        <v>2</v>
      </c>
      <c r="B4" s="182" t="s">
        <v>142</v>
      </c>
      <c r="C4" s="181" t="s">
        <v>247</v>
      </c>
      <c r="D4" s="3">
        <f t="shared" ref="D4:D12" si="11">COUNTIF(L$3:L$80,$B4)</f>
        <v>7</v>
      </c>
      <c r="E4" s="3">
        <f t="shared" ref="E4:E13" si="12">COUNTIF(M$3:M$80,$B4)</f>
        <v>15</v>
      </c>
      <c r="F4" s="3">
        <f t="shared" ref="F4:F13" si="13">COUNTIF(N$3:N$80,$B4)</f>
        <v>11</v>
      </c>
      <c r="G4" s="3">
        <f t="shared" ref="G4:G13" si="14">COUNTIF(O$3:O$80,$B4)</f>
        <v>10</v>
      </c>
      <c r="H4" s="3">
        <f t="shared" ref="H4:H13" si="15">COUNTIF(P$3:P$80,$B4)</f>
        <v>14</v>
      </c>
      <c r="I4" s="182">
        <v>2</v>
      </c>
      <c r="K4" s="181">
        <v>1</v>
      </c>
      <c r="L4" s="246" t="str">
        <f t="shared" ref="L4:L58" si="16">VLOOKUP(S4,$A$3:$B$19,2,FALSE)</f>
        <v>M4</v>
      </c>
      <c r="M4" s="246" t="str">
        <f t="shared" ref="M4:M60" si="17">VLOOKUP(T4,$A$3:$B$19,2,FALSE)</f>
        <v>M2</v>
      </c>
      <c r="N4" s="246" t="str">
        <f t="shared" ref="N4:N59" si="18">VLOOKUP(U4,$A$3:$B$19,2,FALSE)</f>
        <v>M5</v>
      </c>
      <c r="O4" s="246" t="str">
        <f t="shared" ref="O4:O58" si="19">VLOOKUP(V4,$A$3:$B$19,2,FALSE)</f>
        <v>M4</v>
      </c>
      <c r="P4" s="246" t="str">
        <f t="shared" ref="P4:P67" si="20">VLOOKUP(W4,$A$3:$B$19,2,FALSE)</f>
        <v>M2</v>
      </c>
      <c r="Q4" s="99"/>
      <c r="R4" s="98">
        <v>1</v>
      </c>
      <c r="S4" s="210">
        <v>4</v>
      </c>
      <c r="T4" s="210">
        <v>2</v>
      </c>
      <c r="U4" s="210">
        <v>5</v>
      </c>
      <c r="V4" s="210">
        <v>4</v>
      </c>
      <c r="W4" s="210">
        <v>2</v>
      </c>
      <c r="X4" s="1"/>
      <c r="Y4" s="181">
        <v>1</v>
      </c>
      <c r="Z4" s="103" t="str">
        <f t="shared" si="6"/>
        <v>金元寶</v>
      </c>
      <c r="AA4" s="103" t="str">
        <f t="shared" si="7"/>
        <v>金船</v>
      </c>
      <c r="AB4" s="103" t="str">
        <f t="shared" si="8"/>
        <v>招財進寶</v>
      </c>
      <c r="AC4" s="103" t="str">
        <f t="shared" si="9"/>
        <v>金元寶</v>
      </c>
      <c r="AD4" s="103" t="str">
        <f t="shared" si="10"/>
        <v>金船</v>
      </c>
    </row>
    <row r="5" spans="1:30" ht="18">
      <c r="A5" s="210">
        <f t="shared" si="0"/>
        <v>3</v>
      </c>
      <c r="B5" s="182" t="s">
        <v>143</v>
      </c>
      <c r="C5" s="181" t="s">
        <v>248</v>
      </c>
      <c r="D5" s="3">
        <f t="shared" si="11"/>
        <v>16</v>
      </c>
      <c r="E5" s="3">
        <f t="shared" si="12"/>
        <v>7</v>
      </c>
      <c r="F5" s="3">
        <f t="shared" si="13"/>
        <v>12</v>
      </c>
      <c r="G5" s="3">
        <f t="shared" si="14"/>
        <v>8</v>
      </c>
      <c r="H5" s="3">
        <f t="shared" si="15"/>
        <v>18</v>
      </c>
      <c r="I5" s="182">
        <v>3</v>
      </c>
      <c r="K5" s="181">
        <v>2</v>
      </c>
      <c r="L5" s="246" t="str">
        <f t="shared" si="16"/>
        <v>M4</v>
      </c>
      <c r="M5" s="246" t="str">
        <f t="shared" si="17"/>
        <v>M2</v>
      </c>
      <c r="N5" s="246" t="str">
        <f t="shared" si="18"/>
        <v>M5</v>
      </c>
      <c r="O5" s="246" t="str">
        <f t="shared" si="19"/>
        <v>M4</v>
      </c>
      <c r="P5" s="246" t="str">
        <f t="shared" si="20"/>
        <v>M5</v>
      </c>
      <c r="Q5" s="99"/>
      <c r="R5" s="98">
        <v>2</v>
      </c>
      <c r="S5" s="210">
        <v>4</v>
      </c>
      <c r="T5" s="210">
        <v>2</v>
      </c>
      <c r="U5" s="210">
        <v>5</v>
      </c>
      <c r="V5" s="210">
        <v>4</v>
      </c>
      <c r="W5" s="210">
        <v>5</v>
      </c>
      <c r="X5" s="1"/>
      <c r="Y5" s="181">
        <v>2</v>
      </c>
      <c r="Z5" s="103" t="str">
        <f t="shared" si="6"/>
        <v>金元寶</v>
      </c>
      <c r="AA5" s="103" t="str">
        <f t="shared" si="7"/>
        <v>金船</v>
      </c>
      <c r="AB5" s="103" t="str">
        <f t="shared" si="8"/>
        <v>招財進寶</v>
      </c>
      <c r="AC5" s="103" t="str">
        <f t="shared" si="9"/>
        <v>金元寶</v>
      </c>
      <c r="AD5" s="103" t="str">
        <f t="shared" si="10"/>
        <v>招財進寶</v>
      </c>
    </row>
    <row r="6" spans="1:30" ht="16.5" customHeight="1">
      <c r="A6" s="210">
        <f t="shared" si="0"/>
        <v>4</v>
      </c>
      <c r="B6" s="182" t="s">
        <v>144</v>
      </c>
      <c r="C6" s="181" t="s">
        <v>249</v>
      </c>
      <c r="D6" s="3">
        <f t="shared" si="11"/>
        <v>21</v>
      </c>
      <c r="E6" s="3">
        <f t="shared" si="12"/>
        <v>7</v>
      </c>
      <c r="F6" s="3">
        <f t="shared" si="13"/>
        <v>5</v>
      </c>
      <c r="G6" s="3">
        <f t="shared" si="14"/>
        <v>11</v>
      </c>
      <c r="H6" s="3">
        <f t="shared" si="15"/>
        <v>17</v>
      </c>
      <c r="I6" s="182">
        <v>4</v>
      </c>
      <c r="J6" s="225" t="e">
        <f>#REF!</f>
        <v>#REF!</v>
      </c>
      <c r="K6" s="181">
        <v>3</v>
      </c>
      <c r="L6" s="246" t="str">
        <f t="shared" si="16"/>
        <v>M2</v>
      </c>
      <c r="M6" s="246" t="str">
        <f t="shared" si="17"/>
        <v>M3</v>
      </c>
      <c r="N6" s="246" t="str">
        <f t="shared" si="18"/>
        <v>S1</v>
      </c>
      <c r="O6" s="246" t="str">
        <f t="shared" si="19"/>
        <v>M4</v>
      </c>
      <c r="P6" s="246" t="str">
        <f t="shared" si="20"/>
        <v>M3</v>
      </c>
      <c r="Q6" s="99"/>
      <c r="R6" s="98">
        <v>3</v>
      </c>
      <c r="S6" s="210">
        <v>2</v>
      </c>
      <c r="T6" s="210">
        <v>3</v>
      </c>
      <c r="U6" s="210">
        <v>13</v>
      </c>
      <c r="V6" s="210">
        <v>4</v>
      </c>
      <c r="W6" s="210">
        <v>3</v>
      </c>
      <c r="X6" s="1"/>
      <c r="Y6" s="181">
        <v>3</v>
      </c>
      <c r="Z6" s="103" t="str">
        <f t="shared" si="6"/>
        <v>金船</v>
      </c>
      <c r="AA6" s="103" t="str">
        <f t="shared" si="7"/>
        <v>金龜</v>
      </c>
      <c r="AB6" s="103" t="e">
        <f t="shared" si="8"/>
        <v>#N/A</v>
      </c>
      <c r="AC6" s="103" t="str">
        <f t="shared" si="9"/>
        <v>金元寶</v>
      </c>
      <c r="AD6" s="103" t="str">
        <f t="shared" si="10"/>
        <v>金龜</v>
      </c>
    </row>
    <row r="7" spans="1:30" ht="18">
      <c r="A7" s="210">
        <f t="shared" si="0"/>
        <v>5</v>
      </c>
      <c r="B7" s="182" t="s">
        <v>139</v>
      </c>
      <c r="C7" s="181" t="s">
        <v>250</v>
      </c>
      <c r="D7" s="3">
        <f t="shared" si="11"/>
        <v>5</v>
      </c>
      <c r="E7" s="3">
        <f t="shared" si="12"/>
        <v>16</v>
      </c>
      <c r="F7" s="3">
        <f t="shared" si="13"/>
        <v>15</v>
      </c>
      <c r="G7" s="3">
        <f t="shared" si="14"/>
        <v>14</v>
      </c>
      <c r="H7" s="3">
        <f t="shared" si="15"/>
        <v>14</v>
      </c>
      <c r="I7" s="182">
        <v>5</v>
      </c>
      <c r="K7" s="181">
        <v>4</v>
      </c>
      <c r="L7" s="246" t="str">
        <f t="shared" si="16"/>
        <v>M2</v>
      </c>
      <c r="M7" s="246" t="str">
        <f t="shared" si="17"/>
        <v>M3</v>
      </c>
      <c r="N7" s="246" t="str">
        <f t="shared" si="18"/>
        <v>M3</v>
      </c>
      <c r="O7" s="246" t="str">
        <f t="shared" si="19"/>
        <v>M2</v>
      </c>
      <c r="P7" s="246" t="str">
        <f t="shared" si="20"/>
        <v>M2</v>
      </c>
      <c r="Q7" s="99"/>
      <c r="R7" s="98">
        <v>4</v>
      </c>
      <c r="S7" s="210">
        <v>2</v>
      </c>
      <c r="T7" s="210">
        <v>3</v>
      </c>
      <c r="U7" s="210">
        <v>3</v>
      </c>
      <c r="V7" s="210">
        <v>2</v>
      </c>
      <c r="W7" s="210">
        <v>2</v>
      </c>
      <c r="X7" s="1"/>
      <c r="Y7" s="181">
        <v>4</v>
      </c>
      <c r="Z7" s="103" t="str">
        <f t="shared" si="6"/>
        <v>金船</v>
      </c>
      <c r="AA7" s="103" t="str">
        <f t="shared" si="7"/>
        <v>金龜</v>
      </c>
      <c r="AB7" s="103" t="str">
        <f t="shared" si="8"/>
        <v>金龜</v>
      </c>
      <c r="AC7" s="103" t="str">
        <f t="shared" si="9"/>
        <v>金船</v>
      </c>
      <c r="AD7" s="103" t="str">
        <f t="shared" si="10"/>
        <v>金船</v>
      </c>
    </row>
    <row r="8" spans="1:30" ht="18">
      <c r="A8" s="210">
        <f t="shared" ref="A8:A15" si="21">I8</f>
        <v>6</v>
      </c>
      <c r="B8" s="181" t="s">
        <v>170</v>
      </c>
      <c r="C8" s="181" t="s">
        <v>170</v>
      </c>
      <c r="D8" s="3">
        <f t="shared" si="11"/>
        <v>0</v>
      </c>
      <c r="E8" s="3">
        <f t="shared" si="12"/>
        <v>0</v>
      </c>
      <c r="F8" s="3">
        <f t="shared" si="13"/>
        <v>0</v>
      </c>
      <c r="G8" s="3">
        <f t="shared" si="14"/>
        <v>0</v>
      </c>
      <c r="H8" s="3">
        <f t="shared" si="15"/>
        <v>0</v>
      </c>
      <c r="I8" s="182">
        <v>6</v>
      </c>
      <c r="K8" s="181">
        <v>5</v>
      </c>
      <c r="L8" s="246" t="str">
        <f t="shared" si="16"/>
        <v>M3</v>
      </c>
      <c r="M8" s="246" t="str">
        <f t="shared" si="17"/>
        <v>M3</v>
      </c>
      <c r="N8" s="246" t="str">
        <f t="shared" si="18"/>
        <v>M3</v>
      </c>
      <c r="O8" s="246" t="str">
        <f t="shared" si="19"/>
        <v>M2</v>
      </c>
      <c r="P8" s="246" t="str">
        <f t="shared" si="20"/>
        <v>M4</v>
      </c>
      <c r="Q8" s="99"/>
      <c r="R8" s="98">
        <v>5</v>
      </c>
      <c r="S8" s="210">
        <v>3</v>
      </c>
      <c r="T8" s="210">
        <v>3</v>
      </c>
      <c r="U8" s="210">
        <v>3</v>
      </c>
      <c r="V8" s="210">
        <v>2</v>
      </c>
      <c r="W8" s="210">
        <v>4</v>
      </c>
      <c r="X8" s="1"/>
      <c r="Y8" s="181">
        <v>5</v>
      </c>
      <c r="Z8" s="103" t="str">
        <f t="shared" si="6"/>
        <v>金龜</v>
      </c>
      <c r="AA8" s="103" t="str">
        <f t="shared" si="7"/>
        <v>金龜</v>
      </c>
      <c r="AB8" s="103" t="str">
        <f t="shared" si="8"/>
        <v>金龜</v>
      </c>
      <c r="AC8" s="103" t="str">
        <f t="shared" si="9"/>
        <v>金船</v>
      </c>
      <c r="AD8" s="103" t="str">
        <f t="shared" si="10"/>
        <v>金元寶</v>
      </c>
    </row>
    <row r="9" spans="1:30" ht="18">
      <c r="A9" s="210">
        <f t="shared" si="21"/>
        <v>7</v>
      </c>
      <c r="B9" s="257" t="s">
        <v>171</v>
      </c>
      <c r="C9" s="257" t="s">
        <v>171</v>
      </c>
      <c r="D9" s="3">
        <f t="shared" si="11"/>
        <v>0</v>
      </c>
      <c r="E9" s="3">
        <f t="shared" si="12"/>
        <v>0</v>
      </c>
      <c r="F9" s="3">
        <f t="shared" si="13"/>
        <v>0</v>
      </c>
      <c r="G9" s="3">
        <f t="shared" si="14"/>
        <v>0</v>
      </c>
      <c r="H9" s="3">
        <f t="shared" si="15"/>
        <v>0</v>
      </c>
      <c r="I9" s="182">
        <v>7</v>
      </c>
      <c r="K9" s="181">
        <v>6</v>
      </c>
      <c r="L9" s="246" t="str">
        <f t="shared" si="16"/>
        <v>M3</v>
      </c>
      <c r="M9" s="246" t="str">
        <f t="shared" si="17"/>
        <v>M5</v>
      </c>
      <c r="N9" s="246" t="str">
        <f t="shared" si="18"/>
        <v>M3</v>
      </c>
      <c r="O9" s="246" t="str">
        <f t="shared" si="19"/>
        <v>M5</v>
      </c>
      <c r="P9" s="246" t="str">
        <f t="shared" si="20"/>
        <v>M3</v>
      </c>
      <c r="Q9" s="99"/>
      <c r="R9" s="98">
        <v>6</v>
      </c>
      <c r="S9" s="210">
        <v>3</v>
      </c>
      <c r="T9" s="210">
        <v>5</v>
      </c>
      <c r="U9" s="210">
        <v>3</v>
      </c>
      <c r="V9" s="210">
        <v>5</v>
      </c>
      <c r="W9" s="210">
        <v>3</v>
      </c>
      <c r="X9" s="1"/>
      <c r="Y9" s="181">
        <v>6</v>
      </c>
      <c r="Z9" s="103" t="str">
        <f t="shared" si="6"/>
        <v>金龜</v>
      </c>
      <c r="AA9" s="103" t="str">
        <f t="shared" si="7"/>
        <v>招財進寶</v>
      </c>
      <c r="AB9" s="103" t="str">
        <f t="shared" si="8"/>
        <v>金龜</v>
      </c>
      <c r="AC9" s="103" t="str">
        <f t="shared" si="9"/>
        <v>招財進寶</v>
      </c>
      <c r="AD9" s="103" t="str">
        <f t="shared" si="10"/>
        <v>金龜</v>
      </c>
    </row>
    <row r="10" spans="1:30" ht="18">
      <c r="A10" s="210">
        <f t="shared" si="21"/>
        <v>8</v>
      </c>
      <c r="B10" s="257" t="s">
        <v>172</v>
      </c>
      <c r="C10" s="257" t="s">
        <v>172</v>
      </c>
      <c r="D10" s="3">
        <f t="shared" si="11"/>
        <v>0</v>
      </c>
      <c r="E10" s="3">
        <f t="shared" si="12"/>
        <v>0</v>
      </c>
      <c r="F10" s="3">
        <f t="shared" si="13"/>
        <v>0</v>
      </c>
      <c r="G10" s="3">
        <f t="shared" si="14"/>
        <v>0</v>
      </c>
      <c r="H10" s="3">
        <f t="shared" si="15"/>
        <v>0</v>
      </c>
      <c r="I10" s="182">
        <v>8</v>
      </c>
      <c r="K10" s="181">
        <v>7</v>
      </c>
      <c r="L10" s="246" t="str">
        <f t="shared" si="16"/>
        <v>M3</v>
      </c>
      <c r="M10" s="246" t="str">
        <f t="shared" si="17"/>
        <v>M5</v>
      </c>
      <c r="N10" s="246" t="str">
        <f t="shared" si="18"/>
        <v>M2</v>
      </c>
      <c r="O10" s="246" t="str">
        <f t="shared" si="19"/>
        <v>M5</v>
      </c>
      <c r="P10" s="246" t="str">
        <f t="shared" si="20"/>
        <v>M5</v>
      </c>
      <c r="Q10" s="99"/>
      <c r="R10" s="98">
        <v>7</v>
      </c>
      <c r="S10" s="210">
        <v>3</v>
      </c>
      <c r="T10" s="210">
        <v>5</v>
      </c>
      <c r="U10" s="210">
        <v>2</v>
      </c>
      <c r="V10" s="210">
        <v>5</v>
      </c>
      <c r="W10" s="210">
        <v>5</v>
      </c>
      <c r="X10" s="1"/>
      <c r="Y10" s="181">
        <v>7</v>
      </c>
      <c r="Z10" s="103" t="str">
        <f t="shared" si="6"/>
        <v>金龜</v>
      </c>
      <c r="AA10" s="103" t="str">
        <f t="shared" si="7"/>
        <v>招財進寶</v>
      </c>
      <c r="AB10" s="103" t="str">
        <f t="shared" si="8"/>
        <v>金船</v>
      </c>
      <c r="AC10" s="103" t="str">
        <f t="shared" si="9"/>
        <v>招財進寶</v>
      </c>
      <c r="AD10" s="103" t="str">
        <f t="shared" si="10"/>
        <v>招財進寶</v>
      </c>
    </row>
    <row r="11" spans="1:30" ht="18">
      <c r="A11" s="210">
        <f t="shared" si="21"/>
        <v>9</v>
      </c>
      <c r="B11" s="257" t="s">
        <v>173</v>
      </c>
      <c r="C11" s="257" t="s">
        <v>173</v>
      </c>
      <c r="D11" s="3">
        <f t="shared" si="11"/>
        <v>0</v>
      </c>
      <c r="E11" s="3">
        <f t="shared" si="12"/>
        <v>0</v>
      </c>
      <c r="F11" s="3">
        <f t="shared" si="13"/>
        <v>0</v>
      </c>
      <c r="G11" s="3">
        <f t="shared" si="14"/>
        <v>0</v>
      </c>
      <c r="H11" s="3">
        <f t="shared" si="15"/>
        <v>0</v>
      </c>
      <c r="I11" s="182">
        <v>9</v>
      </c>
      <c r="K11" s="181">
        <v>8</v>
      </c>
      <c r="L11" s="246" t="str">
        <f t="shared" si="16"/>
        <v>M5</v>
      </c>
      <c r="M11" s="246" t="str">
        <f t="shared" si="17"/>
        <v>M5</v>
      </c>
      <c r="N11" s="246" t="str">
        <f t="shared" si="18"/>
        <v>M2</v>
      </c>
      <c r="O11" s="246" t="str">
        <f t="shared" si="19"/>
        <v>M5</v>
      </c>
      <c r="P11" s="246" t="str">
        <f t="shared" si="20"/>
        <v>M4</v>
      </c>
      <c r="Q11" s="99"/>
      <c r="R11" s="98">
        <v>8</v>
      </c>
      <c r="S11" s="210">
        <v>5</v>
      </c>
      <c r="T11" s="210">
        <v>5</v>
      </c>
      <c r="U11" s="210">
        <v>2</v>
      </c>
      <c r="V11" s="210">
        <v>5</v>
      </c>
      <c r="W11" s="210">
        <v>4</v>
      </c>
      <c r="X11" s="1"/>
      <c r="Y11" s="181">
        <v>8</v>
      </c>
      <c r="Z11" s="103" t="str">
        <f t="shared" si="6"/>
        <v>招財進寶</v>
      </c>
      <c r="AA11" s="103" t="str">
        <f t="shared" si="7"/>
        <v>招財進寶</v>
      </c>
      <c r="AB11" s="103" t="str">
        <f t="shared" si="8"/>
        <v>金船</v>
      </c>
      <c r="AC11" s="103" t="str">
        <f t="shared" si="9"/>
        <v>招財進寶</v>
      </c>
      <c r="AD11" s="103" t="str">
        <f t="shared" si="10"/>
        <v>金元寶</v>
      </c>
    </row>
    <row r="12" spans="1:30" ht="18">
      <c r="A12" s="210">
        <f t="shared" si="21"/>
        <v>10</v>
      </c>
      <c r="B12" s="257" t="s">
        <v>175</v>
      </c>
      <c r="C12" s="257">
        <v>10</v>
      </c>
      <c r="D12" s="3">
        <f t="shared" si="11"/>
        <v>0</v>
      </c>
      <c r="E12" s="3">
        <f t="shared" si="12"/>
        <v>0</v>
      </c>
      <c r="F12" s="3">
        <f t="shared" si="13"/>
        <v>0</v>
      </c>
      <c r="G12" s="3">
        <f t="shared" si="14"/>
        <v>0</v>
      </c>
      <c r="H12" s="3">
        <f t="shared" si="15"/>
        <v>0</v>
      </c>
      <c r="I12" s="182">
        <v>10</v>
      </c>
      <c r="K12" s="181">
        <v>9</v>
      </c>
      <c r="L12" s="246" t="str">
        <f t="shared" si="16"/>
        <v>M5</v>
      </c>
      <c r="M12" s="246" t="str">
        <f t="shared" si="17"/>
        <v>M2</v>
      </c>
      <c r="N12" s="246" t="str">
        <f t="shared" si="18"/>
        <v>WW</v>
      </c>
      <c r="O12" s="246" t="str">
        <f t="shared" si="19"/>
        <v>M2</v>
      </c>
      <c r="P12" s="246" t="str">
        <f t="shared" si="20"/>
        <v>M4</v>
      </c>
      <c r="Q12" s="99"/>
      <c r="R12" s="98">
        <v>9</v>
      </c>
      <c r="S12" s="210">
        <v>5</v>
      </c>
      <c r="T12" s="210">
        <v>2</v>
      </c>
      <c r="U12" s="210">
        <v>12</v>
      </c>
      <c r="V12" s="210">
        <v>2</v>
      </c>
      <c r="W12" s="210">
        <v>4</v>
      </c>
      <c r="X12" s="1"/>
      <c r="Y12" s="181">
        <v>9</v>
      </c>
      <c r="Z12" s="103" t="str">
        <f t="shared" si="6"/>
        <v>招財進寶</v>
      </c>
      <c r="AA12" s="103" t="str">
        <f t="shared" si="7"/>
        <v>金船</v>
      </c>
      <c r="AB12" s="103" t="e">
        <f t="shared" si="8"/>
        <v>#N/A</v>
      </c>
      <c r="AC12" s="103" t="str">
        <f t="shared" si="9"/>
        <v>金船</v>
      </c>
      <c r="AD12" s="103" t="str">
        <f t="shared" si="10"/>
        <v>金元寶</v>
      </c>
    </row>
    <row r="13" spans="1:30" ht="18">
      <c r="A13" s="210">
        <f t="shared" si="21"/>
        <v>11</v>
      </c>
      <c r="B13" s="257" t="s">
        <v>176</v>
      </c>
      <c r="C13" s="257">
        <v>9</v>
      </c>
      <c r="D13" s="3">
        <f>COUNTIF(L$3:L$80,$B13)</f>
        <v>0</v>
      </c>
      <c r="E13" s="3">
        <f t="shared" si="12"/>
        <v>0</v>
      </c>
      <c r="F13" s="3">
        <f t="shared" si="13"/>
        <v>0</v>
      </c>
      <c r="G13" s="3">
        <f t="shared" si="14"/>
        <v>0</v>
      </c>
      <c r="H13" s="3">
        <f t="shared" si="15"/>
        <v>0</v>
      </c>
      <c r="I13" s="182">
        <v>11</v>
      </c>
      <c r="K13" s="181">
        <v>10</v>
      </c>
      <c r="L13" s="246" t="str">
        <f t="shared" si="16"/>
        <v>M5</v>
      </c>
      <c r="M13" s="246" t="str">
        <f t="shared" si="17"/>
        <v>M2</v>
      </c>
      <c r="N13" s="246" t="str">
        <f t="shared" si="18"/>
        <v>M5</v>
      </c>
      <c r="O13" s="246" t="str">
        <f t="shared" si="19"/>
        <v>M2</v>
      </c>
      <c r="P13" s="246" t="str">
        <f t="shared" si="20"/>
        <v>M2</v>
      </c>
      <c r="Q13" s="99"/>
      <c r="R13" s="98">
        <v>10</v>
      </c>
      <c r="S13" s="210">
        <v>5</v>
      </c>
      <c r="T13" s="210">
        <v>2</v>
      </c>
      <c r="U13" s="210">
        <v>5</v>
      </c>
      <c r="V13" s="210">
        <v>2</v>
      </c>
      <c r="W13" s="210">
        <v>2</v>
      </c>
      <c r="X13" s="1"/>
      <c r="Y13" s="181">
        <v>10</v>
      </c>
      <c r="Z13" s="103" t="str">
        <f t="shared" si="6"/>
        <v>招財進寶</v>
      </c>
      <c r="AA13" s="103" t="str">
        <f t="shared" si="7"/>
        <v>金船</v>
      </c>
      <c r="AB13" s="103" t="str">
        <f t="shared" si="8"/>
        <v>招財進寶</v>
      </c>
      <c r="AC13" s="103" t="str">
        <f t="shared" si="9"/>
        <v>金船</v>
      </c>
      <c r="AD13" s="103" t="str">
        <f t="shared" si="10"/>
        <v>金船</v>
      </c>
    </row>
    <row r="14" spans="1:30" ht="18">
      <c r="A14" s="210">
        <f t="shared" si="21"/>
        <v>13</v>
      </c>
      <c r="B14" s="181" t="s">
        <v>136</v>
      </c>
      <c r="C14" s="181" t="s">
        <v>244</v>
      </c>
      <c r="D14" s="3">
        <f t="shared" ref="D14:D15" si="22">COUNTIF(L$3:L$80,$B14)</f>
        <v>1</v>
      </c>
      <c r="E14" s="3">
        <f t="shared" ref="E14:E15" si="23">COUNTIF(M$3:M$80,$B14)</f>
        <v>3</v>
      </c>
      <c r="F14" s="3">
        <f t="shared" ref="F14:F15" si="24">COUNTIF(N$3:N$80,$B14)</f>
        <v>3</v>
      </c>
      <c r="G14" s="3">
        <f t="shared" ref="G14:G15" si="25">COUNTIF(O$3:O$80,$B14)</f>
        <v>2</v>
      </c>
      <c r="H14" s="3">
        <f t="shared" ref="H14:H15" si="26">COUNTIF(P$3:P$80,$B14)</f>
        <v>2</v>
      </c>
      <c r="I14" s="182">
        <v>13</v>
      </c>
      <c r="K14" s="181">
        <v>11</v>
      </c>
      <c r="L14" s="246" t="str">
        <f t="shared" si="16"/>
        <v>M2</v>
      </c>
      <c r="M14" s="246" t="str">
        <f t="shared" si="17"/>
        <v>M4</v>
      </c>
      <c r="N14" s="246" t="str">
        <f t="shared" si="18"/>
        <v>M5</v>
      </c>
      <c r="O14" s="246" t="str">
        <f t="shared" si="19"/>
        <v>M4</v>
      </c>
      <c r="P14" s="246" t="str">
        <f t="shared" si="20"/>
        <v>M5</v>
      </c>
      <c r="Q14" s="99"/>
      <c r="R14" s="98">
        <v>11</v>
      </c>
      <c r="S14" s="210">
        <v>2</v>
      </c>
      <c r="T14" s="210">
        <v>4</v>
      </c>
      <c r="U14" s="210">
        <v>5</v>
      </c>
      <c r="V14" s="210">
        <v>4</v>
      </c>
      <c r="W14" s="210">
        <v>5</v>
      </c>
      <c r="X14" s="1"/>
      <c r="Y14" s="181">
        <v>11</v>
      </c>
      <c r="Z14" s="103" t="str">
        <f t="shared" si="6"/>
        <v>金船</v>
      </c>
      <c r="AA14" s="103" t="str">
        <f t="shared" si="7"/>
        <v>金元寶</v>
      </c>
      <c r="AB14" s="103" t="str">
        <f t="shared" si="8"/>
        <v>招財進寶</v>
      </c>
      <c r="AC14" s="103" t="str">
        <f t="shared" si="9"/>
        <v>金元寶</v>
      </c>
      <c r="AD14" s="103" t="str">
        <f t="shared" si="10"/>
        <v>招財進寶</v>
      </c>
    </row>
    <row r="15" spans="1:30" ht="18">
      <c r="A15" s="210">
        <f t="shared" si="21"/>
        <v>12</v>
      </c>
      <c r="B15" s="257" t="s">
        <v>135</v>
      </c>
      <c r="C15" s="257" t="s">
        <v>245</v>
      </c>
      <c r="D15" s="3">
        <f t="shared" si="22"/>
        <v>0</v>
      </c>
      <c r="E15" s="3">
        <f t="shared" si="23"/>
        <v>4</v>
      </c>
      <c r="F15" s="3">
        <f t="shared" si="24"/>
        <v>4</v>
      </c>
      <c r="G15" s="3">
        <f t="shared" si="25"/>
        <v>3</v>
      </c>
      <c r="H15" s="3">
        <f t="shared" si="26"/>
        <v>0</v>
      </c>
      <c r="I15" s="182">
        <v>12</v>
      </c>
      <c r="J15" s="1"/>
      <c r="K15" s="181">
        <v>12</v>
      </c>
      <c r="L15" s="246" t="str">
        <f t="shared" si="16"/>
        <v>M2</v>
      </c>
      <c r="M15" s="246" t="str">
        <f t="shared" si="17"/>
        <v>M4</v>
      </c>
      <c r="N15" s="246" t="str">
        <f t="shared" si="18"/>
        <v>WW</v>
      </c>
      <c r="O15" s="246" t="str">
        <f t="shared" si="19"/>
        <v>M4</v>
      </c>
      <c r="P15" s="246" t="str">
        <f t="shared" si="20"/>
        <v>M3</v>
      </c>
      <c r="Q15" s="99"/>
      <c r="R15" s="98">
        <v>12</v>
      </c>
      <c r="S15" s="210">
        <v>2</v>
      </c>
      <c r="T15" s="210">
        <v>4</v>
      </c>
      <c r="U15" s="210">
        <v>12</v>
      </c>
      <c r="V15" s="210">
        <v>4</v>
      </c>
      <c r="W15" s="210">
        <v>3</v>
      </c>
      <c r="X15" s="1"/>
      <c r="Y15" s="181">
        <v>12</v>
      </c>
      <c r="Z15" s="103" t="str">
        <f t="shared" si="6"/>
        <v>金船</v>
      </c>
      <c r="AA15" s="103" t="str">
        <f t="shared" si="7"/>
        <v>金元寶</v>
      </c>
      <c r="AB15" s="103" t="e">
        <f t="shared" si="8"/>
        <v>#N/A</v>
      </c>
      <c r="AC15" s="103" t="str">
        <f t="shared" si="9"/>
        <v>金元寶</v>
      </c>
      <c r="AD15" s="103" t="str">
        <f t="shared" si="10"/>
        <v>金龜</v>
      </c>
    </row>
    <row r="16" spans="1:30" ht="18">
      <c r="B16" s="258" t="s">
        <v>10</v>
      </c>
      <c r="C16" s="2"/>
      <c r="D16" s="103">
        <f>SUM(D3:D15)</f>
        <v>56</v>
      </c>
      <c r="E16" s="103">
        <f>SUM(E3:E15)</f>
        <v>58</v>
      </c>
      <c r="F16" s="103">
        <f>SUM(F3:F15)</f>
        <v>57</v>
      </c>
      <c r="G16" s="103">
        <f>SUM(G3:G15)</f>
        <v>56</v>
      </c>
      <c r="H16" s="103">
        <f>SUM(H3:H15)</f>
        <v>68</v>
      </c>
      <c r="I16" s="2"/>
      <c r="K16" s="181">
        <v>13</v>
      </c>
      <c r="L16" s="246" t="str">
        <f t="shared" si="16"/>
        <v>M2</v>
      </c>
      <c r="M16" s="246" t="str">
        <f t="shared" si="17"/>
        <v>M4</v>
      </c>
      <c r="N16" s="246" t="str">
        <f t="shared" si="18"/>
        <v>M4</v>
      </c>
      <c r="O16" s="246" t="str">
        <f t="shared" si="19"/>
        <v>M3</v>
      </c>
      <c r="P16" s="246" t="str">
        <f t="shared" si="20"/>
        <v>M2</v>
      </c>
      <c r="Q16" s="99"/>
      <c r="R16" s="98">
        <v>13</v>
      </c>
      <c r="S16" s="210">
        <v>2</v>
      </c>
      <c r="T16" s="210">
        <v>4</v>
      </c>
      <c r="U16" s="210">
        <v>4</v>
      </c>
      <c r="V16" s="210">
        <v>3</v>
      </c>
      <c r="W16" s="210">
        <v>2</v>
      </c>
      <c r="X16" s="1"/>
      <c r="Y16" s="181">
        <v>13</v>
      </c>
      <c r="Z16" s="103" t="str">
        <f t="shared" si="6"/>
        <v>金船</v>
      </c>
      <c r="AA16" s="103" t="str">
        <f t="shared" si="7"/>
        <v>金元寶</v>
      </c>
      <c r="AB16" s="103" t="str">
        <f t="shared" si="8"/>
        <v>金元寶</v>
      </c>
      <c r="AC16" s="103" t="str">
        <f t="shared" si="9"/>
        <v>金龜</v>
      </c>
      <c r="AD16" s="103" t="str">
        <f t="shared" si="10"/>
        <v>金船</v>
      </c>
    </row>
    <row r="17" spans="2:30" ht="18">
      <c r="B17" s="210"/>
      <c r="C17" s="210"/>
      <c r="D17" s="15"/>
      <c r="E17" s="210"/>
      <c r="F17" s="210"/>
      <c r="G17" s="210"/>
      <c r="H17" s="210"/>
      <c r="K17" s="181">
        <v>14</v>
      </c>
      <c r="L17" s="246" t="str">
        <f t="shared" si="16"/>
        <v>M4</v>
      </c>
      <c r="M17" s="246" t="str">
        <f t="shared" si="17"/>
        <v>S1</v>
      </c>
      <c r="N17" s="246" t="str">
        <f t="shared" si="18"/>
        <v>M4</v>
      </c>
      <c r="O17" s="246" t="str">
        <f t="shared" si="19"/>
        <v>M1</v>
      </c>
      <c r="P17" s="246" t="str">
        <f t="shared" si="20"/>
        <v>M5</v>
      </c>
      <c r="Q17" s="99"/>
      <c r="R17" s="98">
        <v>14</v>
      </c>
      <c r="S17" s="210">
        <v>4</v>
      </c>
      <c r="T17" s="210">
        <v>13</v>
      </c>
      <c r="U17" s="210">
        <v>4</v>
      </c>
      <c r="V17" s="210">
        <v>1</v>
      </c>
      <c r="W17" s="210">
        <v>5</v>
      </c>
      <c r="X17" s="1"/>
      <c r="Y17" s="181">
        <v>14</v>
      </c>
      <c r="Z17" s="103" t="str">
        <f t="shared" si="6"/>
        <v>金元寶</v>
      </c>
      <c r="AA17" s="103" t="e">
        <f t="shared" si="7"/>
        <v>#N/A</v>
      </c>
      <c r="AB17" s="103" t="str">
        <f t="shared" si="8"/>
        <v>金元寶</v>
      </c>
      <c r="AC17" s="103" t="str">
        <f t="shared" si="9"/>
        <v>金鳥</v>
      </c>
      <c r="AD17" s="103" t="str">
        <f t="shared" si="10"/>
        <v>招財進寶</v>
      </c>
    </row>
    <row r="18" spans="2:30" ht="18">
      <c r="B18" s="210"/>
      <c r="C18" s="210"/>
      <c r="D18" s="210"/>
      <c r="E18" s="210"/>
      <c r="F18" s="210"/>
      <c r="G18" s="210"/>
      <c r="H18" s="189"/>
      <c r="K18" s="181">
        <v>15</v>
      </c>
      <c r="L18" s="246" t="str">
        <f t="shared" si="16"/>
        <v>M4</v>
      </c>
      <c r="M18" s="246" t="str">
        <f t="shared" si="17"/>
        <v>M2</v>
      </c>
      <c r="N18" s="246" t="str">
        <f t="shared" si="18"/>
        <v>M2</v>
      </c>
      <c r="O18" s="246" t="str">
        <f t="shared" si="19"/>
        <v>WW</v>
      </c>
      <c r="P18" s="246" t="str">
        <f t="shared" si="20"/>
        <v>M3</v>
      </c>
      <c r="Q18" s="99"/>
      <c r="R18" s="98">
        <v>15</v>
      </c>
      <c r="S18" s="210">
        <v>4</v>
      </c>
      <c r="T18" s="210">
        <v>2</v>
      </c>
      <c r="U18" s="210">
        <v>2</v>
      </c>
      <c r="V18" s="210">
        <v>12</v>
      </c>
      <c r="W18" s="210">
        <v>3</v>
      </c>
      <c r="X18" s="1"/>
      <c r="Y18" s="181">
        <v>15</v>
      </c>
      <c r="Z18" s="103" t="str">
        <f t="shared" si="6"/>
        <v>金元寶</v>
      </c>
      <c r="AA18" s="103" t="str">
        <f t="shared" si="7"/>
        <v>金船</v>
      </c>
      <c r="AB18" s="103" t="str">
        <f t="shared" si="8"/>
        <v>金船</v>
      </c>
      <c r="AC18" s="103" t="e">
        <f t="shared" si="9"/>
        <v>#N/A</v>
      </c>
      <c r="AD18" s="103" t="str">
        <f t="shared" si="10"/>
        <v>金龜</v>
      </c>
    </row>
    <row r="19" spans="2:30" ht="16" customHeight="1">
      <c r="B19" s="25" t="s">
        <v>11</v>
      </c>
      <c r="C19" s="26"/>
      <c r="D19" s="26"/>
      <c r="E19" s="26"/>
      <c r="F19" s="26"/>
      <c r="G19" s="26"/>
      <c r="H19" s="26"/>
      <c r="K19" s="181">
        <v>16</v>
      </c>
      <c r="L19" s="246" t="str">
        <f t="shared" si="16"/>
        <v>M4</v>
      </c>
      <c r="M19" s="246" t="str">
        <f t="shared" si="17"/>
        <v>M5</v>
      </c>
      <c r="N19" s="246" t="str">
        <f t="shared" si="18"/>
        <v>M2</v>
      </c>
      <c r="O19" s="246" t="str">
        <f t="shared" si="19"/>
        <v>M3</v>
      </c>
      <c r="P19" s="246" t="str">
        <f t="shared" si="20"/>
        <v>M4</v>
      </c>
      <c r="Q19" s="99"/>
      <c r="R19" s="98">
        <v>16</v>
      </c>
      <c r="S19" s="210">
        <v>4</v>
      </c>
      <c r="T19" s="210">
        <v>5</v>
      </c>
      <c r="U19" s="210">
        <v>2</v>
      </c>
      <c r="V19" s="210">
        <v>3</v>
      </c>
      <c r="W19" s="210">
        <v>4</v>
      </c>
      <c r="X19" s="1"/>
      <c r="Y19" s="181">
        <v>16</v>
      </c>
      <c r="Z19" s="103" t="str">
        <f t="shared" si="6"/>
        <v>金元寶</v>
      </c>
      <c r="AA19" s="103" t="str">
        <f t="shared" si="7"/>
        <v>招財進寶</v>
      </c>
      <c r="AB19" s="103" t="str">
        <f t="shared" si="8"/>
        <v>金船</v>
      </c>
      <c r="AC19" s="103" t="str">
        <f t="shared" si="9"/>
        <v>金龜</v>
      </c>
      <c r="AD19" s="103" t="str">
        <f t="shared" si="10"/>
        <v>金元寶</v>
      </c>
    </row>
    <row r="20" spans="2:30" ht="17.25" customHeight="1">
      <c r="B20" s="27" t="s">
        <v>12</v>
      </c>
      <c r="C20" s="27" t="s">
        <v>13</v>
      </c>
      <c r="D20" s="276" t="s">
        <v>14</v>
      </c>
      <c r="E20" s="276" t="s">
        <v>15</v>
      </c>
      <c r="F20" s="276" t="s">
        <v>16</v>
      </c>
      <c r="G20" s="276" t="s">
        <v>17</v>
      </c>
      <c r="H20" s="276" t="s">
        <v>18</v>
      </c>
      <c r="K20" s="181">
        <v>17</v>
      </c>
      <c r="L20" s="246" t="str">
        <f t="shared" si="16"/>
        <v>M3</v>
      </c>
      <c r="M20" s="246" t="str">
        <f t="shared" si="17"/>
        <v>M5</v>
      </c>
      <c r="N20" s="246" t="str">
        <f t="shared" si="18"/>
        <v>M5</v>
      </c>
      <c r="O20" s="246" t="str">
        <f t="shared" si="19"/>
        <v>M5</v>
      </c>
      <c r="P20" s="246" t="str">
        <f t="shared" si="20"/>
        <v>M4</v>
      </c>
      <c r="Q20" s="99"/>
      <c r="R20" s="98">
        <v>17</v>
      </c>
      <c r="S20" s="210">
        <v>3</v>
      </c>
      <c r="T20" s="210">
        <v>5</v>
      </c>
      <c r="U20" s="210">
        <v>5</v>
      </c>
      <c r="V20" s="210">
        <v>5</v>
      </c>
      <c r="W20" s="210">
        <v>4</v>
      </c>
      <c r="X20" s="1"/>
      <c r="Y20" s="181">
        <v>17</v>
      </c>
      <c r="Z20" s="103" t="str">
        <f t="shared" si="6"/>
        <v>金龜</v>
      </c>
      <c r="AA20" s="103" t="str">
        <f t="shared" si="7"/>
        <v>招財進寶</v>
      </c>
      <c r="AB20" s="103" t="str">
        <f t="shared" si="8"/>
        <v>招財進寶</v>
      </c>
      <c r="AC20" s="103" t="str">
        <f t="shared" si="9"/>
        <v>招財進寶</v>
      </c>
      <c r="AD20" s="103" t="str">
        <f t="shared" si="10"/>
        <v>金元寶</v>
      </c>
    </row>
    <row r="21" spans="2:30" ht="15" customHeight="1">
      <c r="B21" s="272" t="s">
        <v>10</v>
      </c>
      <c r="C21" s="273" t="s">
        <v>181</v>
      </c>
      <c r="D21" s="235">
        <f>D16</f>
        <v>56</v>
      </c>
      <c r="E21" s="235">
        <f>E16</f>
        <v>58</v>
      </c>
      <c r="F21" s="235">
        <f>F16</f>
        <v>57</v>
      </c>
      <c r="G21" s="235">
        <f>G16</f>
        <v>56</v>
      </c>
      <c r="H21" s="235">
        <f>H16</f>
        <v>68</v>
      </c>
      <c r="K21" s="181">
        <v>18</v>
      </c>
      <c r="L21" s="246" t="str">
        <f t="shared" si="16"/>
        <v>M3</v>
      </c>
      <c r="M21" s="246" t="str">
        <f t="shared" si="17"/>
        <v>WW</v>
      </c>
      <c r="N21" s="246" t="str">
        <f t="shared" si="18"/>
        <v>M5</v>
      </c>
      <c r="O21" s="246" t="str">
        <f t="shared" si="19"/>
        <v>M5</v>
      </c>
      <c r="P21" s="246" t="str">
        <f t="shared" si="20"/>
        <v>M3</v>
      </c>
      <c r="Q21" s="99"/>
      <c r="R21" s="98">
        <v>18</v>
      </c>
      <c r="S21" s="210">
        <v>3</v>
      </c>
      <c r="T21" s="210">
        <v>12</v>
      </c>
      <c r="U21" s="210">
        <v>5</v>
      </c>
      <c r="V21" s="210">
        <v>5</v>
      </c>
      <c r="W21" s="210">
        <v>3</v>
      </c>
      <c r="X21" s="1"/>
      <c r="Y21" s="181">
        <v>18</v>
      </c>
      <c r="Z21" s="103" t="str">
        <f t="shared" si="6"/>
        <v>金龜</v>
      </c>
      <c r="AA21" s="103" t="e">
        <f t="shared" si="7"/>
        <v>#N/A</v>
      </c>
      <c r="AB21" s="103" t="str">
        <f t="shared" si="8"/>
        <v>招財進寶</v>
      </c>
      <c r="AC21" s="103" t="str">
        <f t="shared" si="9"/>
        <v>招財進寶</v>
      </c>
      <c r="AD21" s="103" t="str">
        <f t="shared" si="10"/>
        <v>金龜</v>
      </c>
    </row>
    <row r="22" spans="2:30" ht="16" customHeight="1">
      <c r="B22" s="272" t="s">
        <v>146</v>
      </c>
      <c r="C22" s="273" t="s">
        <v>150</v>
      </c>
      <c r="D22" s="277">
        <f t="shared" ref="D22:H32" si="27">D$15+D3</f>
        <v>6</v>
      </c>
      <c r="E22" s="277">
        <f t="shared" si="27"/>
        <v>10</v>
      </c>
      <c r="F22" s="277">
        <f t="shared" si="27"/>
        <v>11</v>
      </c>
      <c r="G22" s="277">
        <f t="shared" si="27"/>
        <v>11</v>
      </c>
      <c r="H22" s="277">
        <f t="shared" si="27"/>
        <v>3</v>
      </c>
      <c r="K22" s="181">
        <v>19</v>
      </c>
      <c r="L22" s="246" t="str">
        <f t="shared" si="16"/>
        <v>M3</v>
      </c>
      <c r="M22" s="246" t="str">
        <f t="shared" si="17"/>
        <v>M2</v>
      </c>
      <c r="N22" s="246" t="str">
        <f t="shared" si="18"/>
        <v>M3</v>
      </c>
      <c r="O22" s="246" t="str">
        <f t="shared" si="19"/>
        <v>S1</v>
      </c>
      <c r="P22" s="246" t="str">
        <f t="shared" si="20"/>
        <v>M3</v>
      </c>
      <c r="Q22" s="99"/>
      <c r="R22" s="98">
        <v>19</v>
      </c>
      <c r="S22" s="210">
        <v>3</v>
      </c>
      <c r="T22" s="210">
        <v>2</v>
      </c>
      <c r="U22" s="210">
        <v>3</v>
      </c>
      <c r="V22" s="210">
        <v>13</v>
      </c>
      <c r="W22" s="210">
        <v>3</v>
      </c>
      <c r="X22" s="1"/>
      <c r="Y22" s="181">
        <v>19</v>
      </c>
      <c r="Z22" s="103" t="str">
        <f t="shared" si="6"/>
        <v>金龜</v>
      </c>
      <c r="AA22" s="103" t="str">
        <f t="shared" si="7"/>
        <v>金船</v>
      </c>
      <c r="AB22" s="103" t="str">
        <f t="shared" si="8"/>
        <v>金龜</v>
      </c>
      <c r="AC22" s="103" t="e">
        <f t="shared" si="9"/>
        <v>#N/A</v>
      </c>
      <c r="AD22" s="103" t="str">
        <f t="shared" si="10"/>
        <v>金龜</v>
      </c>
    </row>
    <row r="23" spans="2:30" ht="18">
      <c r="B23" s="272" t="s">
        <v>147</v>
      </c>
      <c r="C23" s="273" t="s">
        <v>151</v>
      </c>
      <c r="D23" s="277">
        <f t="shared" si="27"/>
        <v>7</v>
      </c>
      <c r="E23" s="277">
        <f t="shared" si="27"/>
        <v>19</v>
      </c>
      <c r="F23" s="277">
        <f t="shared" si="27"/>
        <v>15</v>
      </c>
      <c r="G23" s="277">
        <f t="shared" si="27"/>
        <v>13</v>
      </c>
      <c r="H23" s="277">
        <f t="shared" si="27"/>
        <v>14</v>
      </c>
      <c r="K23" s="181">
        <v>20</v>
      </c>
      <c r="L23" s="246" t="str">
        <f t="shared" si="16"/>
        <v>M2</v>
      </c>
      <c r="M23" s="246" t="str">
        <f t="shared" si="17"/>
        <v>M2</v>
      </c>
      <c r="N23" s="246" t="str">
        <f t="shared" si="18"/>
        <v>M3</v>
      </c>
      <c r="O23" s="246" t="str">
        <f t="shared" si="19"/>
        <v>M3</v>
      </c>
      <c r="P23" s="246" t="str">
        <f t="shared" si="20"/>
        <v>M2</v>
      </c>
      <c r="Q23" s="99"/>
      <c r="R23" s="98">
        <v>20</v>
      </c>
      <c r="S23" s="210">
        <v>2</v>
      </c>
      <c r="T23" s="210">
        <v>2</v>
      </c>
      <c r="U23" s="210">
        <v>3</v>
      </c>
      <c r="V23" s="210">
        <v>3</v>
      </c>
      <c r="W23" s="210">
        <v>2</v>
      </c>
      <c r="X23" s="1"/>
      <c r="Y23" s="181">
        <v>20</v>
      </c>
      <c r="Z23" s="103" t="str">
        <f t="shared" si="6"/>
        <v>金船</v>
      </c>
      <c r="AA23" s="103" t="str">
        <f t="shared" si="7"/>
        <v>金船</v>
      </c>
      <c r="AB23" s="103" t="str">
        <f t="shared" si="8"/>
        <v>金龜</v>
      </c>
      <c r="AC23" s="103" t="str">
        <f t="shared" si="9"/>
        <v>金龜</v>
      </c>
      <c r="AD23" s="103" t="str">
        <f t="shared" si="10"/>
        <v>金船</v>
      </c>
    </row>
    <row r="24" spans="2:30" ht="18">
      <c r="B24" s="272" t="s">
        <v>148</v>
      </c>
      <c r="C24" s="273" t="s">
        <v>152</v>
      </c>
      <c r="D24" s="277">
        <f t="shared" si="27"/>
        <v>16</v>
      </c>
      <c r="E24" s="277">
        <f t="shared" si="27"/>
        <v>11</v>
      </c>
      <c r="F24" s="277">
        <f t="shared" si="27"/>
        <v>16</v>
      </c>
      <c r="G24" s="277">
        <f t="shared" si="27"/>
        <v>11</v>
      </c>
      <c r="H24" s="277">
        <f t="shared" si="27"/>
        <v>18</v>
      </c>
      <c r="K24" s="181">
        <v>21</v>
      </c>
      <c r="L24" s="246" t="str">
        <f t="shared" si="16"/>
        <v>M2</v>
      </c>
      <c r="M24" s="246" t="str">
        <f t="shared" si="17"/>
        <v>M2</v>
      </c>
      <c r="N24" s="246" t="str">
        <f t="shared" si="18"/>
        <v>M1</v>
      </c>
      <c r="O24" s="246" t="str">
        <f t="shared" si="19"/>
        <v>M3</v>
      </c>
      <c r="P24" s="246" t="str">
        <f t="shared" si="20"/>
        <v>M2</v>
      </c>
      <c r="Q24" s="99"/>
      <c r="R24" s="98">
        <v>21</v>
      </c>
      <c r="S24" s="210">
        <v>2</v>
      </c>
      <c r="T24" s="210">
        <v>2</v>
      </c>
      <c r="U24" s="210">
        <v>1</v>
      </c>
      <c r="V24" s="210">
        <v>3</v>
      </c>
      <c r="W24" s="210">
        <v>2</v>
      </c>
      <c r="X24" s="1"/>
      <c r="Y24" s="181">
        <v>21</v>
      </c>
      <c r="Z24" s="103" t="str">
        <f t="shared" si="6"/>
        <v>金船</v>
      </c>
      <c r="AA24" s="103" t="str">
        <f t="shared" si="7"/>
        <v>金船</v>
      </c>
      <c r="AB24" s="103" t="str">
        <f t="shared" si="8"/>
        <v>金鳥</v>
      </c>
      <c r="AC24" s="103" t="str">
        <f t="shared" si="9"/>
        <v>金龜</v>
      </c>
      <c r="AD24" s="103" t="str">
        <f t="shared" si="10"/>
        <v>金船</v>
      </c>
    </row>
    <row r="25" spans="2:30" ht="18">
      <c r="B25" s="272" t="s">
        <v>149</v>
      </c>
      <c r="C25" s="273" t="s">
        <v>153</v>
      </c>
      <c r="D25" s="277">
        <f t="shared" si="27"/>
        <v>21</v>
      </c>
      <c r="E25" s="277">
        <f t="shared" si="27"/>
        <v>11</v>
      </c>
      <c r="F25" s="277">
        <f t="shared" si="27"/>
        <v>9</v>
      </c>
      <c r="G25" s="277">
        <f t="shared" si="27"/>
        <v>14</v>
      </c>
      <c r="H25" s="277">
        <f t="shared" si="27"/>
        <v>17</v>
      </c>
      <c r="K25" s="181">
        <v>22</v>
      </c>
      <c r="L25" s="246" t="str">
        <f t="shared" si="16"/>
        <v>M4</v>
      </c>
      <c r="M25" s="246" t="str">
        <f t="shared" si="17"/>
        <v>S1</v>
      </c>
      <c r="N25" s="246" t="str">
        <f t="shared" si="18"/>
        <v>M1</v>
      </c>
      <c r="O25" s="246" t="str">
        <f t="shared" si="19"/>
        <v>M5</v>
      </c>
      <c r="P25" s="246" t="str">
        <f t="shared" si="20"/>
        <v>M2</v>
      </c>
      <c r="Q25" s="99"/>
      <c r="R25" s="98">
        <v>22</v>
      </c>
      <c r="S25" s="210">
        <v>4</v>
      </c>
      <c r="T25" s="210">
        <v>13</v>
      </c>
      <c r="U25" s="210">
        <v>1</v>
      </c>
      <c r="V25" s="210">
        <v>5</v>
      </c>
      <c r="W25" s="210">
        <v>2</v>
      </c>
      <c r="X25" s="1"/>
      <c r="Y25" s="181">
        <v>22</v>
      </c>
      <c r="Z25" s="103" t="str">
        <f t="shared" si="6"/>
        <v>金元寶</v>
      </c>
      <c r="AA25" s="103" t="e">
        <f t="shared" si="7"/>
        <v>#N/A</v>
      </c>
      <c r="AB25" s="103" t="str">
        <f t="shared" si="8"/>
        <v>金鳥</v>
      </c>
      <c r="AC25" s="103" t="str">
        <f t="shared" si="9"/>
        <v>招財進寶</v>
      </c>
      <c r="AD25" s="103" t="str">
        <f t="shared" si="10"/>
        <v>金船</v>
      </c>
    </row>
    <row r="26" spans="2:30" ht="18">
      <c r="B26" s="272" t="s">
        <v>251</v>
      </c>
      <c r="C26" s="273" t="s">
        <v>154</v>
      </c>
      <c r="D26" s="277">
        <f t="shared" si="27"/>
        <v>5</v>
      </c>
      <c r="E26" s="277">
        <f t="shared" si="27"/>
        <v>20</v>
      </c>
      <c r="F26" s="277">
        <f t="shared" si="27"/>
        <v>19</v>
      </c>
      <c r="G26" s="277">
        <f t="shared" si="27"/>
        <v>17</v>
      </c>
      <c r="H26" s="277">
        <f t="shared" si="27"/>
        <v>14</v>
      </c>
      <c r="K26" s="181">
        <v>23</v>
      </c>
      <c r="L26" s="246" t="str">
        <f t="shared" si="16"/>
        <v>M4</v>
      </c>
      <c r="M26" s="246" t="str">
        <f t="shared" si="17"/>
        <v>M5</v>
      </c>
      <c r="N26" s="246" t="str">
        <f t="shared" si="18"/>
        <v>M5</v>
      </c>
      <c r="O26" s="246" t="str">
        <f t="shared" si="19"/>
        <v>M2</v>
      </c>
      <c r="P26" s="246" t="str">
        <f t="shared" si="20"/>
        <v>M4</v>
      </c>
      <c r="Q26" s="99"/>
      <c r="R26" s="98">
        <v>23</v>
      </c>
      <c r="S26" s="210">
        <v>4</v>
      </c>
      <c r="T26" s="210">
        <v>5</v>
      </c>
      <c r="U26" s="210">
        <v>5</v>
      </c>
      <c r="V26" s="210">
        <v>2</v>
      </c>
      <c r="W26" s="210">
        <v>4</v>
      </c>
      <c r="X26" s="1"/>
      <c r="Y26" s="181">
        <v>23</v>
      </c>
      <c r="Z26" s="103" t="str">
        <f t="shared" si="6"/>
        <v>金元寶</v>
      </c>
      <c r="AA26" s="103" t="str">
        <f t="shared" si="7"/>
        <v>招財進寶</v>
      </c>
      <c r="AB26" s="103" t="str">
        <f t="shared" si="8"/>
        <v>招財進寶</v>
      </c>
      <c r="AC26" s="103" t="str">
        <f t="shared" si="9"/>
        <v>金船</v>
      </c>
      <c r="AD26" s="103" t="str">
        <f t="shared" si="10"/>
        <v>金元寶</v>
      </c>
    </row>
    <row r="27" spans="2:30" ht="18">
      <c r="B27" s="272" t="s">
        <v>182</v>
      </c>
      <c r="C27" s="273" t="s">
        <v>188</v>
      </c>
      <c r="D27" s="277">
        <f t="shared" si="27"/>
        <v>0</v>
      </c>
      <c r="E27" s="277">
        <f t="shared" si="27"/>
        <v>4</v>
      </c>
      <c r="F27" s="277">
        <f t="shared" si="27"/>
        <v>4</v>
      </c>
      <c r="G27" s="277">
        <f t="shared" si="27"/>
        <v>3</v>
      </c>
      <c r="H27" s="277">
        <f t="shared" si="27"/>
        <v>0</v>
      </c>
      <c r="K27" s="181">
        <v>24</v>
      </c>
      <c r="L27" s="246" t="str">
        <f t="shared" si="16"/>
        <v>M4</v>
      </c>
      <c r="M27" s="246" t="str">
        <f t="shared" si="17"/>
        <v>M5</v>
      </c>
      <c r="N27" s="246" t="str">
        <f t="shared" si="18"/>
        <v>M5</v>
      </c>
      <c r="O27" s="246" t="str">
        <f t="shared" si="19"/>
        <v>M2</v>
      </c>
      <c r="P27" s="246" t="str">
        <f t="shared" si="20"/>
        <v>M4</v>
      </c>
      <c r="Q27" s="99"/>
      <c r="R27" s="98">
        <v>24</v>
      </c>
      <c r="S27" s="210">
        <v>4</v>
      </c>
      <c r="T27" s="210">
        <v>5</v>
      </c>
      <c r="U27" s="210">
        <v>5</v>
      </c>
      <c r="V27" s="210">
        <v>2</v>
      </c>
      <c r="W27" s="210">
        <v>4</v>
      </c>
      <c r="X27" s="1"/>
      <c r="Y27" s="181">
        <v>24</v>
      </c>
      <c r="Z27" s="103" t="str">
        <f t="shared" si="6"/>
        <v>金元寶</v>
      </c>
      <c r="AA27" s="103" t="str">
        <f t="shared" si="7"/>
        <v>招財進寶</v>
      </c>
      <c r="AB27" s="103" t="str">
        <f t="shared" si="8"/>
        <v>招財進寶</v>
      </c>
      <c r="AC27" s="103" t="str">
        <f t="shared" si="9"/>
        <v>金船</v>
      </c>
      <c r="AD27" s="103" t="str">
        <f t="shared" si="10"/>
        <v>金元寶</v>
      </c>
    </row>
    <row r="28" spans="2:30" ht="18">
      <c r="B28" s="272" t="s">
        <v>183</v>
      </c>
      <c r="C28" s="273" t="s">
        <v>189</v>
      </c>
      <c r="D28" s="277">
        <f t="shared" si="27"/>
        <v>0</v>
      </c>
      <c r="E28" s="277">
        <f t="shared" si="27"/>
        <v>4</v>
      </c>
      <c r="F28" s="277">
        <f t="shared" si="27"/>
        <v>4</v>
      </c>
      <c r="G28" s="277">
        <f t="shared" si="27"/>
        <v>3</v>
      </c>
      <c r="H28" s="277">
        <f t="shared" si="27"/>
        <v>0</v>
      </c>
      <c r="K28" s="181">
        <v>25</v>
      </c>
      <c r="L28" s="246" t="str">
        <f t="shared" si="16"/>
        <v>M1</v>
      </c>
      <c r="M28" s="246" t="str">
        <f t="shared" si="17"/>
        <v>M5</v>
      </c>
      <c r="N28" s="246" t="str">
        <f t="shared" si="18"/>
        <v>S1</v>
      </c>
      <c r="O28" s="246" t="str">
        <f t="shared" si="19"/>
        <v>S1</v>
      </c>
      <c r="P28" s="246" t="str">
        <f t="shared" si="20"/>
        <v>M3</v>
      </c>
      <c r="Q28" s="99"/>
      <c r="R28" s="98">
        <v>25</v>
      </c>
      <c r="S28" s="210">
        <v>1</v>
      </c>
      <c r="T28" s="210">
        <v>5</v>
      </c>
      <c r="U28" s="210">
        <v>13</v>
      </c>
      <c r="V28" s="210">
        <v>13</v>
      </c>
      <c r="W28" s="210">
        <v>3</v>
      </c>
      <c r="X28" s="1"/>
      <c r="Y28" s="181">
        <v>25</v>
      </c>
      <c r="Z28" s="103" t="str">
        <f t="shared" si="6"/>
        <v>金鳥</v>
      </c>
      <c r="AA28" s="103" t="str">
        <f t="shared" si="7"/>
        <v>招財進寶</v>
      </c>
      <c r="AB28" s="103" t="e">
        <f t="shared" si="8"/>
        <v>#N/A</v>
      </c>
      <c r="AC28" s="103" t="e">
        <f t="shared" si="9"/>
        <v>#N/A</v>
      </c>
      <c r="AD28" s="103" t="str">
        <f t="shared" si="10"/>
        <v>金龜</v>
      </c>
    </row>
    <row r="29" spans="2:30" ht="18">
      <c r="B29" s="272" t="s">
        <v>184</v>
      </c>
      <c r="C29" s="2"/>
      <c r="D29" s="277">
        <f t="shared" si="27"/>
        <v>0</v>
      </c>
      <c r="E29" s="277">
        <f t="shared" si="27"/>
        <v>4</v>
      </c>
      <c r="F29" s="277">
        <f t="shared" si="27"/>
        <v>4</v>
      </c>
      <c r="G29" s="277">
        <f t="shared" si="27"/>
        <v>3</v>
      </c>
      <c r="H29" s="277">
        <f t="shared" si="27"/>
        <v>0</v>
      </c>
      <c r="K29" s="181">
        <v>26</v>
      </c>
      <c r="L29" s="246" t="str">
        <f t="shared" si="16"/>
        <v>M1</v>
      </c>
      <c r="M29" s="246" t="str">
        <f t="shared" si="17"/>
        <v>M3</v>
      </c>
      <c r="N29" s="246" t="str">
        <f t="shared" si="18"/>
        <v>M5</v>
      </c>
      <c r="O29" s="246" t="str">
        <f t="shared" si="19"/>
        <v>M4</v>
      </c>
      <c r="P29" s="246" t="str">
        <f t="shared" si="20"/>
        <v>M3</v>
      </c>
      <c r="Q29" s="99"/>
      <c r="R29" s="98">
        <v>26</v>
      </c>
      <c r="S29" s="210">
        <v>1</v>
      </c>
      <c r="T29" s="210">
        <v>3</v>
      </c>
      <c r="U29" s="210">
        <v>5</v>
      </c>
      <c r="V29" s="210">
        <v>4</v>
      </c>
      <c r="W29" s="210">
        <v>3</v>
      </c>
      <c r="X29" s="1"/>
      <c r="Y29" s="181">
        <v>26</v>
      </c>
      <c r="Z29" s="103" t="str">
        <f t="shared" si="6"/>
        <v>金鳥</v>
      </c>
      <c r="AA29" s="103" t="str">
        <f t="shared" si="7"/>
        <v>金龜</v>
      </c>
      <c r="AB29" s="103" t="str">
        <f t="shared" si="8"/>
        <v>招財進寶</v>
      </c>
      <c r="AC29" s="103" t="str">
        <f t="shared" si="9"/>
        <v>金元寶</v>
      </c>
      <c r="AD29" s="103" t="str">
        <f t="shared" si="10"/>
        <v>金龜</v>
      </c>
    </row>
    <row r="30" spans="2:30" ht="18">
      <c r="B30" s="272" t="s">
        <v>185</v>
      </c>
      <c r="C30" s="2"/>
      <c r="D30" s="277">
        <f t="shared" si="27"/>
        <v>0</v>
      </c>
      <c r="E30" s="277">
        <f t="shared" si="27"/>
        <v>4</v>
      </c>
      <c r="F30" s="277">
        <f t="shared" si="27"/>
        <v>4</v>
      </c>
      <c r="G30" s="277">
        <f t="shared" si="27"/>
        <v>3</v>
      </c>
      <c r="H30" s="277">
        <f t="shared" si="27"/>
        <v>0</v>
      </c>
      <c r="K30" s="181">
        <v>27</v>
      </c>
      <c r="L30" s="246" t="str">
        <f t="shared" si="16"/>
        <v>M1</v>
      </c>
      <c r="M30" s="246" t="str">
        <f t="shared" si="17"/>
        <v>WW</v>
      </c>
      <c r="N30" s="246" t="str">
        <f t="shared" si="18"/>
        <v>M5</v>
      </c>
      <c r="O30" s="246" t="str">
        <f t="shared" si="19"/>
        <v>M4</v>
      </c>
      <c r="P30" s="246" t="str">
        <f t="shared" si="20"/>
        <v>M2</v>
      </c>
      <c r="Q30" s="99"/>
      <c r="R30" s="98">
        <v>27</v>
      </c>
      <c r="S30" s="210">
        <v>1</v>
      </c>
      <c r="T30" s="210">
        <v>12</v>
      </c>
      <c r="U30" s="210">
        <v>5</v>
      </c>
      <c r="V30" s="210">
        <v>4</v>
      </c>
      <c r="W30" s="210">
        <v>2</v>
      </c>
      <c r="X30" s="1"/>
      <c r="Y30" s="181">
        <v>27</v>
      </c>
      <c r="Z30" s="103" t="str">
        <f t="shared" si="6"/>
        <v>金鳥</v>
      </c>
      <c r="AA30" s="103" t="e">
        <f t="shared" si="7"/>
        <v>#N/A</v>
      </c>
      <c r="AB30" s="103" t="str">
        <f t="shared" si="8"/>
        <v>招財進寶</v>
      </c>
      <c r="AC30" s="103" t="str">
        <f t="shared" si="9"/>
        <v>金元寶</v>
      </c>
      <c r="AD30" s="103" t="str">
        <f t="shared" si="10"/>
        <v>金船</v>
      </c>
    </row>
    <row r="31" spans="2:30" ht="18">
      <c r="B31" s="272" t="s">
        <v>186</v>
      </c>
      <c r="C31" s="2"/>
      <c r="D31" s="277">
        <f t="shared" si="27"/>
        <v>0</v>
      </c>
      <c r="E31" s="277">
        <f t="shared" si="27"/>
        <v>4</v>
      </c>
      <c r="F31" s="277">
        <f t="shared" si="27"/>
        <v>4</v>
      </c>
      <c r="G31" s="277">
        <f t="shared" si="27"/>
        <v>3</v>
      </c>
      <c r="H31" s="277">
        <f t="shared" si="27"/>
        <v>0</v>
      </c>
      <c r="K31" s="181">
        <v>28</v>
      </c>
      <c r="L31" s="246" t="str">
        <f t="shared" si="16"/>
        <v>M4</v>
      </c>
      <c r="M31" s="246" t="str">
        <f t="shared" si="17"/>
        <v>M5</v>
      </c>
      <c r="N31" s="246" t="str">
        <f t="shared" si="18"/>
        <v>M4</v>
      </c>
      <c r="O31" s="246" t="str">
        <f t="shared" si="19"/>
        <v>M4</v>
      </c>
      <c r="P31" s="246" t="str">
        <f t="shared" si="20"/>
        <v>M4</v>
      </c>
      <c r="Q31" s="99"/>
      <c r="R31" s="98">
        <v>28</v>
      </c>
      <c r="S31" s="210">
        <v>4</v>
      </c>
      <c r="T31" s="210">
        <v>5</v>
      </c>
      <c r="U31" s="210">
        <v>4</v>
      </c>
      <c r="V31" s="210">
        <v>4</v>
      </c>
      <c r="W31" s="210">
        <v>4</v>
      </c>
      <c r="X31" s="1"/>
      <c r="Y31" s="181">
        <v>28</v>
      </c>
      <c r="Z31" s="103" t="str">
        <f t="shared" si="6"/>
        <v>金元寶</v>
      </c>
      <c r="AA31" s="103" t="str">
        <f t="shared" si="7"/>
        <v>招財進寶</v>
      </c>
      <c r="AB31" s="103" t="str">
        <f t="shared" si="8"/>
        <v>金元寶</v>
      </c>
      <c r="AC31" s="103" t="str">
        <f t="shared" si="9"/>
        <v>金元寶</v>
      </c>
      <c r="AD31" s="103" t="str">
        <f t="shared" si="10"/>
        <v>金元寶</v>
      </c>
    </row>
    <row r="32" spans="2:30" ht="18">
      <c r="B32" s="272" t="s">
        <v>187</v>
      </c>
      <c r="C32" s="2"/>
      <c r="D32" s="277">
        <f t="shared" si="27"/>
        <v>0</v>
      </c>
      <c r="E32" s="277">
        <f t="shared" si="27"/>
        <v>4</v>
      </c>
      <c r="F32" s="277">
        <f t="shared" si="27"/>
        <v>4</v>
      </c>
      <c r="G32" s="277">
        <f t="shared" si="27"/>
        <v>3</v>
      </c>
      <c r="H32" s="277">
        <f t="shared" si="27"/>
        <v>0</v>
      </c>
      <c r="K32" s="181">
        <v>29</v>
      </c>
      <c r="L32" s="246" t="str">
        <f t="shared" si="16"/>
        <v>M4</v>
      </c>
      <c r="M32" s="246" t="str">
        <f t="shared" si="17"/>
        <v>M1</v>
      </c>
      <c r="N32" s="246" t="str">
        <f t="shared" si="18"/>
        <v>M3</v>
      </c>
      <c r="O32" s="246" t="str">
        <f t="shared" si="19"/>
        <v>WW</v>
      </c>
      <c r="P32" s="246" t="str">
        <f t="shared" si="20"/>
        <v>M4</v>
      </c>
      <c r="Q32" s="99"/>
      <c r="R32" s="98">
        <v>29</v>
      </c>
      <c r="S32" s="210">
        <v>4</v>
      </c>
      <c r="T32" s="210">
        <v>1</v>
      </c>
      <c r="U32" s="210">
        <v>3</v>
      </c>
      <c r="V32" s="210">
        <v>12</v>
      </c>
      <c r="W32" s="210">
        <v>4</v>
      </c>
      <c r="X32" s="1"/>
      <c r="Y32" s="181">
        <v>29</v>
      </c>
      <c r="Z32" s="103" t="str">
        <f t="shared" si="6"/>
        <v>金元寶</v>
      </c>
      <c r="AA32" s="103" t="str">
        <f t="shared" si="7"/>
        <v>金鳥</v>
      </c>
      <c r="AB32" s="103" t="str">
        <f t="shared" si="8"/>
        <v>金龜</v>
      </c>
      <c r="AC32" s="103" t="e">
        <f t="shared" si="9"/>
        <v>#N/A</v>
      </c>
      <c r="AD32" s="103" t="str">
        <f t="shared" si="10"/>
        <v>金元寶</v>
      </c>
    </row>
    <row r="33" spans="2:30" ht="18">
      <c r="K33" s="181">
        <v>30</v>
      </c>
      <c r="L33" s="246" t="str">
        <f t="shared" si="16"/>
        <v>M4</v>
      </c>
      <c r="M33" s="246" t="str">
        <f t="shared" si="17"/>
        <v>M2</v>
      </c>
      <c r="N33" s="246" t="str">
        <f t="shared" si="18"/>
        <v>M3</v>
      </c>
      <c r="O33" s="246" t="str">
        <f t="shared" si="19"/>
        <v>M2</v>
      </c>
      <c r="P33" s="246" t="str">
        <f t="shared" si="20"/>
        <v>M3</v>
      </c>
      <c r="Q33" s="99"/>
      <c r="R33" s="98">
        <v>30</v>
      </c>
      <c r="S33" s="210">
        <v>4</v>
      </c>
      <c r="T33" s="210">
        <v>2</v>
      </c>
      <c r="U33" s="210">
        <v>3</v>
      </c>
      <c r="V33" s="210">
        <v>2</v>
      </c>
      <c r="W33" s="210">
        <v>3</v>
      </c>
      <c r="X33" s="1"/>
      <c r="Y33" s="181">
        <v>30</v>
      </c>
      <c r="Z33" s="103" t="str">
        <f t="shared" si="6"/>
        <v>金元寶</v>
      </c>
      <c r="AA33" s="103" t="str">
        <f t="shared" si="7"/>
        <v>金船</v>
      </c>
      <c r="AB33" s="103" t="str">
        <f t="shared" si="8"/>
        <v>金龜</v>
      </c>
      <c r="AC33" s="103" t="str">
        <f t="shared" si="9"/>
        <v>金船</v>
      </c>
      <c r="AD33" s="103" t="str">
        <f t="shared" si="10"/>
        <v>金龜</v>
      </c>
    </row>
    <row r="34" spans="2:30" ht="18">
      <c r="I34" s="28"/>
      <c r="K34" s="181">
        <v>31</v>
      </c>
      <c r="L34" s="246" t="str">
        <f t="shared" si="16"/>
        <v>M1</v>
      </c>
      <c r="M34" s="246" t="str">
        <f t="shared" si="17"/>
        <v>M3</v>
      </c>
      <c r="N34" s="246" t="str">
        <f t="shared" si="18"/>
        <v>M1</v>
      </c>
      <c r="O34" s="246" t="str">
        <f t="shared" si="19"/>
        <v>M1</v>
      </c>
      <c r="P34" s="246" t="str">
        <f t="shared" si="20"/>
        <v>M3</v>
      </c>
      <c r="Q34" s="99"/>
      <c r="R34" s="98">
        <v>31</v>
      </c>
      <c r="S34" s="210">
        <v>1</v>
      </c>
      <c r="T34" s="210">
        <v>3</v>
      </c>
      <c r="U34" s="210">
        <v>1</v>
      </c>
      <c r="V34" s="210">
        <v>1</v>
      </c>
      <c r="W34" s="210">
        <v>3</v>
      </c>
      <c r="X34" s="1"/>
      <c r="Y34" s="181">
        <v>31</v>
      </c>
      <c r="Z34" s="103" t="str">
        <f t="shared" si="6"/>
        <v>金鳥</v>
      </c>
      <c r="AA34" s="103" t="str">
        <f t="shared" si="7"/>
        <v>金龜</v>
      </c>
      <c r="AB34" s="103" t="str">
        <f t="shared" si="8"/>
        <v>金鳥</v>
      </c>
      <c r="AC34" s="103" t="str">
        <f t="shared" si="9"/>
        <v>金鳥</v>
      </c>
      <c r="AD34" s="103" t="str">
        <f t="shared" si="10"/>
        <v>金龜</v>
      </c>
    </row>
    <row r="35" spans="2:30" ht="18">
      <c r="B35" s="27" t="s">
        <v>12</v>
      </c>
      <c r="C35" s="27" t="s">
        <v>13</v>
      </c>
      <c r="D35" s="276" t="s">
        <v>14</v>
      </c>
      <c r="E35" s="276" t="s">
        <v>15</v>
      </c>
      <c r="F35" s="276" t="s">
        <v>16</v>
      </c>
      <c r="G35" s="276" t="s">
        <v>17</v>
      </c>
      <c r="H35" s="276" t="s">
        <v>18</v>
      </c>
      <c r="I35" s="28"/>
      <c r="K35" s="181">
        <v>32</v>
      </c>
      <c r="L35" s="246" t="str">
        <f t="shared" si="16"/>
        <v>M1</v>
      </c>
      <c r="M35" s="246" t="str">
        <f t="shared" si="17"/>
        <v>M3</v>
      </c>
      <c r="N35" s="246" t="str">
        <f t="shared" si="18"/>
        <v>M1</v>
      </c>
      <c r="O35" s="246" t="str">
        <f t="shared" si="19"/>
        <v>M1</v>
      </c>
      <c r="P35" s="246" t="str">
        <f t="shared" si="20"/>
        <v>M3</v>
      </c>
      <c r="Q35" s="99"/>
      <c r="R35" s="98">
        <v>32</v>
      </c>
      <c r="S35" s="210">
        <v>1</v>
      </c>
      <c r="T35" s="210">
        <v>3</v>
      </c>
      <c r="U35" s="210">
        <v>1</v>
      </c>
      <c r="V35" s="210">
        <v>1</v>
      </c>
      <c r="W35" s="210">
        <v>3</v>
      </c>
      <c r="X35" s="1"/>
      <c r="Y35" s="181">
        <v>32</v>
      </c>
      <c r="Z35" s="103" t="str">
        <f t="shared" ref="Z35:Z62" si="28">VLOOKUP(L35,$B$3:$I$11,2,FALSE)</f>
        <v>金鳥</v>
      </c>
      <c r="AA35" s="103" t="str">
        <f t="shared" ref="AA35:AA62" si="29">VLOOKUP(M35,$B$3:$I$11,2,FALSE)</f>
        <v>金龜</v>
      </c>
      <c r="AB35" s="103" t="str">
        <f t="shared" ref="AB35:AB62" si="30">VLOOKUP(N35,$B$3:$I$11,2,FALSE)</f>
        <v>金鳥</v>
      </c>
      <c r="AC35" s="103" t="str">
        <f t="shared" ref="AC35:AC62" si="31">VLOOKUP(O35,$B$3:$I$11,2,FALSE)</f>
        <v>金鳥</v>
      </c>
      <c r="AD35" s="103" t="str">
        <f t="shared" ref="AD35:AD62" si="32">VLOOKUP(P35,$B$3:$I$11,2,FALSE)</f>
        <v>金龜</v>
      </c>
    </row>
    <row r="36" spans="2:30" ht="18">
      <c r="B36" s="272" t="s">
        <v>10</v>
      </c>
      <c r="C36" s="273" t="s">
        <v>163</v>
      </c>
      <c r="D36" s="7">
        <f>D21</f>
        <v>56</v>
      </c>
      <c r="E36" s="7">
        <f>E21</f>
        <v>58</v>
      </c>
      <c r="F36" s="7">
        <f>F21</f>
        <v>57</v>
      </c>
      <c r="G36" s="7">
        <f>G21</f>
        <v>56</v>
      </c>
      <c r="H36" s="7">
        <f>H21</f>
        <v>68</v>
      </c>
      <c r="K36" s="181">
        <v>33</v>
      </c>
      <c r="L36" s="246" t="str">
        <f t="shared" si="16"/>
        <v>M1</v>
      </c>
      <c r="M36" s="246" t="str">
        <f t="shared" si="17"/>
        <v>M2</v>
      </c>
      <c r="N36" s="246" t="str">
        <f t="shared" si="18"/>
        <v>M1</v>
      </c>
      <c r="O36" s="246" t="str">
        <f t="shared" si="19"/>
        <v>M5</v>
      </c>
      <c r="P36" s="246" t="str">
        <f t="shared" si="20"/>
        <v>M5</v>
      </c>
      <c r="Q36" s="99"/>
      <c r="R36" s="98">
        <v>33</v>
      </c>
      <c r="S36" s="210">
        <v>1</v>
      </c>
      <c r="T36" s="210">
        <v>2</v>
      </c>
      <c r="U36" s="210">
        <v>1</v>
      </c>
      <c r="V36" s="210">
        <v>5</v>
      </c>
      <c r="W36" s="210">
        <v>5</v>
      </c>
      <c r="X36" s="1"/>
      <c r="Y36" s="181">
        <v>33</v>
      </c>
      <c r="Z36" s="103" t="str">
        <f t="shared" si="28"/>
        <v>金鳥</v>
      </c>
      <c r="AA36" s="103" t="str">
        <f t="shared" si="29"/>
        <v>金船</v>
      </c>
      <c r="AB36" s="103" t="str">
        <f t="shared" si="30"/>
        <v>金鳥</v>
      </c>
      <c r="AC36" s="103" t="str">
        <f t="shared" si="31"/>
        <v>招財進寶</v>
      </c>
      <c r="AD36" s="103" t="str">
        <f t="shared" si="32"/>
        <v>招財進寶</v>
      </c>
    </row>
    <row r="37" spans="2:30" ht="18">
      <c r="B37" s="272" t="s">
        <v>164</v>
      </c>
      <c r="C37" s="273"/>
      <c r="D37" s="274">
        <f>SUM('BNRegularＸ_W()'!I4:I84)</f>
        <v>46</v>
      </c>
      <c r="E37" s="274">
        <f>SUM('BNRegularＸ_W()'!J4:J84)</f>
        <v>35</v>
      </c>
      <c r="F37" s="274">
        <f>SUM('BNRegularＸ_W()'!K4:K84)</f>
        <v>34</v>
      </c>
      <c r="G37" s="274">
        <f>SUM('BNRegularＸ_W()'!L4:L84)</f>
        <v>32</v>
      </c>
      <c r="H37" s="274">
        <f>SUM('BNRegularＸ_W()'!M4:M84)</f>
        <v>59</v>
      </c>
      <c r="K37" s="181">
        <v>34</v>
      </c>
      <c r="L37" s="246" t="str">
        <f t="shared" si="16"/>
        <v>S1</v>
      </c>
      <c r="M37" s="246" t="str">
        <f t="shared" si="17"/>
        <v>M5</v>
      </c>
      <c r="N37" s="246" t="str">
        <f t="shared" si="18"/>
        <v>M2</v>
      </c>
      <c r="O37" s="246" t="str">
        <f t="shared" si="19"/>
        <v>M5</v>
      </c>
      <c r="P37" s="246" t="str">
        <f t="shared" si="20"/>
        <v>M2</v>
      </c>
      <c r="Q37" s="99"/>
      <c r="R37" s="98">
        <v>34</v>
      </c>
      <c r="S37" s="210">
        <v>13</v>
      </c>
      <c r="T37" s="210">
        <v>5</v>
      </c>
      <c r="U37" s="210">
        <v>2</v>
      </c>
      <c r="V37" s="210">
        <v>5</v>
      </c>
      <c r="W37" s="210">
        <v>2</v>
      </c>
      <c r="X37" s="1"/>
      <c r="Y37" s="181">
        <v>34</v>
      </c>
      <c r="Z37" s="103" t="e">
        <f t="shared" si="28"/>
        <v>#N/A</v>
      </c>
      <c r="AA37" s="103" t="str">
        <f t="shared" si="29"/>
        <v>招財進寶</v>
      </c>
      <c r="AB37" s="103" t="str">
        <f t="shared" si="30"/>
        <v>金船</v>
      </c>
      <c r="AC37" s="103" t="str">
        <f t="shared" si="31"/>
        <v>招財進寶</v>
      </c>
      <c r="AD37" s="103" t="str">
        <f t="shared" si="32"/>
        <v>金船</v>
      </c>
    </row>
    <row r="38" spans="2:30" ht="18">
      <c r="B38" s="272" t="s">
        <v>165</v>
      </c>
      <c r="C38" s="273"/>
      <c r="D38" s="274">
        <f>SUM('BNRegularＸ_W()'!O4:O84)</f>
        <v>43</v>
      </c>
      <c r="E38" s="274">
        <f>SUM('BNRegularＸ_W()'!P4:P84)</f>
        <v>13</v>
      </c>
      <c r="F38" s="274">
        <f>SUM('BNRegularＸ_W()'!Q4:Q84)</f>
        <v>22</v>
      </c>
      <c r="G38" s="274">
        <f>SUM('BNRegularＸ_W()'!R4:R84)</f>
        <v>25</v>
      </c>
      <c r="H38" s="274">
        <f>SUM('BNRegularＸ_W()'!S4:S84)</f>
        <v>30</v>
      </c>
      <c r="K38" s="181">
        <v>35</v>
      </c>
      <c r="L38" s="246" t="str">
        <f t="shared" si="16"/>
        <v>M3</v>
      </c>
      <c r="M38" s="246" t="str">
        <f t="shared" si="17"/>
        <v>S1</v>
      </c>
      <c r="N38" s="246" t="str">
        <f t="shared" si="18"/>
        <v>M2</v>
      </c>
      <c r="O38" s="246" t="str">
        <f t="shared" si="19"/>
        <v>M5</v>
      </c>
      <c r="P38" s="246" t="str">
        <f t="shared" si="20"/>
        <v>M3</v>
      </c>
      <c r="Q38" s="99"/>
      <c r="R38" s="98">
        <v>35</v>
      </c>
      <c r="S38" s="210">
        <v>3</v>
      </c>
      <c r="T38" s="210">
        <v>13</v>
      </c>
      <c r="U38" s="210">
        <v>2</v>
      </c>
      <c r="V38" s="210">
        <v>5</v>
      </c>
      <c r="W38" s="210">
        <v>3</v>
      </c>
      <c r="X38" s="1"/>
      <c r="Y38" s="181">
        <v>35</v>
      </c>
      <c r="Z38" s="103" t="str">
        <f t="shared" si="28"/>
        <v>金龜</v>
      </c>
      <c r="AA38" s="103" t="e">
        <f t="shared" si="29"/>
        <v>#N/A</v>
      </c>
      <c r="AB38" s="103" t="str">
        <f t="shared" si="30"/>
        <v>金船</v>
      </c>
      <c r="AC38" s="103" t="str">
        <f t="shared" si="31"/>
        <v>招財進寶</v>
      </c>
      <c r="AD38" s="103" t="str">
        <f t="shared" si="32"/>
        <v>金龜</v>
      </c>
    </row>
    <row r="39" spans="2:30" ht="18">
      <c r="B39" s="272" t="s">
        <v>166</v>
      </c>
      <c r="C39" s="273"/>
      <c r="D39" s="274">
        <f>SUM('BNRegularＸ_W()'!U4:U84)</f>
        <v>27</v>
      </c>
      <c r="E39" s="274">
        <f>SUM('BNRegularＸ_W()'!V4:V84)</f>
        <v>33</v>
      </c>
      <c r="F39" s="274">
        <f>SUM('BNRegularＸ_W()'!W4:W84)</f>
        <v>19</v>
      </c>
      <c r="G39" s="274">
        <f>SUM('BNRegularＸ_W()'!X4:X84)</f>
        <v>28</v>
      </c>
      <c r="H39" s="274">
        <f>SUM('BNRegularＸ_W()'!Y4:Y84)</f>
        <v>22</v>
      </c>
      <c r="I39" s="28"/>
      <c r="K39" s="181">
        <v>36</v>
      </c>
      <c r="L39" s="246" t="str">
        <f t="shared" si="16"/>
        <v>M4</v>
      </c>
      <c r="M39" s="246" t="str">
        <f t="shared" si="17"/>
        <v>M1</v>
      </c>
      <c r="N39" s="246" t="str">
        <f t="shared" si="18"/>
        <v>M2</v>
      </c>
      <c r="O39" s="246" t="str">
        <f t="shared" si="19"/>
        <v>WW</v>
      </c>
      <c r="P39" s="246" t="str">
        <f t="shared" si="20"/>
        <v>M4</v>
      </c>
      <c r="Q39" s="99"/>
      <c r="R39" s="98">
        <v>36</v>
      </c>
      <c r="S39" s="210">
        <v>4</v>
      </c>
      <c r="T39" s="210">
        <v>1</v>
      </c>
      <c r="U39" s="210">
        <v>2</v>
      </c>
      <c r="V39" s="210">
        <v>12</v>
      </c>
      <c r="W39" s="210">
        <v>4</v>
      </c>
      <c r="X39" s="1"/>
      <c r="Y39" s="181">
        <v>36</v>
      </c>
      <c r="Z39" s="103" t="str">
        <f t="shared" si="28"/>
        <v>金元寶</v>
      </c>
      <c r="AA39" s="103" t="str">
        <f t="shared" si="29"/>
        <v>金鳥</v>
      </c>
      <c r="AB39" s="103" t="str">
        <f t="shared" si="30"/>
        <v>金船</v>
      </c>
      <c r="AC39" s="103" t="e">
        <f t="shared" si="31"/>
        <v>#N/A</v>
      </c>
      <c r="AD39" s="103" t="str">
        <f t="shared" si="32"/>
        <v>金元寶</v>
      </c>
    </row>
    <row r="40" spans="2:30" ht="18">
      <c r="B40" s="272" t="s">
        <v>167</v>
      </c>
      <c r="C40" s="273"/>
      <c r="D40" s="274">
        <f>SUM('BNRegularＸ_W()'!AA4:AA84)</f>
        <v>19</v>
      </c>
      <c r="E40" s="274">
        <f>SUM('BNRegularＸ_W()'!AB4:AB84)</f>
        <v>35</v>
      </c>
      <c r="F40" s="274">
        <f>SUM('BNRegularＸ_W()'!AC4:AC84)</f>
        <v>35</v>
      </c>
      <c r="G40" s="274">
        <f>SUM('BNRegularＸ_W()'!AD4:AD84)</f>
        <v>30</v>
      </c>
      <c r="H40" s="274">
        <f>SUM('BNRegularＸ_W()'!AE4:AE84)</f>
        <v>31</v>
      </c>
      <c r="I40" s="28"/>
      <c r="K40" s="181">
        <v>37</v>
      </c>
      <c r="L40" s="246" t="str">
        <f t="shared" si="16"/>
        <v>M4</v>
      </c>
      <c r="M40" s="246" t="str">
        <f t="shared" si="17"/>
        <v>M5</v>
      </c>
      <c r="N40" s="246" t="str">
        <f t="shared" si="18"/>
        <v>S1</v>
      </c>
      <c r="O40" s="246" t="str">
        <f t="shared" si="19"/>
        <v>M4</v>
      </c>
      <c r="P40" s="246" t="str">
        <f t="shared" si="20"/>
        <v>M5</v>
      </c>
      <c r="Q40" s="99"/>
      <c r="R40" s="98">
        <v>37</v>
      </c>
      <c r="S40" s="210">
        <v>4</v>
      </c>
      <c r="T40" s="210">
        <v>5</v>
      </c>
      <c r="U40" s="210">
        <v>13</v>
      </c>
      <c r="V40" s="210">
        <v>4</v>
      </c>
      <c r="W40" s="210">
        <v>5</v>
      </c>
      <c r="X40" s="1"/>
      <c r="Y40" s="181">
        <v>37</v>
      </c>
      <c r="Z40" s="103" t="str">
        <f t="shared" si="28"/>
        <v>金元寶</v>
      </c>
      <c r="AA40" s="103" t="str">
        <f t="shared" si="29"/>
        <v>招財進寶</v>
      </c>
      <c r="AB40" s="103" t="e">
        <f t="shared" si="30"/>
        <v>#N/A</v>
      </c>
      <c r="AC40" s="103" t="str">
        <f t="shared" si="31"/>
        <v>金元寶</v>
      </c>
      <c r="AD40" s="103" t="str">
        <f t="shared" si="32"/>
        <v>招財進寶</v>
      </c>
    </row>
    <row r="41" spans="2:30" ht="18">
      <c r="B41" s="272" t="s">
        <v>168</v>
      </c>
      <c r="C41" s="273"/>
      <c r="D41" s="274">
        <f>SUM('BNRegularＸ_W()'!AG4:AG84)</f>
        <v>47</v>
      </c>
      <c r="E41" s="274">
        <f>SUM('BNRegularＸ_W()'!AH4:AH84)</f>
        <v>21</v>
      </c>
      <c r="F41" s="274">
        <f>SUM('BNRegularＸ_W()'!AI4:AI84)</f>
        <v>21</v>
      </c>
      <c r="G41" s="274">
        <f>SUM('BNRegularＸ_W()'!AJ4:AJ84)</f>
        <v>22</v>
      </c>
      <c r="H41" s="274">
        <f>SUM('BNRegularＸ_W()'!AK4:AK84)</f>
        <v>32</v>
      </c>
      <c r="I41" s="28"/>
      <c r="K41" s="181">
        <v>38</v>
      </c>
      <c r="L41" s="246" t="str">
        <f t="shared" si="16"/>
        <v>M3</v>
      </c>
      <c r="M41" s="246" t="str">
        <f t="shared" si="17"/>
        <v>M2</v>
      </c>
      <c r="N41" s="246" t="str">
        <f t="shared" si="18"/>
        <v>M3</v>
      </c>
      <c r="O41" s="246" t="str">
        <f t="shared" si="19"/>
        <v>M4</v>
      </c>
      <c r="P41" s="246" t="str">
        <f t="shared" si="20"/>
        <v>M5</v>
      </c>
      <c r="Q41" s="99"/>
      <c r="R41" s="98">
        <v>38</v>
      </c>
      <c r="S41" s="210">
        <v>3</v>
      </c>
      <c r="T41" s="210">
        <v>2</v>
      </c>
      <c r="U41" s="210">
        <v>3</v>
      </c>
      <c r="V41" s="210">
        <v>4</v>
      </c>
      <c r="W41" s="210">
        <v>5</v>
      </c>
      <c r="X41" s="1"/>
      <c r="Y41" s="181">
        <v>38</v>
      </c>
      <c r="Z41" s="103" t="str">
        <f t="shared" si="28"/>
        <v>金龜</v>
      </c>
      <c r="AA41" s="103" t="str">
        <f t="shared" si="29"/>
        <v>金船</v>
      </c>
      <c r="AB41" s="103" t="str">
        <f t="shared" si="30"/>
        <v>金龜</v>
      </c>
      <c r="AC41" s="103" t="str">
        <f t="shared" si="31"/>
        <v>金元寶</v>
      </c>
      <c r="AD41" s="103" t="str">
        <f t="shared" si="32"/>
        <v>招財進寶</v>
      </c>
    </row>
    <row r="42" spans="2:30" ht="18">
      <c r="B42" s="272" t="s">
        <v>252</v>
      </c>
      <c r="C42" s="273"/>
      <c r="D42" s="274">
        <f>SUM('BNRegularＸ_W()'!AM4:AM84)</f>
        <v>56</v>
      </c>
      <c r="E42" s="274">
        <f>SUM('BNRegularＸ_W()'!AN4:AN84)</f>
        <v>46</v>
      </c>
      <c r="F42" s="274">
        <f>SUM('BNRegularＸ_W()'!AO4:AO84)</f>
        <v>45</v>
      </c>
      <c r="G42" s="274">
        <f>SUM('BNRegularＸ_W()'!AP4:AP84)</f>
        <v>47</v>
      </c>
      <c r="H42" s="274">
        <f>SUM('BNRegularＸ_W()'!AQ4:AQ84)</f>
        <v>68</v>
      </c>
      <c r="I42" s="28"/>
      <c r="K42" s="181">
        <v>39</v>
      </c>
      <c r="L42" s="246" t="str">
        <f t="shared" si="16"/>
        <v>M3</v>
      </c>
      <c r="M42" s="246" t="str">
        <f t="shared" si="17"/>
        <v>M1</v>
      </c>
      <c r="N42" s="246" t="str">
        <f t="shared" si="18"/>
        <v>M2</v>
      </c>
      <c r="O42" s="246" t="str">
        <f t="shared" si="19"/>
        <v>M2</v>
      </c>
      <c r="P42" s="246" t="str">
        <f t="shared" si="20"/>
        <v>M3</v>
      </c>
      <c r="Q42" s="99"/>
      <c r="R42" s="98">
        <v>39</v>
      </c>
      <c r="S42" s="210">
        <v>3</v>
      </c>
      <c r="T42" s="210">
        <v>1</v>
      </c>
      <c r="U42" s="210">
        <v>2</v>
      </c>
      <c r="V42" s="210">
        <v>2</v>
      </c>
      <c r="W42" s="210">
        <v>3</v>
      </c>
      <c r="X42" s="1"/>
      <c r="Y42" s="181">
        <v>39</v>
      </c>
      <c r="Z42" s="103" t="str">
        <f t="shared" si="28"/>
        <v>金龜</v>
      </c>
      <c r="AA42" s="103" t="str">
        <f t="shared" si="29"/>
        <v>金鳥</v>
      </c>
      <c r="AB42" s="103" t="str">
        <f t="shared" si="30"/>
        <v>金船</v>
      </c>
      <c r="AC42" s="103" t="str">
        <f t="shared" si="31"/>
        <v>金船</v>
      </c>
      <c r="AD42" s="103" t="str">
        <f t="shared" si="32"/>
        <v>金龜</v>
      </c>
    </row>
    <row r="43" spans="2:30" ht="18">
      <c r="B43" s="272" t="s">
        <v>253</v>
      </c>
      <c r="C43" s="273"/>
      <c r="D43" s="274">
        <f>SUM('BNRegularＸ_W()'!AS4:AS84)</f>
        <v>56</v>
      </c>
      <c r="E43" s="274">
        <f>SUM('BNRegularＸ_W()'!AT4:AT84)</f>
        <v>46</v>
      </c>
      <c r="F43" s="274">
        <f>SUM('BNRegularＸ_W()'!AU4:AU84)</f>
        <v>45</v>
      </c>
      <c r="G43" s="274">
        <f>SUM('BNRegularＸ_W()'!AV4:AV84)</f>
        <v>47</v>
      </c>
      <c r="H43" s="274">
        <f>SUM('BNRegularＸ_W()'!AW4:AW84)</f>
        <v>68</v>
      </c>
      <c r="I43" s="28"/>
      <c r="K43" s="181">
        <v>40</v>
      </c>
      <c r="L43" s="246" t="str">
        <f t="shared" si="16"/>
        <v>M4</v>
      </c>
      <c r="M43" s="246" t="str">
        <f t="shared" si="17"/>
        <v>M5</v>
      </c>
      <c r="N43" s="246" t="str">
        <f t="shared" si="18"/>
        <v>M1</v>
      </c>
      <c r="O43" s="246" t="str">
        <f t="shared" si="19"/>
        <v>M5</v>
      </c>
      <c r="P43" s="246" t="str">
        <f t="shared" si="20"/>
        <v>M2</v>
      </c>
      <c r="Q43" s="99"/>
      <c r="R43" s="98">
        <v>40</v>
      </c>
      <c r="S43" s="210">
        <v>4</v>
      </c>
      <c r="T43" s="210">
        <v>5</v>
      </c>
      <c r="U43" s="210">
        <v>1</v>
      </c>
      <c r="V43" s="210">
        <v>5</v>
      </c>
      <c r="W43" s="210">
        <v>2</v>
      </c>
      <c r="X43" s="1"/>
      <c r="Y43" s="181">
        <v>40</v>
      </c>
      <c r="Z43" s="103" t="str">
        <f t="shared" si="28"/>
        <v>金元寶</v>
      </c>
      <c r="AA43" s="103" t="str">
        <f t="shared" si="29"/>
        <v>招財進寶</v>
      </c>
      <c r="AB43" s="103" t="str">
        <f t="shared" si="30"/>
        <v>金鳥</v>
      </c>
      <c r="AC43" s="103" t="str">
        <f t="shared" si="31"/>
        <v>招財進寶</v>
      </c>
      <c r="AD43" s="103" t="str">
        <f t="shared" si="32"/>
        <v>金船</v>
      </c>
    </row>
    <row r="44" spans="2:30" ht="18">
      <c r="B44" s="272" t="s">
        <v>254</v>
      </c>
      <c r="C44" s="273"/>
      <c r="D44" s="274">
        <f>SUM('BNRegularＸ_W()'!AY4:AY84)</f>
        <v>56</v>
      </c>
      <c r="E44" s="274">
        <f>SUM('BNRegularＸ_W()'!AZ4:AZ84)</f>
        <v>46</v>
      </c>
      <c r="F44" s="274">
        <f>SUM('BNRegularＸ_W()'!BA4:BA84)</f>
        <v>45</v>
      </c>
      <c r="G44" s="274">
        <f>SUM('BNRegularＸ_W()'!BB4:BB84)</f>
        <v>47</v>
      </c>
      <c r="H44" s="274">
        <f>SUM('BNRegularＸ_W()'!BC4:BC84)</f>
        <v>68</v>
      </c>
      <c r="I44" s="28"/>
      <c r="K44" s="181">
        <v>41</v>
      </c>
      <c r="L44" s="246" t="str">
        <f t="shared" si="16"/>
        <v>M4</v>
      </c>
      <c r="M44" s="246" t="str">
        <f t="shared" si="17"/>
        <v>M2</v>
      </c>
      <c r="N44" s="246" t="str">
        <f t="shared" si="18"/>
        <v>M1</v>
      </c>
      <c r="O44" s="246" t="str">
        <f t="shared" si="19"/>
        <v>M3</v>
      </c>
      <c r="P44" s="246" t="str">
        <f t="shared" si="20"/>
        <v>M4</v>
      </c>
      <c r="Q44" s="99"/>
      <c r="R44" s="98">
        <v>41</v>
      </c>
      <c r="S44" s="210">
        <v>4</v>
      </c>
      <c r="T44" s="210">
        <v>2</v>
      </c>
      <c r="U44" s="210">
        <v>1</v>
      </c>
      <c r="V44" s="210">
        <v>3</v>
      </c>
      <c r="W44" s="210">
        <v>4</v>
      </c>
      <c r="X44" s="1"/>
      <c r="Y44" s="181">
        <v>41</v>
      </c>
      <c r="Z44" s="103" t="str">
        <f t="shared" si="28"/>
        <v>金元寶</v>
      </c>
      <c r="AA44" s="103" t="str">
        <f t="shared" si="29"/>
        <v>金船</v>
      </c>
      <c r="AB44" s="103" t="str">
        <f t="shared" si="30"/>
        <v>金鳥</v>
      </c>
      <c r="AC44" s="103" t="str">
        <f t="shared" si="31"/>
        <v>金龜</v>
      </c>
      <c r="AD44" s="103" t="str">
        <f t="shared" si="32"/>
        <v>金元寶</v>
      </c>
    </row>
    <row r="45" spans="2:30" ht="18">
      <c r="B45" s="272" t="s">
        <v>255</v>
      </c>
      <c r="C45" s="273"/>
      <c r="D45" s="274">
        <f>SUM('BNRegularＸ_W()'!BE4:BE84)</f>
        <v>56</v>
      </c>
      <c r="E45" s="274">
        <f>SUM('BNRegularＸ_W()'!BF4:BF84)</f>
        <v>46</v>
      </c>
      <c r="F45" s="274">
        <f>SUM('BNRegularＸ_W()'!BG4:BG84)</f>
        <v>45</v>
      </c>
      <c r="G45" s="274">
        <f>SUM('BNRegularＸ_W()'!BH4:BH84)</f>
        <v>47</v>
      </c>
      <c r="H45" s="274">
        <f>SUM('BNRegularＸ_W()'!BI4:BI84)</f>
        <v>68</v>
      </c>
      <c r="I45" s="28"/>
      <c r="K45" s="181">
        <v>42</v>
      </c>
      <c r="L45" s="246" t="str">
        <f t="shared" si="16"/>
        <v>M4</v>
      </c>
      <c r="M45" s="246" t="str">
        <f t="shared" si="17"/>
        <v>M4</v>
      </c>
      <c r="N45" s="246" t="str">
        <f t="shared" si="18"/>
        <v>WW</v>
      </c>
      <c r="O45" s="246" t="str">
        <f t="shared" si="19"/>
        <v>M2</v>
      </c>
      <c r="P45" s="246" t="str">
        <f t="shared" si="20"/>
        <v>M4</v>
      </c>
      <c r="Q45" s="99"/>
      <c r="R45" s="98">
        <v>42</v>
      </c>
      <c r="S45" s="210">
        <v>4</v>
      </c>
      <c r="T45" s="210">
        <v>4</v>
      </c>
      <c r="U45" s="210">
        <v>12</v>
      </c>
      <c r="V45" s="210">
        <v>2</v>
      </c>
      <c r="W45" s="210">
        <v>4</v>
      </c>
      <c r="X45" s="1"/>
      <c r="Y45" s="181">
        <v>42</v>
      </c>
      <c r="Z45" s="103" t="str">
        <f t="shared" si="28"/>
        <v>金元寶</v>
      </c>
      <c r="AA45" s="103" t="str">
        <f t="shared" si="29"/>
        <v>金元寶</v>
      </c>
      <c r="AB45" s="103" t="e">
        <f t="shared" si="30"/>
        <v>#N/A</v>
      </c>
      <c r="AC45" s="103" t="str">
        <f t="shared" si="31"/>
        <v>金船</v>
      </c>
      <c r="AD45" s="103" t="str">
        <f t="shared" si="32"/>
        <v>金元寶</v>
      </c>
    </row>
    <row r="46" spans="2:30" ht="18">
      <c r="B46" s="272" t="s">
        <v>256</v>
      </c>
      <c r="C46" s="273"/>
      <c r="D46" s="274">
        <f>SUM('BNRegularＸ_W()'!BK4:BK84)</f>
        <v>56</v>
      </c>
      <c r="E46" s="274">
        <f>SUM('BNRegularＸ_W()'!BL4:BL84)</f>
        <v>46</v>
      </c>
      <c r="F46" s="274">
        <f>SUM('BNRegularＸ_W()'!BM4:BM84)</f>
        <v>45</v>
      </c>
      <c r="G46" s="274">
        <f>SUM('BNRegularＸ_W()'!BN4:BN84)</f>
        <v>47</v>
      </c>
      <c r="H46" s="274">
        <f>SUM('BNRegularＸ_W()'!BO4:BO84)</f>
        <v>68</v>
      </c>
      <c r="I46" s="28"/>
      <c r="K46" s="181">
        <v>43</v>
      </c>
      <c r="L46" s="246" t="str">
        <f t="shared" si="16"/>
        <v>M3</v>
      </c>
      <c r="M46" s="246" t="str">
        <f t="shared" si="17"/>
        <v>M3</v>
      </c>
      <c r="N46" s="246" t="str">
        <f t="shared" si="18"/>
        <v>M5</v>
      </c>
      <c r="O46" s="246" t="str">
        <f t="shared" si="19"/>
        <v>M1</v>
      </c>
      <c r="P46" s="246" t="str">
        <f t="shared" si="20"/>
        <v>M2</v>
      </c>
      <c r="Q46" s="226"/>
      <c r="R46" s="181">
        <v>43</v>
      </c>
      <c r="S46" s="210">
        <v>3</v>
      </c>
      <c r="T46" s="210">
        <v>3</v>
      </c>
      <c r="U46" s="210">
        <v>5</v>
      </c>
      <c r="V46" s="210">
        <v>1</v>
      </c>
      <c r="W46" s="210">
        <v>2</v>
      </c>
      <c r="X46" s="1"/>
      <c r="Y46" s="181">
        <v>43</v>
      </c>
      <c r="Z46" s="103" t="str">
        <f t="shared" si="28"/>
        <v>金龜</v>
      </c>
      <c r="AA46" s="103" t="str">
        <f t="shared" si="29"/>
        <v>金龜</v>
      </c>
      <c r="AB46" s="103" t="str">
        <f t="shared" si="30"/>
        <v>招財進寶</v>
      </c>
      <c r="AC46" s="103" t="str">
        <f t="shared" si="31"/>
        <v>金鳥</v>
      </c>
      <c r="AD46" s="103" t="str">
        <f t="shared" si="32"/>
        <v>金船</v>
      </c>
    </row>
    <row r="47" spans="2:30" ht="18">
      <c r="B47" s="272" t="s">
        <v>257</v>
      </c>
      <c r="C47" s="2"/>
      <c r="D47" s="274">
        <f>SUM('BNRegularＸ_W()'!BQ4:BQ84)</f>
        <v>56</v>
      </c>
      <c r="E47" s="274">
        <f>SUM('BNRegularＸ_W()'!BR4:BR84)</f>
        <v>46</v>
      </c>
      <c r="F47" s="274">
        <f>SUM('BNRegularＸ_W()'!BS4:BS84)</f>
        <v>45</v>
      </c>
      <c r="G47" s="274">
        <f>SUM('BNRegularＸ_W()'!BT4:BT84)</f>
        <v>47</v>
      </c>
      <c r="H47" s="274">
        <f>SUM('BNRegularＸ_W()'!BU4:BU84)</f>
        <v>68</v>
      </c>
      <c r="I47" s="28"/>
      <c r="K47" s="181">
        <v>44</v>
      </c>
      <c r="L47" s="246" t="str">
        <f t="shared" si="16"/>
        <v>M3</v>
      </c>
      <c r="M47" s="246" t="str">
        <f t="shared" si="17"/>
        <v>M2</v>
      </c>
      <c r="N47" s="246" t="str">
        <f t="shared" si="18"/>
        <v>M4</v>
      </c>
      <c r="O47" s="246" t="str">
        <f t="shared" si="19"/>
        <v>M3</v>
      </c>
      <c r="P47" s="246" t="str">
        <f t="shared" si="20"/>
        <v>M5</v>
      </c>
      <c r="Q47" s="226"/>
      <c r="R47" s="181">
        <v>44</v>
      </c>
      <c r="S47" s="210">
        <v>3</v>
      </c>
      <c r="T47" s="210">
        <v>2</v>
      </c>
      <c r="U47" s="210">
        <v>4</v>
      </c>
      <c r="V47" s="210">
        <v>3</v>
      </c>
      <c r="W47" s="210">
        <v>5</v>
      </c>
      <c r="X47" s="1"/>
      <c r="Y47" s="181">
        <v>44</v>
      </c>
      <c r="Z47" s="103" t="str">
        <f t="shared" si="28"/>
        <v>金龜</v>
      </c>
      <c r="AA47" s="103" t="str">
        <f t="shared" si="29"/>
        <v>金船</v>
      </c>
      <c r="AB47" s="103" t="str">
        <f t="shared" si="30"/>
        <v>金元寶</v>
      </c>
      <c r="AC47" s="103" t="str">
        <f t="shared" si="31"/>
        <v>金龜</v>
      </c>
      <c r="AD47" s="103" t="str">
        <f t="shared" si="32"/>
        <v>招財進寶</v>
      </c>
    </row>
    <row r="48" spans="2:30" ht="18">
      <c r="B48" s="272" t="s">
        <v>258</v>
      </c>
      <c r="C48" s="2"/>
      <c r="D48" s="275">
        <f>SUM('BNRegularＸ_W()'!BW4:BW84)</f>
        <v>56</v>
      </c>
      <c r="E48" s="275">
        <f>SUM('BNRegularＸ_W()'!BX4:BX84)</f>
        <v>46</v>
      </c>
      <c r="F48" s="275">
        <f>SUM('BNRegularＸ_W()'!BY4:BY84)</f>
        <v>45</v>
      </c>
      <c r="G48" s="275">
        <f>SUM('BNRegularＸ_W()'!BZ4:BZ84)</f>
        <v>47</v>
      </c>
      <c r="H48" s="275">
        <f>SUM('BNRegularＸ_W()'!CA4:CA84)</f>
        <v>68</v>
      </c>
      <c r="I48" s="28"/>
      <c r="K48" s="181">
        <v>45</v>
      </c>
      <c r="L48" s="246" t="str">
        <f t="shared" si="16"/>
        <v>M3</v>
      </c>
      <c r="M48" s="246" t="str">
        <f t="shared" si="17"/>
        <v>M5</v>
      </c>
      <c r="N48" s="246" t="str">
        <f t="shared" si="18"/>
        <v>M3</v>
      </c>
      <c r="O48" s="246" t="str">
        <f t="shared" si="19"/>
        <v>M5</v>
      </c>
      <c r="P48" s="246" t="str">
        <f t="shared" si="20"/>
        <v>M3</v>
      </c>
      <c r="Q48" s="226"/>
      <c r="R48" s="181">
        <v>45</v>
      </c>
      <c r="S48" s="210">
        <v>3</v>
      </c>
      <c r="T48" s="210">
        <v>5</v>
      </c>
      <c r="U48" s="210">
        <v>3</v>
      </c>
      <c r="V48" s="210">
        <v>5</v>
      </c>
      <c r="W48" s="210">
        <v>3</v>
      </c>
      <c r="X48" s="1"/>
      <c r="Y48" s="181">
        <v>45</v>
      </c>
      <c r="Z48" s="103" t="str">
        <f t="shared" si="28"/>
        <v>金龜</v>
      </c>
      <c r="AA48" s="103" t="str">
        <f t="shared" si="29"/>
        <v>招財進寶</v>
      </c>
      <c r="AB48" s="103" t="str">
        <f t="shared" si="30"/>
        <v>金龜</v>
      </c>
      <c r="AC48" s="103" t="str">
        <f t="shared" si="31"/>
        <v>招財進寶</v>
      </c>
      <c r="AD48" s="103" t="str">
        <f t="shared" si="32"/>
        <v>金龜</v>
      </c>
    </row>
    <row r="49" spans="2:30" ht="18">
      <c r="B49" s="272" t="s">
        <v>259</v>
      </c>
      <c r="C49" s="2"/>
      <c r="D49" s="275">
        <f>SUM('BNRegularＸ_W()'!CC4:CC84)</f>
        <v>56</v>
      </c>
      <c r="E49" s="275">
        <f>SUM('BNRegularＸ_W()'!CD4:CD84)</f>
        <v>46</v>
      </c>
      <c r="F49" s="275">
        <f>SUM('BNRegularＸ_W()'!CE4:CE84)</f>
        <v>45</v>
      </c>
      <c r="G49" s="275">
        <f>SUM('BNRegularＸ_W()'!CF4:CF84)</f>
        <v>47</v>
      </c>
      <c r="H49" s="275">
        <f>SUM('BNRegularＸ_W()'!CG4:CG84)</f>
        <v>68</v>
      </c>
      <c r="K49" s="181">
        <v>46</v>
      </c>
      <c r="L49" s="246" t="str">
        <f t="shared" si="16"/>
        <v>M4</v>
      </c>
      <c r="M49" s="246" t="str">
        <f t="shared" si="17"/>
        <v>M5</v>
      </c>
      <c r="N49" s="246" t="str">
        <f t="shared" si="18"/>
        <v>M5</v>
      </c>
      <c r="O49" s="246" t="str">
        <f t="shared" si="19"/>
        <v>M5</v>
      </c>
      <c r="P49" s="246" t="str">
        <f t="shared" si="20"/>
        <v>M2</v>
      </c>
      <c r="R49" s="181">
        <v>46</v>
      </c>
      <c r="S49" s="210">
        <v>4</v>
      </c>
      <c r="T49" s="210">
        <v>5</v>
      </c>
      <c r="U49" s="210">
        <v>5</v>
      </c>
      <c r="V49" s="210">
        <v>5</v>
      </c>
      <c r="W49" s="210">
        <v>2</v>
      </c>
      <c r="Y49" s="181">
        <v>46</v>
      </c>
      <c r="Z49" s="103" t="str">
        <f t="shared" si="28"/>
        <v>金元寶</v>
      </c>
      <c r="AA49" s="103" t="str">
        <f t="shared" si="29"/>
        <v>招財進寶</v>
      </c>
      <c r="AB49" s="103" t="str">
        <f t="shared" si="30"/>
        <v>招財進寶</v>
      </c>
      <c r="AC49" s="103" t="str">
        <f t="shared" si="31"/>
        <v>招財進寶</v>
      </c>
      <c r="AD49" s="103" t="str">
        <f t="shared" si="32"/>
        <v>金船</v>
      </c>
    </row>
    <row r="50" spans="2:30" ht="18">
      <c r="B50" s="272" t="s">
        <v>260</v>
      </c>
      <c r="C50" s="2"/>
      <c r="D50" s="275">
        <f>SUM('BNRegularＸ_W()'!CI4:CI84)</f>
        <v>56</v>
      </c>
      <c r="E50" s="275">
        <f>SUM('BNRegularＸ_W()'!CJ4:CJ84)</f>
        <v>46</v>
      </c>
      <c r="F50" s="275">
        <f>SUM('BNRegularＸ_W()'!CK4:CK84)</f>
        <v>45</v>
      </c>
      <c r="G50" s="275">
        <f>SUM('BNRegularＸ_W()'!CL4:CL84)</f>
        <v>47</v>
      </c>
      <c r="H50" s="275">
        <f>SUM('BNRegularＸ_W()'!CM4:CM84)</f>
        <v>68</v>
      </c>
      <c r="K50" s="181">
        <v>47</v>
      </c>
      <c r="L50" s="246" t="str">
        <f t="shared" si="16"/>
        <v>M4</v>
      </c>
      <c r="M50" s="246" t="str">
        <f t="shared" si="17"/>
        <v>WW</v>
      </c>
      <c r="N50" s="246" t="str">
        <f t="shared" si="18"/>
        <v>WW</v>
      </c>
      <c r="O50" s="246" t="str">
        <f t="shared" si="19"/>
        <v>M3</v>
      </c>
      <c r="P50" s="246" t="str">
        <f t="shared" si="20"/>
        <v>M4</v>
      </c>
      <c r="R50" s="181">
        <v>47</v>
      </c>
      <c r="S50" s="210">
        <v>4</v>
      </c>
      <c r="T50" s="210">
        <v>12</v>
      </c>
      <c r="U50" s="210">
        <v>12</v>
      </c>
      <c r="V50" s="210">
        <v>3</v>
      </c>
      <c r="W50" s="210">
        <v>4</v>
      </c>
      <c r="Y50" s="181">
        <v>47</v>
      </c>
      <c r="Z50" s="103" t="str">
        <f t="shared" si="28"/>
        <v>金元寶</v>
      </c>
      <c r="AA50" s="103" t="e">
        <f t="shared" si="29"/>
        <v>#N/A</v>
      </c>
      <c r="AB50" s="103" t="e">
        <f t="shared" si="30"/>
        <v>#N/A</v>
      </c>
      <c r="AC50" s="103" t="str">
        <f t="shared" si="31"/>
        <v>金龜</v>
      </c>
      <c r="AD50" s="103" t="str">
        <f t="shared" si="32"/>
        <v>金元寶</v>
      </c>
    </row>
    <row r="51" spans="2:30" ht="18">
      <c r="B51" s="272" t="s">
        <v>261</v>
      </c>
      <c r="C51" s="2"/>
      <c r="D51" s="275">
        <f>SUM('BNRegularＸ_W()'!CO4:CO84)</f>
        <v>56</v>
      </c>
      <c r="E51" s="275">
        <f>SUM('BNRegularＸ_W()'!CP4:CP84)</f>
        <v>46</v>
      </c>
      <c r="F51" s="275">
        <f>SUM('BNRegularＸ_W()'!CQ4:CQ84)</f>
        <v>45</v>
      </c>
      <c r="G51" s="275">
        <f>SUM('BNRegularＸ_W()'!CR4:CR84)</f>
        <v>47</v>
      </c>
      <c r="H51" s="275">
        <f>SUM('BNRegularＸ_W()'!CS4:CS84)</f>
        <v>68</v>
      </c>
      <c r="K51" s="181">
        <v>48</v>
      </c>
      <c r="L51" s="246" t="str">
        <f t="shared" si="16"/>
        <v>M4</v>
      </c>
      <c r="M51" s="246" t="str">
        <f t="shared" si="17"/>
        <v>M1</v>
      </c>
      <c r="N51" s="246" t="str">
        <f t="shared" si="18"/>
        <v>M5</v>
      </c>
      <c r="O51" s="246" t="str">
        <f t="shared" si="19"/>
        <v>M1</v>
      </c>
      <c r="P51" s="246" t="str">
        <f t="shared" si="20"/>
        <v>M4</v>
      </c>
      <c r="R51" s="181">
        <v>48</v>
      </c>
      <c r="S51" s="210">
        <v>4</v>
      </c>
      <c r="T51" s="210">
        <v>1</v>
      </c>
      <c r="U51" s="210">
        <v>5</v>
      </c>
      <c r="V51" s="210">
        <v>1</v>
      </c>
      <c r="W51" s="210">
        <v>4</v>
      </c>
      <c r="Y51" s="181">
        <v>48</v>
      </c>
      <c r="Z51" s="103" t="str">
        <f t="shared" si="28"/>
        <v>金元寶</v>
      </c>
      <c r="AA51" s="103" t="str">
        <f t="shared" si="29"/>
        <v>金鳥</v>
      </c>
      <c r="AB51" s="103" t="str">
        <f t="shared" si="30"/>
        <v>招財進寶</v>
      </c>
      <c r="AC51" s="103" t="str">
        <f t="shared" si="31"/>
        <v>金鳥</v>
      </c>
      <c r="AD51" s="103" t="str">
        <f t="shared" si="32"/>
        <v>金元寶</v>
      </c>
    </row>
    <row r="52" spans="2:30" ht="18">
      <c r="K52" s="181">
        <v>49</v>
      </c>
      <c r="L52" s="246" t="str">
        <f t="shared" si="16"/>
        <v>M5</v>
      </c>
      <c r="M52" s="246" t="str">
        <f t="shared" si="17"/>
        <v>M1</v>
      </c>
      <c r="N52" s="246" t="str">
        <f t="shared" si="18"/>
        <v>M3</v>
      </c>
      <c r="O52" s="246" t="str">
        <f t="shared" si="19"/>
        <v>M1</v>
      </c>
      <c r="P52" s="246" t="str">
        <f t="shared" si="20"/>
        <v>S1</v>
      </c>
      <c r="R52" s="181">
        <v>49</v>
      </c>
      <c r="S52" s="210">
        <v>5</v>
      </c>
      <c r="T52" s="210">
        <v>1</v>
      </c>
      <c r="U52" s="210">
        <v>3</v>
      </c>
      <c r="V52" s="210">
        <v>1</v>
      </c>
      <c r="W52" s="210">
        <v>13</v>
      </c>
      <c r="Y52" s="181">
        <v>49</v>
      </c>
      <c r="Z52" s="103" t="str">
        <f t="shared" si="28"/>
        <v>招財進寶</v>
      </c>
      <c r="AA52" s="103" t="str">
        <f t="shared" si="29"/>
        <v>金鳥</v>
      </c>
      <c r="AB52" s="103" t="str">
        <f t="shared" si="30"/>
        <v>金龜</v>
      </c>
      <c r="AC52" s="103" t="str">
        <f t="shared" si="31"/>
        <v>金鳥</v>
      </c>
      <c r="AD52" s="103" t="e">
        <f t="shared" si="32"/>
        <v>#N/A</v>
      </c>
    </row>
    <row r="53" spans="2:30" ht="18">
      <c r="K53" s="181">
        <v>50</v>
      </c>
      <c r="L53" s="246" t="str">
        <f t="shared" si="16"/>
        <v>M5</v>
      </c>
      <c r="M53" s="246" t="str">
        <f t="shared" si="17"/>
        <v>M1</v>
      </c>
      <c r="N53" s="246" t="str">
        <f t="shared" si="18"/>
        <v>M4</v>
      </c>
      <c r="O53" s="246" t="str">
        <f t="shared" si="19"/>
        <v>M1</v>
      </c>
      <c r="P53" s="246" t="str">
        <f t="shared" si="20"/>
        <v>M1</v>
      </c>
      <c r="R53" s="181">
        <v>50</v>
      </c>
      <c r="S53" s="210">
        <v>5</v>
      </c>
      <c r="T53" s="210">
        <v>1</v>
      </c>
      <c r="U53" s="210">
        <v>4</v>
      </c>
      <c r="V53" s="210">
        <v>1</v>
      </c>
      <c r="W53" s="210">
        <v>1</v>
      </c>
      <c r="Y53" s="181">
        <v>50</v>
      </c>
      <c r="Z53" s="103" t="str">
        <f t="shared" si="28"/>
        <v>招財進寶</v>
      </c>
      <c r="AA53" s="103" t="str">
        <f t="shared" si="29"/>
        <v>金鳥</v>
      </c>
      <c r="AB53" s="103" t="str">
        <f t="shared" si="30"/>
        <v>金元寶</v>
      </c>
      <c r="AC53" s="103" t="str">
        <f t="shared" si="31"/>
        <v>金鳥</v>
      </c>
      <c r="AD53" s="103" t="str">
        <f t="shared" si="32"/>
        <v>金鳥</v>
      </c>
    </row>
    <row r="54" spans="2:30" ht="18">
      <c r="K54" s="181">
        <v>51</v>
      </c>
      <c r="L54" s="246" t="str">
        <f t="shared" si="16"/>
        <v>M3</v>
      </c>
      <c r="M54" s="246" t="str">
        <f t="shared" si="17"/>
        <v>M2</v>
      </c>
      <c r="N54" s="246" t="str">
        <f t="shared" si="18"/>
        <v>M2</v>
      </c>
      <c r="O54" s="246" t="str">
        <f t="shared" si="19"/>
        <v>M3</v>
      </c>
      <c r="P54" s="246" t="str">
        <f t="shared" si="20"/>
        <v>M5</v>
      </c>
      <c r="R54" s="181">
        <v>51</v>
      </c>
      <c r="S54" s="210">
        <v>3</v>
      </c>
      <c r="T54" s="210">
        <v>2</v>
      </c>
      <c r="U54" s="210">
        <v>2</v>
      </c>
      <c r="V54" s="210">
        <v>3</v>
      </c>
      <c r="W54" s="210">
        <v>5</v>
      </c>
      <c r="Y54" s="181">
        <v>51</v>
      </c>
      <c r="Z54" s="103" t="str">
        <f t="shared" si="28"/>
        <v>金龜</v>
      </c>
      <c r="AA54" s="103" t="str">
        <f t="shared" si="29"/>
        <v>金船</v>
      </c>
      <c r="AB54" s="103" t="str">
        <f t="shared" si="30"/>
        <v>金船</v>
      </c>
      <c r="AC54" s="103" t="str">
        <f t="shared" si="31"/>
        <v>金龜</v>
      </c>
      <c r="AD54" s="103" t="str">
        <f t="shared" si="32"/>
        <v>招財進寶</v>
      </c>
    </row>
    <row r="55" spans="2:30" ht="18">
      <c r="K55" s="181">
        <v>52</v>
      </c>
      <c r="L55" s="246" t="str">
        <f t="shared" si="16"/>
        <v>M3</v>
      </c>
      <c r="M55" s="246" t="str">
        <f t="shared" si="17"/>
        <v>M4</v>
      </c>
      <c r="N55" s="246" t="str">
        <f t="shared" si="18"/>
        <v>M5</v>
      </c>
      <c r="O55" s="246" t="str">
        <f t="shared" si="19"/>
        <v>M4</v>
      </c>
      <c r="P55" s="246" t="str">
        <f t="shared" si="20"/>
        <v>M5</v>
      </c>
      <c r="R55" s="181">
        <v>52</v>
      </c>
      <c r="S55" s="210">
        <v>3</v>
      </c>
      <c r="T55" s="210">
        <v>4</v>
      </c>
      <c r="U55" s="210">
        <v>5</v>
      </c>
      <c r="V55" s="210">
        <v>4</v>
      </c>
      <c r="W55" s="210">
        <v>5</v>
      </c>
      <c r="Y55" s="181">
        <v>52</v>
      </c>
      <c r="Z55" s="103" t="str">
        <f t="shared" si="28"/>
        <v>金龜</v>
      </c>
      <c r="AA55" s="103" t="str">
        <f t="shared" si="29"/>
        <v>金元寶</v>
      </c>
      <c r="AB55" s="103" t="str">
        <f t="shared" si="30"/>
        <v>招財進寶</v>
      </c>
      <c r="AC55" s="103" t="str">
        <f t="shared" si="31"/>
        <v>金元寶</v>
      </c>
      <c r="AD55" s="103" t="str">
        <f t="shared" si="32"/>
        <v>招財進寶</v>
      </c>
    </row>
    <row r="56" spans="2:30" ht="18">
      <c r="K56" s="181">
        <v>53</v>
      </c>
      <c r="L56" s="246" t="str">
        <f t="shared" si="16"/>
        <v>M4</v>
      </c>
      <c r="M56" s="246" t="str">
        <f t="shared" si="17"/>
        <v>M4</v>
      </c>
      <c r="N56" s="246" t="str">
        <f t="shared" si="18"/>
        <v>M3</v>
      </c>
      <c r="O56" s="246" t="str">
        <f t="shared" si="19"/>
        <v>M5</v>
      </c>
      <c r="P56" s="246" t="str">
        <f t="shared" si="20"/>
        <v>M3</v>
      </c>
      <c r="R56" s="181">
        <v>53</v>
      </c>
      <c r="S56" s="210">
        <v>4</v>
      </c>
      <c r="T56" s="210">
        <v>4</v>
      </c>
      <c r="U56" s="210">
        <v>3</v>
      </c>
      <c r="V56" s="210">
        <v>5</v>
      </c>
      <c r="W56" s="210">
        <v>3</v>
      </c>
      <c r="Y56" s="181">
        <v>53</v>
      </c>
      <c r="Z56" s="103" t="str">
        <f t="shared" si="28"/>
        <v>金元寶</v>
      </c>
      <c r="AA56" s="103" t="str">
        <f t="shared" si="29"/>
        <v>金元寶</v>
      </c>
      <c r="AB56" s="103" t="str">
        <f t="shared" si="30"/>
        <v>金龜</v>
      </c>
      <c r="AC56" s="103" t="str">
        <f t="shared" si="31"/>
        <v>招財進寶</v>
      </c>
      <c r="AD56" s="103" t="str">
        <f t="shared" si="32"/>
        <v>金龜</v>
      </c>
    </row>
    <row r="57" spans="2:30" ht="18">
      <c r="K57" s="181">
        <v>54</v>
      </c>
      <c r="L57" s="246" t="str">
        <f t="shared" si="16"/>
        <v>M3</v>
      </c>
      <c r="M57" s="246" t="str">
        <f t="shared" si="17"/>
        <v>M4</v>
      </c>
      <c r="N57" s="246" t="str">
        <f t="shared" si="18"/>
        <v>M2</v>
      </c>
      <c r="O57" s="246" t="str">
        <f t="shared" si="19"/>
        <v>M5</v>
      </c>
      <c r="P57" s="246" t="str">
        <f t="shared" si="20"/>
        <v>M4</v>
      </c>
      <c r="R57" s="181">
        <v>54</v>
      </c>
      <c r="S57" s="210">
        <v>3</v>
      </c>
      <c r="T57" s="210">
        <v>4</v>
      </c>
      <c r="U57" s="210">
        <v>2</v>
      </c>
      <c r="V57" s="210">
        <v>5</v>
      </c>
      <c r="W57" s="210">
        <v>4</v>
      </c>
      <c r="Y57" s="181">
        <v>54</v>
      </c>
      <c r="Z57" s="103" t="str">
        <f t="shared" si="28"/>
        <v>金龜</v>
      </c>
      <c r="AA57" s="103" t="str">
        <f t="shared" si="29"/>
        <v>金元寶</v>
      </c>
      <c r="AB57" s="103" t="str">
        <f t="shared" si="30"/>
        <v>金船</v>
      </c>
      <c r="AC57" s="103" t="str">
        <f t="shared" si="31"/>
        <v>招財進寶</v>
      </c>
      <c r="AD57" s="103" t="str">
        <f t="shared" si="32"/>
        <v>金元寶</v>
      </c>
    </row>
    <row r="58" spans="2:30" ht="18">
      <c r="K58" s="181">
        <v>55</v>
      </c>
      <c r="L58" s="246" t="str">
        <f t="shared" si="16"/>
        <v>M3</v>
      </c>
      <c r="M58" s="246" t="str">
        <f t="shared" si="17"/>
        <v>WW</v>
      </c>
      <c r="N58" s="246" t="str">
        <f t="shared" si="18"/>
        <v>M5</v>
      </c>
      <c r="O58" s="246" t="str">
        <f t="shared" si="19"/>
        <v>M2</v>
      </c>
      <c r="P58" s="246" t="str">
        <f t="shared" si="20"/>
        <v>M4</v>
      </c>
      <c r="R58" s="181">
        <v>55</v>
      </c>
      <c r="S58" s="210">
        <v>3</v>
      </c>
      <c r="T58" s="210">
        <v>12</v>
      </c>
      <c r="U58" s="210">
        <v>5</v>
      </c>
      <c r="V58" s="210">
        <v>2</v>
      </c>
      <c r="W58" s="210">
        <v>4</v>
      </c>
      <c r="Y58" s="181">
        <v>55</v>
      </c>
      <c r="Z58" s="103" t="str">
        <f t="shared" si="28"/>
        <v>金龜</v>
      </c>
      <c r="AA58" s="103" t="e">
        <f t="shared" si="29"/>
        <v>#N/A</v>
      </c>
      <c r="AB58" s="103" t="str">
        <f t="shared" si="30"/>
        <v>招財進寶</v>
      </c>
      <c r="AC58" s="103" t="str">
        <f t="shared" si="31"/>
        <v>金船</v>
      </c>
      <c r="AD58" s="103" t="str">
        <f t="shared" si="32"/>
        <v>金元寶</v>
      </c>
    </row>
    <row r="59" spans="2:30" ht="18">
      <c r="K59" s="181">
        <v>56</v>
      </c>
      <c r="L59" s="246"/>
      <c r="M59" s="246" t="str">
        <f t="shared" si="17"/>
        <v>M5</v>
      </c>
      <c r="N59" s="246" t="str">
        <f t="shared" si="18"/>
        <v>M3</v>
      </c>
      <c r="O59" s="246"/>
      <c r="P59" s="246" t="str">
        <f t="shared" si="20"/>
        <v>M3</v>
      </c>
      <c r="R59" s="181">
        <v>56</v>
      </c>
      <c r="S59" s="210"/>
      <c r="T59" s="210">
        <v>5</v>
      </c>
      <c r="U59" s="210">
        <v>3</v>
      </c>
      <c r="V59" s="210"/>
      <c r="W59" s="210">
        <v>3</v>
      </c>
      <c r="Y59" s="181">
        <v>56</v>
      </c>
      <c r="Z59" s="103" t="e">
        <f t="shared" si="28"/>
        <v>#N/A</v>
      </c>
      <c r="AA59" s="103" t="str">
        <f t="shared" si="29"/>
        <v>招財進寶</v>
      </c>
      <c r="AB59" s="103" t="str">
        <f t="shared" si="30"/>
        <v>金龜</v>
      </c>
      <c r="AC59" s="103" t="e">
        <f t="shared" si="31"/>
        <v>#N/A</v>
      </c>
      <c r="AD59" s="103" t="str">
        <f t="shared" si="32"/>
        <v>金龜</v>
      </c>
    </row>
    <row r="60" spans="2:30" ht="18">
      <c r="K60" s="181">
        <v>57</v>
      </c>
      <c r="L60" s="246"/>
      <c r="M60" s="246" t="str">
        <f t="shared" si="17"/>
        <v>M5</v>
      </c>
      <c r="N60" s="246"/>
      <c r="O60" s="246"/>
      <c r="P60" s="246" t="str">
        <f t="shared" si="20"/>
        <v>M5</v>
      </c>
      <c r="R60" s="181">
        <v>57</v>
      </c>
      <c r="S60" s="210"/>
      <c r="T60" s="210">
        <v>5</v>
      </c>
      <c r="U60" s="210"/>
      <c r="V60" s="210"/>
      <c r="W60" s="210">
        <v>5</v>
      </c>
      <c r="Y60" s="181">
        <v>57</v>
      </c>
      <c r="Z60" s="103" t="e">
        <f t="shared" si="28"/>
        <v>#N/A</v>
      </c>
      <c r="AA60" s="103" t="str">
        <f t="shared" si="29"/>
        <v>招財進寶</v>
      </c>
      <c r="AB60" s="103" t="e">
        <f t="shared" si="30"/>
        <v>#N/A</v>
      </c>
      <c r="AC60" s="103" t="e">
        <f t="shared" si="31"/>
        <v>#N/A</v>
      </c>
      <c r="AD60" s="103" t="str">
        <f t="shared" si="32"/>
        <v>招財進寶</v>
      </c>
    </row>
    <row r="61" spans="2:30" ht="18">
      <c r="K61" s="181">
        <v>58</v>
      </c>
      <c r="L61" s="246"/>
      <c r="M61" s="246"/>
      <c r="N61" s="246"/>
      <c r="O61" s="246"/>
      <c r="P61" s="246" t="str">
        <f t="shared" si="20"/>
        <v>M1</v>
      </c>
      <c r="R61" s="181">
        <v>58</v>
      </c>
      <c r="S61" s="210"/>
      <c r="T61" s="210"/>
      <c r="U61" s="210"/>
      <c r="V61" s="210"/>
      <c r="W61" s="210">
        <v>1</v>
      </c>
      <c r="Y61" s="181">
        <v>58</v>
      </c>
      <c r="Z61" s="103" t="e">
        <f t="shared" si="28"/>
        <v>#N/A</v>
      </c>
      <c r="AA61" s="103" t="e">
        <f t="shared" si="29"/>
        <v>#N/A</v>
      </c>
      <c r="AB61" s="103" t="e">
        <f t="shared" si="30"/>
        <v>#N/A</v>
      </c>
      <c r="AC61" s="103" t="e">
        <f t="shared" si="31"/>
        <v>#N/A</v>
      </c>
      <c r="AD61" s="103" t="str">
        <f t="shared" si="32"/>
        <v>金鳥</v>
      </c>
    </row>
    <row r="62" spans="2:30" ht="18">
      <c r="K62" s="181">
        <v>59</v>
      </c>
      <c r="L62" s="246"/>
      <c r="M62" s="246"/>
      <c r="N62" s="246"/>
      <c r="O62" s="246"/>
      <c r="P62" s="246" t="str">
        <f t="shared" si="20"/>
        <v>M2</v>
      </c>
      <c r="R62" s="181">
        <v>59</v>
      </c>
      <c r="S62" s="210"/>
      <c r="T62" s="210"/>
      <c r="U62" s="210"/>
      <c r="V62" s="210"/>
      <c r="W62" s="210">
        <v>2</v>
      </c>
      <c r="Y62" s="181">
        <v>59</v>
      </c>
      <c r="Z62" s="103" t="e">
        <f t="shared" si="28"/>
        <v>#N/A</v>
      </c>
      <c r="AA62" s="103" t="e">
        <f t="shared" si="29"/>
        <v>#N/A</v>
      </c>
      <c r="AB62" s="103" t="e">
        <f t="shared" si="30"/>
        <v>#N/A</v>
      </c>
      <c r="AC62" s="103" t="e">
        <f t="shared" si="31"/>
        <v>#N/A</v>
      </c>
      <c r="AD62" s="103" t="str">
        <f t="shared" si="32"/>
        <v>金船</v>
      </c>
    </row>
    <row r="63" spans="2:30" ht="18">
      <c r="K63" s="181">
        <v>60</v>
      </c>
      <c r="L63" s="246"/>
      <c r="M63" s="246"/>
      <c r="N63" s="246"/>
      <c r="O63" s="246"/>
      <c r="P63" s="246" t="str">
        <f t="shared" si="20"/>
        <v>M5</v>
      </c>
      <c r="R63" s="181">
        <v>60</v>
      </c>
      <c r="S63" s="210"/>
      <c r="T63" s="210"/>
      <c r="U63" s="210"/>
      <c r="V63" s="210"/>
      <c r="W63" s="210">
        <v>5</v>
      </c>
      <c r="Y63" s="181">
        <v>60</v>
      </c>
      <c r="Z63" s="103"/>
      <c r="AA63" s="103"/>
      <c r="AB63" s="103"/>
      <c r="AC63" s="103"/>
      <c r="AD63" s="103"/>
    </row>
    <row r="64" spans="2:30" ht="18">
      <c r="K64" s="181">
        <v>61</v>
      </c>
      <c r="L64" s="246"/>
      <c r="M64" s="246"/>
      <c r="N64" s="246"/>
      <c r="O64" s="246"/>
      <c r="P64" s="246" t="str">
        <f t="shared" si="20"/>
        <v>M3</v>
      </c>
      <c r="R64" s="181">
        <v>61</v>
      </c>
      <c r="S64" s="210"/>
      <c r="T64" s="210"/>
      <c r="U64" s="210"/>
      <c r="V64" s="210"/>
      <c r="W64" s="210">
        <v>3</v>
      </c>
      <c r="Y64" s="181">
        <v>61</v>
      </c>
      <c r="Z64" s="103"/>
      <c r="AA64" s="103"/>
      <c r="AB64" s="103"/>
      <c r="AC64" s="103"/>
      <c r="AD64" s="103"/>
    </row>
    <row r="65" spans="11:30" ht="18">
      <c r="K65" s="181">
        <v>62</v>
      </c>
      <c r="L65" s="246"/>
      <c r="M65" s="246"/>
      <c r="N65" s="246"/>
      <c r="O65" s="246"/>
      <c r="P65" s="246" t="str">
        <f t="shared" si="20"/>
        <v>M2</v>
      </c>
      <c r="R65" s="181">
        <v>62</v>
      </c>
      <c r="S65" s="210"/>
      <c r="T65" s="210"/>
      <c r="U65" s="210"/>
      <c r="V65" s="210"/>
      <c r="W65" s="210">
        <v>2</v>
      </c>
      <c r="Y65" s="181">
        <v>62</v>
      </c>
      <c r="Z65" s="103"/>
      <c r="AA65" s="103"/>
      <c r="AB65" s="103"/>
      <c r="AC65" s="103"/>
      <c r="AD65" s="103"/>
    </row>
    <row r="66" spans="11:30" ht="18">
      <c r="K66" s="181">
        <v>63</v>
      </c>
      <c r="L66" s="246"/>
      <c r="M66" s="246"/>
      <c r="N66" s="246"/>
      <c r="O66" s="246"/>
      <c r="P66" s="246" t="str">
        <f t="shared" si="20"/>
        <v>M4</v>
      </c>
      <c r="R66" s="181">
        <v>63</v>
      </c>
      <c r="S66" s="210"/>
      <c r="T66" s="210"/>
      <c r="U66" s="210"/>
      <c r="V66" s="210"/>
      <c r="W66" s="210">
        <v>4</v>
      </c>
      <c r="Y66" s="181">
        <v>63</v>
      </c>
      <c r="Z66" s="103"/>
      <c r="AA66" s="103"/>
      <c r="AB66" s="103"/>
      <c r="AC66" s="103"/>
      <c r="AD66" s="103"/>
    </row>
    <row r="67" spans="11:30" ht="18">
      <c r="K67" s="181">
        <v>64</v>
      </c>
      <c r="L67" s="246"/>
      <c r="M67" s="246"/>
      <c r="N67" s="246"/>
      <c r="O67" s="246"/>
      <c r="P67" s="246" t="str">
        <f t="shared" si="20"/>
        <v>M3</v>
      </c>
      <c r="R67" s="181">
        <v>64</v>
      </c>
      <c r="S67" s="210"/>
      <c r="T67" s="210"/>
      <c r="U67" s="210"/>
      <c r="V67" s="210"/>
      <c r="W67" s="210">
        <v>3</v>
      </c>
      <c r="Y67" s="181">
        <v>64</v>
      </c>
      <c r="Z67" s="103"/>
      <c r="AA67" s="103"/>
      <c r="AB67" s="103"/>
      <c r="AC67" s="103"/>
      <c r="AD67" s="103"/>
    </row>
    <row r="68" spans="11:30" ht="18">
      <c r="K68" s="181">
        <v>65</v>
      </c>
      <c r="L68" s="246"/>
      <c r="M68" s="246"/>
      <c r="N68" s="246"/>
      <c r="O68" s="246"/>
      <c r="P68" s="246" t="str">
        <f t="shared" ref="P68:P70" si="33">VLOOKUP(W68,$A$3:$B$19,2,FALSE)</f>
        <v>M5</v>
      </c>
      <c r="R68" s="181">
        <v>65</v>
      </c>
      <c r="S68" s="210"/>
      <c r="T68" s="210"/>
      <c r="U68" s="210"/>
      <c r="V68" s="210"/>
      <c r="W68" s="210">
        <v>5</v>
      </c>
      <c r="Y68" s="181">
        <v>65</v>
      </c>
      <c r="Z68" s="103"/>
      <c r="AA68" s="103"/>
      <c r="AB68" s="103"/>
      <c r="AC68" s="103"/>
      <c r="AD68" s="103"/>
    </row>
    <row r="69" spans="11:30" ht="18">
      <c r="K69" s="181">
        <v>66</v>
      </c>
      <c r="L69" s="246"/>
      <c r="M69" s="246"/>
      <c r="N69" s="246"/>
      <c r="O69" s="246"/>
      <c r="P69" s="246" t="str">
        <f t="shared" si="33"/>
        <v>M5</v>
      </c>
      <c r="R69" s="181">
        <v>66</v>
      </c>
      <c r="S69" s="210"/>
      <c r="T69" s="210"/>
      <c r="U69" s="210"/>
      <c r="V69" s="210"/>
      <c r="W69" s="210">
        <v>5</v>
      </c>
      <c r="Y69" s="181">
        <v>66</v>
      </c>
      <c r="Z69" s="103"/>
      <c r="AA69" s="103"/>
      <c r="AB69" s="103"/>
      <c r="AC69" s="103"/>
      <c r="AD69" s="103"/>
    </row>
    <row r="70" spans="11:30" ht="18">
      <c r="K70" s="181">
        <v>67</v>
      </c>
      <c r="L70" s="246"/>
      <c r="M70" s="246"/>
      <c r="N70" s="246"/>
      <c r="O70" s="246"/>
      <c r="P70" s="246" t="str">
        <f t="shared" si="33"/>
        <v>S1</v>
      </c>
      <c r="R70" s="181">
        <v>67</v>
      </c>
      <c r="S70" s="210"/>
      <c r="T70" s="210"/>
      <c r="U70" s="210"/>
      <c r="V70" s="210"/>
      <c r="W70" s="210">
        <v>13</v>
      </c>
      <c r="Y70" s="181">
        <v>67</v>
      </c>
      <c r="Z70" s="103"/>
      <c r="AA70" s="103"/>
      <c r="AB70" s="103"/>
      <c r="AC70" s="103"/>
      <c r="AD70" s="103"/>
    </row>
    <row r="71" spans="11:30" ht="18">
      <c r="K71" s="181">
        <v>68</v>
      </c>
      <c r="L71" s="246"/>
      <c r="M71" s="246"/>
      <c r="N71" s="246"/>
      <c r="O71" s="246"/>
      <c r="P71" s="246"/>
      <c r="R71" s="181">
        <v>68</v>
      </c>
      <c r="S71" s="103"/>
      <c r="T71" s="103"/>
      <c r="U71" s="103"/>
      <c r="V71" s="103"/>
      <c r="W71" s="103"/>
      <c r="X71" s="1"/>
      <c r="Y71" s="181">
        <v>68</v>
      </c>
      <c r="Z71" s="103"/>
      <c r="AA71" s="103"/>
      <c r="AB71" s="103"/>
      <c r="AC71" s="103"/>
      <c r="AD71" s="103"/>
    </row>
    <row r="72" spans="11:30" ht="18">
      <c r="K72" s="181">
        <v>69</v>
      </c>
      <c r="L72" s="246"/>
      <c r="M72" s="246"/>
      <c r="N72" s="246"/>
      <c r="O72" s="246"/>
      <c r="P72" s="246"/>
      <c r="R72" s="181">
        <v>69</v>
      </c>
      <c r="S72" s="103"/>
      <c r="T72" s="103"/>
      <c r="U72" s="103"/>
      <c r="V72" s="103"/>
      <c r="W72" s="103"/>
      <c r="Y72" s="181">
        <v>69</v>
      </c>
      <c r="Z72" s="103"/>
      <c r="AA72" s="103"/>
      <c r="AB72" s="103"/>
      <c r="AC72" s="103"/>
      <c r="AD72" s="103"/>
    </row>
    <row r="73" spans="11:30" ht="18">
      <c r="K73" s="181">
        <v>70</v>
      </c>
      <c r="L73" s="246"/>
      <c r="M73" s="246"/>
      <c r="N73" s="246"/>
      <c r="O73" s="246"/>
      <c r="P73" s="246"/>
      <c r="R73" s="181">
        <v>70</v>
      </c>
      <c r="S73" s="103"/>
      <c r="T73" s="103"/>
      <c r="U73" s="103"/>
      <c r="V73" s="103"/>
      <c r="W73" s="103"/>
      <c r="Y73" s="181">
        <v>70</v>
      </c>
      <c r="Z73" s="103"/>
      <c r="AA73" s="103"/>
      <c r="AB73" s="103"/>
      <c r="AC73" s="103"/>
      <c r="AD73" s="103"/>
    </row>
    <row r="74" spans="11:30" ht="18">
      <c r="K74" s="181">
        <v>71</v>
      </c>
      <c r="L74" s="246"/>
      <c r="M74" s="246"/>
      <c r="N74" s="246"/>
      <c r="O74" s="246"/>
      <c r="P74" s="246"/>
      <c r="R74" s="181">
        <v>71</v>
      </c>
      <c r="S74" s="103"/>
      <c r="T74" s="103"/>
      <c r="U74" s="103"/>
      <c r="V74" s="103"/>
      <c r="W74" s="103"/>
      <c r="Y74" s="181">
        <v>71</v>
      </c>
      <c r="Z74" s="103"/>
      <c r="AA74" s="103"/>
      <c r="AB74" s="103"/>
      <c r="AC74" s="103"/>
      <c r="AD74" s="103"/>
    </row>
    <row r="75" spans="11:30" ht="18">
      <c r="K75" s="181">
        <v>72</v>
      </c>
      <c r="L75" s="246"/>
      <c r="M75" s="246"/>
      <c r="N75" s="246"/>
      <c r="O75" s="246"/>
      <c r="P75" s="246"/>
      <c r="R75" s="181">
        <v>72</v>
      </c>
      <c r="S75" s="103"/>
      <c r="T75" s="103"/>
      <c r="U75" s="103"/>
      <c r="V75" s="103"/>
      <c r="W75" s="103"/>
      <c r="Y75" s="181">
        <v>72</v>
      </c>
      <c r="Z75" s="103"/>
      <c r="AA75" s="103"/>
      <c r="AB75" s="103"/>
      <c r="AC75" s="103"/>
      <c r="AD75" s="103"/>
    </row>
    <row r="76" spans="11:30" ht="18">
      <c r="K76" s="181">
        <v>73</v>
      </c>
      <c r="L76" s="246"/>
      <c r="M76" s="246"/>
      <c r="N76" s="246"/>
      <c r="O76" s="246"/>
      <c r="P76" s="246"/>
      <c r="R76" s="181">
        <v>73</v>
      </c>
      <c r="S76" s="103"/>
      <c r="T76" s="103"/>
      <c r="U76" s="103"/>
      <c r="V76" s="103"/>
      <c r="W76" s="103"/>
      <c r="Y76" s="181">
        <v>73</v>
      </c>
      <c r="Z76" s="103"/>
      <c r="AA76" s="103"/>
      <c r="AB76" s="103"/>
      <c r="AC76" s="103"/>
      <c r="AD76" s="103"/>
    </row>
    <row r="77" spans="11:30" ht="18">
      <c r="K77" s="181">
        <v>74</v>
      </c>
      <c r="L77" s="246"/>
      <c r="M77" s="246"/>
      <c r="N77" s="246"/>
      <c r="O77" s="246"/>
      <c r="P77" s="246"/>
      <c r="R77" s="181">
        <v>74</v>
      </c>
      <c r="S77" s="103"/>
      <c r="T77" s="103"/>
      <c r="U77" s="103"/>
      <c r="V77" s="103"/>
      <c r="W77" s="103"/>
      <c r="Y77" s="181">
        <v>74</v>
      </c>
      <c r="Z77" s="103"/>
      <c r="AA77" s="103"/>
      <c r="AB77" s="103"/>
      <c r="AC77" s="103"/>
      <c r="AD77" s="103"/>
    </row>
    <row r="78" spans="11:30" ht="18">
      <c r="K78" s="181">
        <f>K77+1</f>
        <v>75</v>
      </c>
      <c r="L78" s="246"/>
      <c r="M78" s="246"/>
      <c r="N78" s="246"/>
      <c r="O78" s="246"/>
      <c r="P78" s="246"/>
      <c r="R78" s="181">
        <f>R77+1</f>
        <v>75</v>
      </c>
      <c r="S78" s="103"/>
      <c r="T78" s="103"/>
      <c r="U78" s="103"/>
      <c r="V78" s="103"/>
      <c r="W78" s="103"/>
      <c r="Y78" s="181">
        <f>Y77+1</f>
        <v>75</v>
      </c>
      <c r="Z78" s="103" t="str">
        <f>IF(L78="","",VLOOKUP(L78,$B$3:$I$11,2,0))</f>
        <v/>
      </c>
      <c r="AA78" s="103" t="str">
        <f>IF(M78="","",VLOOKUP(M78,$B$3:$I$11,2,0))</f>
        <v/>
      </c>
      <c r="AB78" s="103" t="str">
        <f>IF(N78="","",VLOOKUP(N78,$B$3:$I$11,2,0))</f>
        <v/>
      </c>
      <c r="AC78" s="103" t="str">
        <f>IF(O78="","",VLOOKUP(O78,$B$3:$I$11,2,0))</f>
        <v/>
      </c>
      <c r="AD78" s="103" t="str">
        <f>IF(P78="","",VLOOKUP(P78,$B$3:$I$11,2,0))</f>
        <v/>
      </c>
    </row>
    <row r="79" spans="11:30" ht="18">
      <c r="K79" s="181">
        <f t="shared" ref="K79:K92" si="34">K78+1</f>
        <v>76</v>
      </c>
      <c r="L79" s="181"/>
      <c r="M79" s="246"/>
      <c r="N79" s="246"/>
      <c r="O79" s="246"/>
      <c r="P79" s="246"/>
      <c r="R79" s="181">
        <f t="shared" ref="R79:R103" si="35">R78+1</f>
        <v>76</v>
      </c>
      <c r="S79" s="2"/>
      <c r="T79" s="2"/>
      <c r="U79" s="2"/>
      <c r="V79" s="2"/>
      <c r="W79" s="2"/>
      <c r="Y79" s="181">
        <f t="shared" ref="Y79:Y103" si="36">Y78+1</f>
        <v>76</v>
      </c>
      <c r="Z79" s="181"/>
      <c r="AA79" s="181"/>
      <c r="AB79" s="181"/>
      <c r="AC79" s="181"/>
      <c r="AD79" s="181"/>
    </row>
    <row r="80" spans="11:30" ht="18">
      <c r="K80" s="181">
        <f t="shared" si="34"/>
        <v>77</v>
      </c>
      <c r="L80" s="181"/>
      <c r="M80" s="246"/>
      <c r="N80" s="246"/>
      <c r="O80" s="246"/>
      <c r="P80" s="246"/>
      <c r="R80" s="181">
        <f t="shared" si="35"/>
        <v>77</v>
      </c>
      <c r="S80" s="2"/>
      <c r="T80" s="2"/>
      <c r="U80" s="2"/>
      <c r="V80" s="2"/>
      <c r="W80" s="2"/>
      <c r="Y80" s="181">
        <f t="shared" si="36"/>
        <v>77</v>
      </c>
      <c r="Z80" s="181"/>
      <c r="AA80" s="181"/>
      <c r="AB80" s="181"/>
      <c r="AC80" s="181"/>
      <c r="AD80" s="181"/>
    </row>
    <row r="81" spans="11:30" ht="18">
      <c r="K81" s="181">
        <f t="shared" si="34"/>
        <v>78</v>
      </c>
      <c r="L81" s="181"/>
      <c r="M81" s="246"/>
      <c r="N81" s="246"/>
      <c r="O81" s="246"/>
      <c r="P81" s="246"/>
      <c r="R81" s="181">
        <f t="shared" si="35"/>
        <v>78</v>
      </c>
      <c r="S81" s="2"/>
      <c r="T81" s="2"/>
      <c r="U81" s="2"/>
      <c r="V81" s="2"/>
      <c r="W81" s="2"/>
      <c r="Y81" s="181">
        <f t="shared" si="36"/>
        <v>78</v>
      </c>
      <c r="Z81" s="181"/>
      <c r="AA81" s="181"/>
      <c r="AB81" s="181"/>
      <c r="AC81" s="181"/>
      <c r="AD81" s="181"/>
    </row>
    <row r="82" spans="11:30" ht="18">
      <c r="K82" s="181">
        <f t="shared" si="34"/>
        <v>79</v>
      </c>
      <c r="L82" s="181"/>
      <c r="M82" s="246"/>
      <c r="N82" s="246"/>
      <c r="O82" s="246"/>
      <c r="P82" s="246"/>
      <c r="R82" s="181">
        <f t="shared" si="35"/>
        <v>79</v>
      </c>
      <c r="S82" s="2"/>
      <c r="T82" s="2"/>
      <c r="U82" s="2"/>
      <c r="V82" s="2"/>
      <c r="W82" s="2"/>
      <c r="Y82" s="181">
        <f t="shared" si="36"/>
        <v>79</v>
      </c>
      <c r="Z82" s="181"/>
      <c r="AA82" s="181"/>
      <c r="AB82" s="181"/>
      <c r="AC82" s="181"/>
      <c r="AD82" s="181"/>
    </row>
    <row r="83" spans="11:30" ht="18">
      <c r="K83" s="181">
        <f t="shared" si="34"/>
        <v>80</v>
      </c>
      <c r="L83" s="181"/>
      <c r="M83" s="246"/>
      <c r="N83" s="246"/>
      <c r="O83" s="246"/>
      <c r="P83" s="246"/>
      <c r="R83" s="181">
        <f t="shared" si="35"/>
        <v>80</v>
      </c>
      <c r="S83" s="2"/>
      <c r="T83" s="2"/>
      <c r="U83" s="2"/>
      <c r="V83" s="2"/>
      <c r="W83" s="2"/>
      <c r="Y83" s="181">
        <f t="shared" si="36"/>
        <v>80</v>
      </c>
      <c r="Z83" s="181"/>
      <c r="AA83" s="181"/>
      <c r="AB83" s="181"/>
      <c r="AC83" s="181"/>
      <c r="AD83" s="181"/>
    </row>
    <row r="84" spans="11:30" ht="18">
      <c r="K84" s="181">
        <f t="shared" si="34"/>
        <v>81</v>
      </c>
      <c r="L84" s="181"/>
      <c r="M84" s="246"/>
      <c r="N84" s="246"/>
      <c r="O84" s="246"/>
      <c r="P84" s="246"/>
      <c r="R84" s="181">
        <f t="shared" si="35"/>
        <v>81</v>
      </c>
      <c r="S84" s="2"/>
      <c r="T84" s="2"/>
      <c r="U84" s="2"/>
      <c r="V84" s="2"/>
      <c r="W84" s="2"/>
      <c r="Y84" s="181">
        <f t="shared" si="36"/>
        <v>81</v>
      </c>
      <c r="Z84" s="181"/>
      <c r="AA84" s="181"/>
      <c r="AB84" s="181"/>
      <c r="AC84" s="181"/>
      <c r="AD84" s="181"/>
    </row>
    <row r="85" spans="11:30" ht="18">
      <c r="K85" s="181">
        <f t="shared" si="34"/>
        <v>82</v>
      </c>
      <c r="L85" s="181"/>
      <c r="M85" s="246"/>
      <c r="N85" s="246"/>
      <c r="O85" s="246"/>
      <c r="P85" s="246"/>
      <c r="R85" s="181">
        <f t="shared" si="35"/>
        <v>82</v>
      </c>
      <c r="S85" s="2"/>
      <c r="T85" s="2"/>
      <c r="U85" s="2"/>
      <c r="V85" s="2"/>
      <c r="W85" s="2"/>
      <c r="Y85" s="181">
        <f t="shared" si="36"/>
        <v>82</v>
      </c>
      <c r="Z85" s="181"/>
      <c r="AA85" s="181"/>
      <c r="AB85" s="181"/>
      <c r="AC85" s="181"/>
      <c r="AD85" s="181"/>
    </row>
    <row r="86" spans="11:30" ht="18">
      <c r="K86" s="181">
        <f t="shared" si="34"/>
        <v>83</v>
      </c>
      <c r="L86" s="181"/>
      <c r="M86" s="246"/>
      <c r="N86" s="246"/>
      <c r="O86" s="246"/>
      <c r="P86" s="246"/>
      <c r="R86" s="181">
        <f t="shared" si="35"/>
        <v>83</v>
      </c>
      <c r="S86" s="2"/>
      <c r="T86" s="2"/>
      <c r="U86" s="2"/>
      <c r="V86" s="2"/>
      <c r="W86" s="2"/>
      <c r="Y86" s="181">
        <f t="shared" si="36"/>
        <v>83</v>
      </c>
      <c r="Z86" s="181"/>
      <c r="AA86" s="181"/>
      <c r="AB86" s="181"/>
      <c r="AC86" s="181"/>
      <c r="AD86" s="181"/>
    </row>
    <row r="87" spans="11:30" ht="18">
      <c r="K87" s="181">
        <f t="shared" si="34"/>
        <v>84</v>
      </c>
      <c r="L87" s="181"/>
      <c r="M87" s="246"/>
      <c r="N87" s="246"/>
      <c r="O87" s="246"/>
      <c r="P87" s="246"/>
      <c r="R87" s="181">
        <f t="shared" si="35"/>
        <v>84</v>
      </c>
      <c r="S87" s="2"/>
      <c r="T87" s="2"/>
      <c r="U87" s="2"/>
      <c r="V87" s="2"/>
      <c r="W87" s="2"/>
      <c r="Y87" s="181">
        <f t="shared" si="36"/>
        <v>84</v>
      </c>
      <c r="Z87" s="181"/>
      <c r="AA87" s="181"/>
      <c r="AB87" s="181"/>
      <c r="AC87" s="181"/>
      <c r="AD87" s="181"/>
    </row>
    <row r="88" spans="11:30" ht="18">
      <c r="K88" s="181">
        <f t="shared" si="34"/>
        <v>85</v>
      </c>
      <c r="L88" s="181"/>
      <c r="M88" s="246"/>
      <c r="N88" s="246"/>
      <c r="O88" s="246"/>
      <c r="P88" s="246"/>
      <c r="R88" s="181">
        <f t="shared" si="35"/>
        <v>85</v>
      </c>
      <c r="S88" s="2"/>
      <c r="T88" s="2"/>
      <c r="U88" s="2"/>
      <c r="V88" s="2"/>
      <c r="W88" s="2"/>
      <c r="Y88" s="181">
        <f t="shared" si="36"/>
        <v>85</v>
      </c>
      <c r="Z88" s="181"/>
      <c r="AA88" s="181"/>
      <c r="AB88" s="181"/>
      <c r="AC88" s="181"/>
      <c r="AD88" s="181"/>
    </row>
    <row r="89" spans="11:30" ht="18">
      <c r="K89" s="181">
        <f t="shared" si="34"/>
        <v>86</v>
      </c>
      <c r="L89" s="181"/>
      <c r="M89" s="246"/>
      <c r="N89" s="246"/>
      <c r="O89" s="246"/>
      <c r="P89" s="246"/>
      <c r="R89" s="181">
        <f t="shared" si="35"/>
        <v>86</v>
      </c>
      <c r="S89" s="2"/>
      <c r="T89" s="2"/>
      <c r="U89" s="2"/>
      <c r="V89" s="2"/>
      <c r="W89" s="2"/>
      <c r="Y89" s="181">
        <f t="shared" si="36"/>
        <v>86</v>
      </c>
      <c r="Z89" s="181"/>
      <c r="AA89" s="181"/>
      <c r="AB89" s="181"/>
      <c r="AC89" s="181"/>
      <c r="AD89" s="181"/>
    </row>
    <row r="90" spans="11:30" ht="18">
      <c r="K90" s="181">
        <f t="shared" si="34"/>
        <v>87</v>
      </c>
      <c r="L90" s="181"/>
      <c r="M90" s="246"/>
      <c r="N90" s="246"/>
      <c r="O90" s="246"/>
      <c r="P90" s="246"/>
      <c r="R90" s="181">
        <f t="shared" si="35"/>
        <v>87</v>
      </c>
      <c r="S90" s="2"/>
      <c r="T90" s="2"/>
      <c r="U90" s="2"/>
      <c r="V90" s="2"/>
      <c r="W90" s="2"/>
      <c r="Y90" s="181">
        <f t="shared" si="36"/>
        <v>87</v>
      </c>
      <c r="Z90" s="181"/>
      <c r="AA90" s="181"/>
      <c r="AB90" s="181"/>
      <c r="AC90" s="181"/>
      <c r="AD90" s="181"/>
    </row>
    <row r="91" spans="11:30" ht="18">
      <c r="K91" s="181">
        <f t="shared" si="34"/>
        <v>88</v>
      </c>
      <c r="L91" s="181"/>
      <c r="M91" s="246"/>
      <c r="N91" s="246"/>
      <c r="O91" s="246"/>
      <c r="P91" s="246"/>
      <c r="R91" s="181">
        <f t="shared" si="35"/>
        <v>88</v>
      </c>
      <c r="S91" s="2"/>
      <c r="T91" s="2"/>
      <c r="U91" s="2"/>
      <c r="V91" s="2"/>
      <c r="W91" s="2"/>
      <c r="Y91" s="181">
        <f t="shared" si="36"/>
        <v>88</v>
      </c>
      <c r="Z91" s="181"/>
      <c r="AA91" s="181"/>
      <c r="AB91" s="181"/>
      <c r="AC91" s="181"/>
      <c r="AD91" s="181"/>
    </row>
    <row r="92" spans="11:30" ht="18">
      <c r="K92" s="181">
        <f t="shared" si="34"/>
        <v>89</v>
      </c>
      <c r="L92" s="181"/>
      <c r="M92" s="246"/>
      <c r="N92" s="246"/>
      <c r="O92" s="246"/>
      <c r="P92" s="246"/>
      <c r="R92" s="181">
        <f t="shared" si="35"/>
        <v>89</v>
      </c>
      <c r="S92" s="2"/>
      <c r="T92" s="2"/>
      <c r="U92" s="2"/>
      <c r="V92" s="2"/>
      <c r="W92" s="2"/>
      <c r="Y92" s="181">
        <f t="shared" si="36"/>
        <v>89</v>
      </c>
      <c r="Z92" s="181"/>
      <c r="AA92" s="181"/>
      <c r="AB92" s="181"/>
      <c r="AC92" s="181"/>
      <c r="AD92" s="181"/>
    </row>
    <row r="93" spans="11:30" ht="18">
      <c r="K93" s="181">
        <f>K92+1</f>
        <v>90</v>
      </c>
      <c r="L93" s="181"/>
      <c r="M93" s="246"/>
      <c r="N93" s="246"/>
      <c r="O93" s="246"/>
      <c r="P93" s="246"/>
      <c r="R93" s="181">
        <f t="shared" si="35"/>
        <v>90</v>
      </c>
      <c r="S93" s="2"/>
      <c r="T93" s="2"/>
      <c r="U93" s="2"/>
      <c r="V93" s="2"/>
      <c r="W93" s="2"/>
      <c r="Y93" s="181">
        <f t="shared" si="36"/>
        <v>90</v>
      </c>
      <c r="Z93" s="181"/>
      <c r="AA93" s="181"/>
      <c r="AB93" s="181"/>
      <c r="AC93" s="181"/>
      <c r="AD93" s="181"/>
    </row>
    <row r="94" spans="11:30" ht="18">
      <c r="K94" s="181">
        <f t="shared" ref="K94:K103" si="37">K93+1</f>
        <v>91</v>
      </c>
      <c r="L94" s="181"/>
      <c r="M94" s="246"/>
      <c r="N94" s="246"/>
      <c r="O94" s="246"/>
      <c r="P94" s="246"/>
      <c r="R94" s="181">
        <f t="shared" si="35"/>
        <v>91</v>
      </c>
      <c r="S94" s="2"/>
      <c r="T94" s="2"/>
      <c r="U94" s="2"/>
      <c r="V94" s="2"/>
      <c r="W94" s="2"/>
      <c r="Y94" s="181">
        <f t="shared" si="36"/>
        <v>91</v>
      </c>
      <c r="Z94" s="181"/>
      <c r="AA94" s="181"/>
      <c r="AB94" s="181"/>
      <c r="AC94" s="181"/>
      <c r="AD94" s="181"/>
    </row>
    <row r="95" spans="11:30" ht="18">
      <c r="K95" s="181">
        <f t="shared" si="37"/>
        <v>92</v>
      </c>
      <c r="L95" s="181"/>
      <c r="M95" s="246"/>
      <c r="N95" s="246"/>
      <c r="O95" s="246"/>
      <c r="P95" s="246"/>
      <c r="R95" s="181">
        <f t="shared" si="35"/>
        <v>92</v>
      </c>
      <c r="S95" s="2"/>
      <c r="T95" s="2"/>
      <c r="U95" s="2"/>
      <c r="V95" s="2"/>
      <c r="W95" s="2"/>
      <c r="Y95" s="181">
        <f t="shared" si="36"/>
        <v>92</v>
      </c>
      <c r="Z95" s="181"/>
      <c r="AA95" s="181"/>
      <c r="AB95" s="181"/>
      <c r="AC95" s="181"/>
      <c r="AD95" s="181"/>
    </row>
    <row r="96" spans="11:30" ht="18">
      <c r="K96" s="181">
        <f t="shared" si="37"/>
        <v>93</v>
      </c>
      <c r="L96" s="181"/>
      <c r="M96" s="246"/>
      <c r="N96" s="246"/>
      <c r="O96" s="246"/>
      <c r="P96" s="246"/>
      <c r="R96" s="181">
        <f t="shared" si="35"/>
        <v>93</v>
      </c>
      <c r="S96" s="2"/>
      <c r="T96" s="2"/>
      <c r="U96" s="2"/>
      <c r="V96" s="2"/>
      <c r="W96" s="2"/>
      <c r="Y96" s="181">
        <f t="shared" si="36"/>
        <v>93</v>
      </c>
      <c r="Z96" s="181"/>
      <c r="AA96" s="181"/>
      <c r="AB96" s="181"/>
      <c r="AC96" s="181"/>
      <c r="AD96" s="181"/>
    </row>
    <row r="97" spans="11:30" ht="18">
      <c r="K97" s="181">
        <f t="shared" si="37"/>
        <v>94</v>
      </c>
      <c r="L97" s="181"/>
      <c r="M97" s="246"/>
      <c r="N97" s="246"/>
      <c r="O97" s="246"/>
      <c r="P97" s="246"/>
      <c r="R97" s="181">
        <f t="shared" si="35"/>
        <v>94</v>
      </c>
      <c r="S97" s="2"/>
      <c r="T97" s="2"/>
      <c r="U97" s="2"/>
      <c r="V97" s="2"/>
      <c r="W97" s="2"/>
      <c r="Y97" s="181">
        <f t="shared" si="36"/>
        <v>94</v>
      </c>
      <c r="Z97" s="181"/>
      <c r="AA97" s="181"/>
      <c r="AB97" s="181"/>
      <c r="AC97" s="181"/>
      <c r="AD97" s="181"/>
    </row>
    <row r="98" spans="11:30" ht="18">
      <c r="K98" s="181">
        <f t="shared" si="37"/>
        <v>95</v>
      </c>
      <c r="L98" s="181"/>
      <c r="M98" s="246"/>
      <c r="N98" s="246"/>
      <c r="O98" s="246"/>
      <c r="P98" s="246"/>
      <c r="R98" s="181">
        <f t="shared" si="35"/>
        <v>95</v>
      </c>
      <c r="S98" s="2"/>
      <c r="T98" s="2"/>
      <c r="U98" s="2"/>
      <c r="V98" s="2"/>
      <c r="W98" s="2"/>
      <c r="Y98" s="181">
        <f t="shared" si="36"/>
        <v>95</v>
      </c>
      <c r="Z98" s="181"/>
      <c r="AA98" s="181"/>
      <c r="AB98" s="181"/>
      <c r="AC98" s="181"/>
      <c r="AD98" s="181"/>
    </row>
    <row r="99" spans="11:30" ht="18">
      <c r="K99" s="181">
        <f t="shared" si="37"/>
        <v>96</v>
      </c>
      <c r="L99" s="181"/>
      <c r="M99" s="246"/>
      <c r="N99" s="246"/>
      <c r="O99" s="246"/>
      <c r="P99" s="246"/>
      <c r="R99" s="181">
        <f t="shared" si="35"/>
        <v>96</v>
      </c>
      <c r="S99" s="2"/>
      <c r="T99" s="2"/>
      <c r="U99" s="2"/>
      <c r="V99" s="2"/>
      <c r="W99" s="2"/>
      <c r="Y99" s="181">
        <f t="shared" si="36"/>
        <v>96</v>
      </c>
      <c r="Z99" s="181"/>
      <c r="AA99" s="181"/>
      <c r="AB99" s="181"/>
      <c r="AC99" s="181"/>
      <c r="AD99" s="181"/>
    </row>
    <row r="100" spans="11:30" ht="18">
      <c r="K100" s="181">
        <f t="shared" si="37"/>
        <v>97</v>
      </c>
      <c r="L100" s="181"/>
      <c r="M100" s="246"/>
      <c r="N100" s="246"/>
      <c r="O100" s="246"/>
      <c r="P100" s="246"/>
      <c r="R100" s="181">
        <f t="shared" si="35"/>
        <v>97</v>
      </c>
      <c r="S100" s="2"/>
      <c r="T100" s="2"/>
      <c r="U100" s="2"/>
      <c r="V100" s="2"/>
      <c r="W100" s="2"/>
      <c r="Y100" s="181">
        <f t="shared" si="36"/>
        <v>97</v>
      </c>
      <c r="Z100" s="181"/>
      <c r="AA100" s="181"/>
      <c r="AB100" s="181"/>
      <c r="AC100" s="181"/>
      <c r="AD100" s="181"/>
    </row>
    <row r="101" spans="11:30" ht="18">
      <c r="K101" s="181">
        <f t="shared" si="37"/>
        <v>98</v>
      </c>
      <c r="L101" s="181"/>
      <c r="M101" s="246"/>
      <c r="N101" s="246"/>
      <c r="O101" s="246"/>
      <c r="P101" s="246"/>
      <c r="R101" s="181">
        <f t="shared" si="35"/>
        <v>98</v>
      </c>
      <c r="S101" s="2"/>
      <c r="T101" s="2"/>
      <c r="U101" s="2"/>
      <c r="V101" s="2"/>
      <c r="W101" s="2"/>
      <c r="Y101" s="181">
        <f t="shared" si="36"/>
        <v>98</v>
      </c>
      <c r="Z101" s="181"/>
      <c r="AA101" s="181"/>
      <c r="AB101" s="181"/>
      <c r="AC101" s="181"/>
      <c r="AD101" s="181"/>
    </row>
    <row r="102" spans="11:30" ht="18">
      <c r="K102" s="181">
        <f t="shared" si="37"/>
        <v>99</v>
      </c>
      <c r="L102" s="181"/>
      <c r="M102" s="246"/>
      <c r="N102" s="246"/>
      <c r="O102" s="246"/>
      <c r="P102" s="246"/>
      <c r="R102" s="181">
        <f t="shared" si="35"/>
        <v>99</v>
      </c>
      <c r="S102" s="2"/>
      <c r="T102" s="2"/>
      <c r="U102" s="2"/>
      <c r="V102" s="2"/>
      <c r="W102" s="2"/>
      <c r="Y102" s="181">
        <f t="shared" si="36"/>
        <v>99</v>
      </c>
      <c r="Z102" s="181"/>
      <c r="AA102" s="181"/>
      <c r="AB102" s="181"/>
      <c r="AC102" s="181"/>
      <c r="AD102" s="181"/>
    </row>
    <row r="103" spans="11:30" ht="18">
      <c r="K103" s="181">
        <f t="shared" si="37"/>
        <v>100</v>
      </c>
      <c r="L103" s="181"/>
      <c r="M103" s="246"/>
      <c r="N103" s="246"/>
      <c r="O103" s="246"/>
      <c r="P103" s="246"/>
      <c r="R103" s="181">
        <f t="shared" si="35"/>
        <v>100</v>
      </c>
      <c r="S103" s="2"/>
      <c r="T103" s="2"/>
      <c r="U103" s="2"/>
      <c r="V103" s="2"/>
      <c r="W103" s="2"/>
      <c r="Y103" s="181">
        <f t="shared" si="36"/>
        <v>100</v>
      </c>
      <c r="Z103" s="181"/>
      <c r="AA103" s="181"/>
      <c r="AB103" s="181"/>
      <c r="AC103" s="181"/>
      <c r="AD103" s="181"/>
    </row>
    <row r="204" spans="18:18">
      <c r="R204" s="122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83" customWidth="1"/>
    <col min="2" max="3" width="11.1640625" style="183" customWidth="1"/>
    <col min="4" max="4" width="11" style="183" customWidth="1"/>
    <col min="5" max="5" width="12" style="183" bestFit="1" customWidth="1"/>
    <col min="6" max="6" width="9" style="183" customWidth="1"/>
    <col min="7" max="7" width="12.33203125" style="183" bestFit="1" customWidth="1"/>
    <col min="8" max="8" width="10" style="183" customWidth="1"/>
    <col min="9" max="9" width="8.5" style="183" customWidth="1"/>
    <col min="10" max="10" width="14.1640625" style="183" customWidth="1"/>
    <col min="11" max="11" width="13.1640625" style="183" customWidth="1"/>
    <col min="12" max="12" width="13.33203125" style="183" customWidth="1"/>
    <col min="13" max="13" width="17.6640625" style="183" customWidth="1"/>
    <col min="14" max="14" width="11.1640625" style="185" bestFit="1" customWidth="1"/>
    <col min="15" max="16" width="9" style="185"/>
    <col min="17" max="24" width="9" style="183"/>
    <col min="25" max="25" width="10" style="183" bestFit="1" customWidth="1"/>
    <col min="26" max="16384" width="9" style="183"/>
  </cols>
  <sheetData>
    <row r="2" spans="1:25">
      <c r="A2" s="183" t="s">
        <v>39</v>
      </c>
      <c r="B2" s="183" t="s">
        <v>40</v>
      </c>
      <c r="C2" s="183" t="s">
        <v>41</v>
      </c>
      <c r="D2" s="183" t="s">
        <v>42</v>
      </c>
      <c r="E2" s="183" t="s">
        <v>43</v>
      </c>
    </row>
    <row r="3" spans="1:25">
      <c r="B3" s="183">
        <f>OverView!B17</f>
        <v>50</v>
      </c>
      <c r="C3" s="183" t="s">
        <v>243</v>
      </c>
      <c r="D3" s="22">
        <f>B50</f>
        <v>21.648559779811563</v>
      </c>
      <c r="E3" s="14">
        <f>SUM(K7:K39)</f>
        <v>1.7520979807530999</v>
      </c>
    </row>
    <row r="5" spans="1:25" ht="14">
      <c r="A5" s="20" t="s">
        <v>19</v>
      </c>
      <c r="B5" s="307">
        <f>PRODUCT('BNRegular Symbol'!D16:'BNRegular Symbol'!H16)</f>
        <v>704997888</v>
      </c>
      <c r="C5" s="307"/>
      <c r="D5" s="307"/>
      <c r="E5" s="307"/>
      <c r="F5" s="307"/>
      <c r="G5" s="9"/>
      <c r="H5" s="10"/>
      <c r="I5" s="11"/>
      <c r="J5" s="12"/>
      <c r="K5" s="13"/>
      <c r="L5" s="186"/>
      <c r="M5" s="186"/>
    </row>
    <row r="6" spans="1:25" ht="14">
      <c r="A6" s="16" t="s">
        <v>23</v>
      </c>
      <c r="B6" s="174">
        <v>1</v>
      </c>
      <c r="C6" s="174">
        <v>2</v>
      </c>
      <c r="D6" s="174">
        <v>3</v>
      </c>
      <c r="E6" s="174">
        <v>4</v>
      </c>
      <c r="F6" s="174">
        <v>5</v>
      </c>
      <c r="G6" s="16" t="s">
        <v>24</v>
      </c>
      <c r="H6" s="17" t="s">
        <v>25</v>
      </c>
      <c r="I6" s="18" t="s">
        <v>26</v>
      </c>
      <c r="J6" s="19" t="s">
        <v>27</v>
      </c>
      <c r="K6" s="224" t="s">
        <v>28</v>
      </c>
      <c r="L6" s="184" t="s">
        <v>117</v>
      </c>
      <c r="M6" s="196"/>
    </row>
    <row r="7" spans="1:25">
      <c r="A7" s="175" t="s">
        <v>29</v>
      </c>
      <c r="B7" s="21">
        <f>'BNRegular Symbol'!D22*OverView!C$26</f>
        <v>18</v>
      </c>
      <c r="C7" s="21">
        <f>'BNRegular Symbol'!E22*OverView!D$26</f>
        <v>30</v>
      </c>
      <c r="D7" s="21">
        <f>'BNRegular Symbol'!F22*OverView!E$26</f>
        <v>33</v>
      </c>
      <c r="E7" s="21">
        <f>'BNRegular Symbol'!G22*OverView!F$26</f>
        <v>33</v>
      </c>
      <c r="F7" s="21">
        <f>'BNRegular Symbol'!H22*OverView!G$26</f>
        <v>9</v>
      </c>
      <c r="G7" s="241">
        <f>PRODUCT(B7:F7)</f>
        <v>5292540</v>
      </c>
      <c r="H7" s="230">
        <f t="shared" ref="H7:H10" si="0">$B$5/G7</f>
        <v>133.20596311034021</v>
      </c>
      <c r="I7" s="180">
        <f>OverView!G51</f>
        <v>200</v>
      </c>
      <c r="J7" s="173">
        <f t="shared" ref="J7:J10" si="1">L7/$B$3</f>
        <v>3.0028685702956318E-2</v>
      </c>
      <c r="K7" s="256">
        <f t="shared" ref="K7:K10" si="2">1/H7</f>
        <v>7.5071714257390803E-3</v>
      </c>
      <c r="L7" s="255">
        <f t="shared" ref="L7:L10" si="3">K7*I7</f>
        <v>1.501434285147816</v>
      </c>
      <c r="M7" s="124"/>
      <c r="N7" s="183"/>
      <c r="O7" s="183"/>
      <c r="P7" s="183"/>
    </row>
    <row r="8" spans="1:25">
      <c r="A8" s="175" t="s">
        <v>20</v>
      </c>
      <c r="B8" s="21">
        <f>'BNRegular Symbol'!D23*OverView!C$26</f>
        <v>21</v>
      </c>
      <c r="C8" s="21">
        <f>'BNRegular Symbol'!E23*OverView!D$26</f>
        <v>57</v>
      </c>
      <c r="D8" s="21">
        <f>'BNRegular Symbol'!F23*OverView!E$26</f>
        <v>45</v>
      </c>
      <c r="E8" s="21">
        <f>'BNRegular Symbol'!G23*OverView!F$26</f>
        <v>39</v>
      </c>
      <c r="F8" s="21">
        <f>'BNRegular Symbol'!H23*OverView!G$26</f>
        <v>42</v>
      </c>
      <c r="G8" s="241">
        <f t="shared" ref="G8:G42" si="4">PRODUCT(B8:F8)</f>
        <v>88230870</v>
      </c>
      <c r="H8" s="230">
        <f t="shared" si="0"/>
        <v>7.9903767014878122</v>
      </c>
      <c r="I8" s="180">
        <f>OverView!G52</f>
        <v>125</v>
      </c>
      <c r="J8" s="173">
        <f t="shared" si="1"/>
        <v>0.31287636282961462</v>
      </c>
      <c r="K8" s="256">
        <f t="shared" si="2"/>
        <v>0.12515054513184584</v>
      </c>
      <c r="L8" s="255">
        <f t="shared" si="3"/>
        <v>15.643818141480731</v>
      </c>
      <c r="M8" s="124"/>
      <c r="N8" s="183"/>
      <c r="O8" s="183"/>
      <c r="P8" s="183"/>
    </row>
    <row r="9" spans="1:25">
      <c r="A9" s="175" t="s">
        <v>21</v>
      </c>
      <c r="B9" s="21">
        <f>'BNRegular Symbol'!D24*OverView!C$26</f>
        <v>48</v>
      </c>
      <c r="C9" s="21">
        <f>'BNRegular Symbol'!E24*OverView!D$26</f>
        <v>33</v>
      </c>
      <c r="D9" s="21">
        <f>'BNRegular Symbol'!F24*OverView!E$26</f>
        <v>48</v>
      </c>
      <c r="E9" s="21">
        <f>'BNRegular Symbol'!G24*OverView!F$26</f>
        <v>33</v>
      </c>
      <c r="F9" s="21">
        <f>'BNRegular Symbol'!H24*OverView!G$26</f>
        <v>54</v>
      </c>
      <c r="G9" s="241">
        <f t="shared" si="4"/>
        <v>135489024</v>
      </c>
      <c r="H9" s="230">
        <f t="shared" si="0"/>
        <v>5.2033579339976646</v>
      </c>
      <c r="I9" s="180">
        <f>OverView!G53</f>
        <v>100</v>
      </c>
      <c r="J9" s="173">
        <f t="shared" si="1"/>
        <v>0.3843671769978409</v>
      </c>
      <c r="K9" s="256">
        <f t="shared" si="2"/>
        <v>0.19218358849892045</v>
      </c>
      <c r="L9" s="255">
        <f t="shared" si="3"/>
        <v>19.218358849892045</v>
      </c>
      <c r="M9" s="124"/>
      <c r="N9" s="183" t="s">
        <v>267</v>
      </c>
    </row>
    <row r="10" spans="1:25">
      <c r="A10" s="175" t="s">
        <v>22</v>
      </c>
      <c r="B10" s="21">
        <f>'BNRegular Symbol'!D25*OverView!C$26</f>
        <v>63</v>
      </c>
      <c r="C10" s="21">
        <f>'BNRegular Symbol'!E25*OverView!D$26</f>
        <v>33</v>
      </c>
      <c r="D10" s="21">
        <f>'BNRegular Symbol'!F25*OverView!E$26</f>
        <v>27</v>
      </c>
      <c r="E10" s="21">
        <f>'BNRegular Symbol'!G25*OverView!F$26</f>
        <v>42</v>
      </c>
      <c r="F10" s="21">
        <f>'BNRegular Symbol'!H25*OverView!G$26</f>
        <v>51</v>
      </c>
      <c r="G10" s="241">
        <f t="shared" si="4"/>
        <v>120236886</v>
      </c>
      <c r="H10" s="230">
        <f t="shared" si="0"/>
        <v>5.8634077399509499</v>
      </c>
      <c r="I10" s="180">
        <f>OverView!G54</f>
        <v>100</v>
      </c>
      <c r="J10" s="173">
        <f t="shared" si="1"/>
        <v>0.34109857078039929</v>
      </c>
      <c r="K10" s="256">
        <f t="shared" si="2"/>
        <v>0.17054928539019965</v>
      </c>
      <c r="L10" s="255">
        <f t="shared" si="3"/>
        <v>17.054928539019965</v>
      </c>
      <c r="M10" s="124"/>
      <c r="N10" s="278"/>
      <c r="O10" s="278"/>
      <c r="P10" s="278"/>
      <c r="Q10" s="278"/>
      <c r="R10" s="278"/>
      <c r="S10" s="278" t="s">
        <v>0</v>
      </c>
      <c r="T10" s="278" t="s">
        <v>4</v>
      </c>
      <c r="U10" s="278" t="s">
        <v>1</v>
      </c>
      <c r="V10" s="278" t="s">
        <v>2</v>
      </c>
      <c r="W10" s="278" t="s">
        <v>3</v>
      </c>
      <c r="X10" s="279" t="s">
        <v>268</v>
      </c>
      <c r="Y10" s="279" t="s">
        <v>269</v>
      </c>
    </row>
    <row r="11" spans="1:25">
      <c r="A11" s="175" t="s">
        <v>112</v>
      </c>
      <c r="B11" s="21">
        <f>'BNRegular Symbol'!D26*OverView!C$26</f>
        <v>15</v>
      </c>
      <c r="C11" s="21">
        <f>'BNRegular Symbol'!E26*OverView!D$26</f>
        <v>60</v>
      </c>
      <c r="D11" s="21">
        <f>'BNRegular Symbol'!F26*OverView!E$26</f>
        <v>57</v>
      </c>
      <c r="E11" s="21">
        <f>'BNRegular Symbol'!G26*OverView!F$26</f>
        <v>51</v>
      </c>
      <c r="F11" s="21">
        <f>'BNRegular Symbol'!H26*OverView!G$26</f>
        <v>42</v>
      </c>
      <c r="G11" s="241">
        <f t="shared" si="4"/>
        <v>109884600</v>
      </c>
      <c r="H11" s="230">
        <f t="shared" ref="H11:H42" si="5">$B$5/G11</f>
        <v>6.4158024691358024</v>
      </c>
      <c r="I11" s="180">
        <f>OverView!G55</f>
        <v>100</v>
      </c>
      <c r="J11" s="173">
        <f t="shared" ref="J11:J33" si="6">L11/$B$3</f>
        <v>0.31173029556650245</v>
      </c>
      <c r="K11" s="256">
        <f t="shared" ref="K11:K33" si="7">1/H11</f>
        <v>0.15586514778325122</v>
      </c>
      <c r="L11" s="255">
        <f t="shared" ref="L11:L33" si="8">K11*I11</f>
        <v>15.586514778325123</v>
      </c>
      <c r="M11" s="124"/>
      <c r="N11" s="280" t="s">
        <v>38</v>
      </c>
      <c r="O11" s="280" t="s">
        <v>38</v>
      </c>
      <c r="P11" s="280" t="s">
        <v>38</v>
      </c>
      <c r="Q11" s="280" t="s">
        <v>38</v>
      </c>
      <c r="R11" s="280" t="s">
        <v>38</v>
      </c>
      <c r="S11" s="278">
        <f>IF(N11="S1",'BNRegular Symbol'!D$14*OverView!C$26,'BNRegular Symbol'!D$16-'BNRegular Symbol'!D$14*OverView!C$26)</f>
        <v>3</v>
      </c>
      <c r="T11" s="278">
        <f>IF(O11="S1",'BNRegular Symbol'!E$14*OverView!D$26,'BNRegular Symbol'!E$16-'BNRegular Symbol'!E$14*OverView!D$26)</f>
        <v>9</v>
      </c>
      <c r="U11" s="278">
        <f>IF(P11="S1",'BNRegular Symbol'!F$14*OverView!E$26,'BNRegular Symbol'!F$16-'BNRegular Symbol'!F$14*OverView!E$26)</f>
        <v>9</v>
      </c>
      <c r="V11" s="278">
        <f>IF(Q11="S1",'BNRegular Symbol'!G$14*OverView!F$26,'BNRegular Symbol'!G$16-'BNRegular Symbol'!G$14*OverView!F$26)</f>
        <v>6</v>
      </c>
      <c r="W11" s="278">
        <f>IF(R11="S1",'BNRegular Symbol'!H$14*OverView!G$26,'BNRegular Symbol'!H$16-'BNRegular Symbol'!H$14*OverView!G$26)</f>
        <v>6</v>
      </c>
      <c r="X11" s="281">
        <f>PRODUCT(S11,T11,U11,V11,W11)</f>
        <v>8748</v>
      </c>
      <c r="Y11" s="14">
        <f>X11/$B$5</f>
        <v>1.2408547811138974E-5</v>
      </c>
    </row>
    <row r="12" spans="1:25">
      <c r="A12" s="175" t="s">
        <v>193</v>
      </c>
      <c r="B12" s="21">
        <f>'BNRegular Symbol'!D27*OverView!C$26</f>
        <v>0</v>
      </c>
      <c r="C12" s="21">
        <f>'BNRegular Symbol'!E27*OverView!D$26</f>
        <v>12</v>
      </c>
      <c r="D12" s="21">
        <f>'BNRegular Symbol'!F27*OverView!E$26</f>
        <v>12</v>
      </c>
      <c r="E12" s="21">
        <f>'BNRegular Symbol'!G27*OverView!F$26</f>
        <v>9</v>
      </c>
      <c r="F12" s="21">
        <f>'BNRegular Symbol'!H27*OverView!G$26</f>
        <v>0</v>
      </c>
      <c r="G12" s="241">
        <f t="shared" si="4"/>
        <v>0</v>
      </c>
      <c r="H12" s="230"/>
      <c r="I12" s="180" t="e">
        <f>OverView!#REF!</f>
        <v>#REF!</v>
      </c>
      <c r="J12" s="173"/>
      <c r="K12" s="256"/>
      <c r="L12" s="255"/>
      <c r="M12" s="124"/>
      <c r="N12" s="282" t="s">
        <v>38</v>
      </c>
      <c r="O12" s="282" t="s">
        <v>38</v>
      </c>
      <c r="P12" s="282" t="s">
        <v>38</v>
      </c>
      <c r="Q12" s="282" t="s">
        <v>38</v>
      </c>
      <c r="R12" s="282" t="s">
        <v>270</v>
      </c>
      <c r="S12" s="278">
        <f>IF(N12="S1",'BNRegular Symbol'!D$14*OverView!C$26,'BNRegular Symbol'!D$16-'BNRegular Symbol'!D$14*OverView!C$26)</f>
        <v>3</v>
      </c>
      <c r="T12" s="278">
        <f>IF(O12="S1",'BNRegular Symbol'!E$14*OverView!D$26,'BNRegular Symbol'!E$16-'BNRegular Symbol'!E$14*OverView!D$26)</f>
        <v>9</v>
      </c>
      <c r="U12" s="278">
        <f>IF(P12="S1",'BNRegular Symbol'!F$14*OverView!E$26,'BNRegular Symbol'!F$16-'BNRegular Symbol'!F$14*OverView!E$26)</f>
        <v>9</v>
      </c>
      <c r="V12" s="278">
        <f>IF(Q12="S1",'BNRegular Symbol'!G$14*OverView!F$26,'BNRegular Symbol'!G$16-'BNRegular Symbol'!G$14*OverView!F$26)</f>
        <v>6</v>
      </c>
      <c r="W12" s="278">
        <f>IF(R12="S1",'BNRegular Symbol'!H$14*OverView!G$26,'BNRegular Symbol'!H$16-'BNRegular Symbol'!H$14*OverView!G$26)</f>
        <v>62</v>
      </c>
      <c r="X12" s="281">
        <f>PRODUCT(S12,T12,U12,V12,W12)</f>
        <v>90396</v>
      </c>
      <c r="Y12" s="14">
        <f t="shared" ref="Y12:Y26" si="9">X12/$B$5</f>
        <v>1.2822166071510275E-4</v>
      </c>
    </row>
    <row r="13" spans="1:25">
      <c r="A13" s="175" t="s">
        <v>191</v>
      </c>
      <c r="B13" s="21">
        <f>'BNRegular Symbol'!D28*OverView!C$26</f>
        <v>0</v>
      </c>
      <c r="C13" s="21">
        <f>'BNRegular Symbol'!E28*OverView!D$26</f>
        <v>12</v>
      </c>
      <c r="D13" s="21">
        <f>'BNRegular Symbol'!F28*OverView!E$26</f>
        <v>12</v>
      </c>
      <c r="E13" s="21">
        <f>'BNRegular Symbol'!G28*OverView!F$26</f>
        <v>9</v>
      </c>
      <c r="F13" s="21">
        <f>'BNRegular Symbol'!H28*OverView!G$26</f>
        <v>0</v>
      </c>
      <c r="G13" s="241">
        <f t="shared" si="4"/>
        <v>0</v>
      </c>
      <c r="H13" s="230"/>
      <c r="I13" s="180">
        <f>OverView!G56</f>
        <v>50</v>
      </c>
      <c r="J13" s="173"/>
      <c r="K13" s="256"/>
      <c r="L13" s="255"/>
      <c r="M13" s="124"/>
      <c r="N13" s="282" t="s">
        <v>38</v>
      </c>
      <c r="O13" s="282" t="s">
        <v>38</v>
      </c>
      <c r="P13" s="282" t="s">
        <v>38</v>
      </c>
      <c r="Q13" s="282" t="s">
        <v>270</v>
      </c>
      <c r="R13" s="282" t="s">
        <v>38</v>
      </c>
      <c r="S13" s="278">
        <f>IF(N13="S1",'BNRegular Symbol'!D$14*OverView!C$26,'BNRegular Symbol'!D$16-'BNRegular Symbol'!D$14*OverView!C$26)</f>
        <v>3</v>
      </c>
      <c r="T13" s="278">
        <f>IF(O13="S1",'BNRegular Symbol'!E$14*OverView!D$26,'BNRegular Symbol'!E$16-'BNRegular Symbol'!E$14*OverView!D$26)</f>
        <v>9</v>
      </c>
      <c r="U13" s="278">
        <f>IF(P13="S1",'BNRegular Symbol'!F$14*OverView!E$26,'BNRegular Symbol'!F$16-'BNRegular Symbol'!F$14*OverView!E$26)</f>
        <v>9</v>
      </c>
      <c r="V13" s="278">
        <f>IF(Q13="S1",'BNRegular Symbol'!G$14*OverView!F$26,'BNRegular Symbol'!G$16-'BNRegular Symbol'!G$14*OverView!F$26)</f>
        <v>50</v>
      </c>
      <c r="W13" s="278">
        <f>IF(R13="S1",'BNRegular Symbol'!H$14*OverView!G$26,'BNRegular Symbol'!H$16-'BNRegular Symbol'!H$14*OverView!G$26)</f>
        <v>6</v>
      </c>
      <c r="X13" s="281">
        <f t="shared" ref="X13:X26" si="10">PRODUCT(S13,T13,U13,V13,W13)</f>
        <v>72900</v>
      </c>
      <c r="Y13" s="14">
        <f t="shared" si="9"/>
        <v>1.0340456509282479E-4</v>
      </c>
    </row>
    <row r="14" spans="1:25">
      <c r="A14" s="175" t="s">
        <v>192</v>
      </c>
      <c r="B14" s="21">
        <f>'BNRegular Symbol'!D29*OverView!C$26</f>
        <v>0</v>
      </c>
      <c r="C14" s="21">
        <f>'BNRegular Symbol'!E29*OverView!D$26</f>
        <v>12</v>
      </c>
      <c r="D14" s="21">
        <f>'BNRegular Symbol'!F29*OverView!E$26</f>
        <v>12</v>
      </c>
      <c r="E14" s="21">
        <f>'BNRegular Symbol'!G29*OverView!F$26</f>
        <v>9</v>
      </c>
      <c r="F14" s="21">
        <f>'BNRegular Symbol'!H29*OverView!G$26</f>
        <v>0</v>
      </c>
      <c r="G14" s="241">
        <f t="shared" si="4"/>
        <v>0</v>
      </c>
      <c r="H14" s="230"/>
      <c r="I14" s="180">
        <f>OverView!G57</f>
        <v>50</v>
      </c>
      <c r="J14" s="173"/>
      <c r="K14" s="256"/>
      <c r="L14" s="255"/>
      <c r="M14" s="124"/>
      <c r="N14" s="282" t="s">
        <v>38</v>
      </c>
      <c r="O14" s="282" t="s">
        <v>38</v>
      </c>
      <c r="P14" s="282" t="s">
        <v>270</v>
      </c>
      <c r="Q14" s="282" t="s">
        <v>38</v>
      </c>
      <c r="R14" s="282" t="s">
        <v>38</v>
      </c>
      <c r="S14" s="278">
        <f>IF(N14="S1",'BNRegular Symbol'!D$14*OverView!C$26,'BNRegular Symbol'!D$16-'BNRegular Symbol'!D$14*OverView!C$26)</f>
        <v>3</v>
      </c>
      <c r="T14" s="278">
        <f>IF(O14="S1",'BNRegular Symbol'!E$14*OverView!D$26,'BNRegular Symbol'!E$16-'BNRegular Symbol'!E$14*OverView!D$26)</f>
        <v>9</v>
      </c>
      <c r="U14" s="278">
        <f>IF(P14="S1",'BNRegular Symbol'!F$14*OverView!E$26,'BNRegular Symbol'!F$16-'BNRegular Symbol'!F$14*OverView!E$26)</f>
        <v>48</v>
      </c>
      <c r="V14" s="278">
        <f>IF(Q14="S1",'BNRegular Symbol'!G$14*OverView!F$26,'BNRegular Symbol'!G$16-'BNRegular Symbol'!G$14*OverView!F$26)</f>
        <v>6</v>
      </c>
      <c r="W14" s="278">
        <f>IF(R14="S1",'BNRegular Symbol'!H$14*OverView!G$26,'BNRegular Symbol'!H$16-'BNRegular Symbol'!H$14*OverView!G$26)</f>
        <v>6</v>
      </c>
      <c r="X14" s="281">
        <f t="shared" si="10"/>
        <v>46656</v>
      </c>
      <c r="Y14" s="14">
        <f t="shared" si="9"/>
        <v>6.6178921659407867E-5</v>
      </c>
    </row>
    <row r="15" spans="1:25">
      <c r="A15" s="175" t="s">
        <v>194</v>
      </c>
      <c r="B15" s="21">
        <f>'BNRegular Symbol'!D30*OverView!C$26</f>
        <v>0</v>
      </c>
      <c r="C15" s="21">
        <f>'BNRegular Symbol'!E30*OverView!D$26</f>
        <v>12</v>
      </c>
      <c r="D15" s="21">
        <f>'BNRegular Symbol'!F30*OverView!E$26</f>
        <v>12</v>
      </c>
      <c r="E15" s="21">
        <f>'BNRegular Symbol'!G30*OverView!F$26</f>
        <v>9</v>
      </c>
      <c r="F15" s="21">
        <f>'BNRegular Symbol'!H30*OverView!G$26</f>
        <v>0</v>
      </c>
      <c r="G15" s="241">
        <f t="shared" si="4"/>
        <v>0</v>
      </c>
      <c r="H15" s="230"/>
      <c r="I15" s="180">
        <f>OverView!G58</f>
        <v>25</v>
      </c>
      <c r="J15" s="173"/>
      <c r="K15" s="256"/>
      <c r="L15" s="255"/>
      <c r="M15" s="124"/>
      <c r="N15" s="282" t="s">
        <v>38</v>
      </c>
      <c r="O15" s="282" t="s">
        <v>270</v>
      </c>
      <c r="P15" s="282" t="s">
        <v>38</v>
      </c>
      <c r="Q15" s="282" t="s">
        <v>38</v>
      </c>
      <c r="R15" s="282" t="s">
        <v>38</v>
      </c>
      <c r="S15" s="278">
        <f>IF(N15="S1",'BNRegular Symbol'!D$14*OverView!C$26,'BNRegular Symbol'!D$16-'BNRegular Symbol'!D$14*OverView!C$26)</f>
        <v>3</v>
      </c>
      <c r="T15" s="278">
        <f>IF(O15="S1",'BNRegular Symbol'!E$14*OverView!D$26,'BNRegular Symbol'!E$16-'BNRegular Symbol'!E$14*OverView!D$26)</f>
        <v>49</v>
      </c>
      <c r="U15" s="278">
        <f>IF(P15="S1",'BNRegular Symbol'!F$14*OverView!E$26,'BNRegular Symbol'!F$16-'BNRegular Symbol'!F$14*OverView!E$26)</f>
        <v>9</v>
      </c>
      <c r="V15" s="278">
        <f>IF(Q15="S1",'BNRegular Symbol'!G$14*OverView!F$26,'BNRegular Symbol'!G$16-'BNRegular Symbol'!G$14*OverView!F$26)</f>
        <v>6</v>
      </c>
      <c r="W15" s="278">
        <f>IF(R15="S1",'BNRegular Symbol'!H$14*OverView!G$26,'BNRegular Symbol'!H$16-'BNRegular Symbol'!H$14*OverView!G$26)</f>
        <v>6</v>
      </c>
      <c r="X15" s="281">
        <f t="shared" si="10"/>
        <v>47628</v>
      </c>
      <c r="Y15" s="14">
        <f t="shared" si="9"/>
        <v>6.7557649193978865E-5</v>
      </c>
    </row>
    <row r="16" spans="1:25">
      <c r="A16" s="175" t="s">
        <v>203</v>
      </c>
      <c r="B16" s="21">
        <f>'BNRegular Symbol'!D31*OverView!C$26</f>
        <v>0</v>
      </c>
      <c r="C16" s="21">
        <f>'BNRegular Symbol'!E31*OverView!D$26</f>
        <v>12</v>
      </c>
      <c r="D16" s="21">
        <f>'BNRegular Symbol'!F31*OverView!E$26</f>
        <v>12</v>
      </c>
      <c r="E16" s="21">
        <f>'BNRegular Symbol'!G31*OverView!F$26</f>
        <v>9</v>
      </c>
      <c r="F16" s="21">
        <f>'BNRegular Symbol'!H31*OverView!G$26</f>
        <v>0</v>
      </c>
      <c r="G16" s="241">
        <f t="shared" si="4"/>
        <v>0</v>
      </c>
      <c r="H16" s="230"/>
      <c r="I16" s="180">
        <f>OverView!G59</f>
        <v>25</v>
      </c>
      <c r="J16" s="173"/>
      <c r="K16" s="256"/>
      <c r="L16" s="255"/>
      <c r="M16" s="124"/>
      <c r="N16" s="282" t="s">
        <v>270</v>
      </c>
      <c r="O16" s="282" t="s">
        <v>38</v>
      </c>
      <c r="P16" s="282" t="s">
        <v>38</v>
      </c>
      <c r="Q16" s="282" t="s">
        <v>38</v>
      </c>
      <c r="R16" s="282" t="s">
        <v>38</v>
      </c>
      <c r="S16" s="278">
        <f>IF(N16="S1",'BNRegular Symbol'!D$14*OverView!C$26,'BNRegular Symbol'!D$16-'BNRegular Symbol'!D$14*OverView!C$26)</f>
        <v>53</v>
      </c>
      <c r="T16" s="278">
        <f>IF(O16="S1",'BNRegular Symbol'!E$14*OverView!D$26,'BNRegular Symbol'!E$16-'BNRegular Symbol'!E$14*OverView!D$26)</f>
        <v>9</v>
      </c>
      <c r="U16" s="278">
        <f>IF(P16="S1",'BNRegular Symbol'!F$14*OverView!E$26,'BNRegular Symbol'!F$16-'BNRegular Symbol'!F$14*OverView!E$26)</f>
        <v>9</v>
      </c>
      <c r="V16" s="278">
        <f>IF(Q16="S1",'BNRegular Symbol'!G$14*OverView!F$26,'BNRegular Symbol'!G$16-'BNRegular Symbol'!G$14*OverView!F$26)</f>
        <v>6</v>
      </c>
      <c r="W16" s="278">
        <f>IF(R16="S1",'BNRegular Symbol'!H$14*OverView!G$26,'BNRegular Symbol'!H$16-'BNRegular Symbol'!H$14*OverView!G$26)</f>
        <v>6</v>
      </c>
      <c r="X16" s="281">
        <f t="shared" si="10"/>
        <v>154548</v>
      </c>
      <c r="Y16" s="14">
        <f t="shared" si="9"/>
        <v>2.1921767799678855E-4</v>
      </c>
    </row>
    <row r="17" spans="1:25">
      <c r="A17" s="175" t="s">
        <v>206</v>
      </c>
      <c r="B17" s="21">
        <f>'BNRegular Symbol'!D32*OverView!C$26</f>
        <v>0</v>
      </c>
      <c r="C17" s="21">
        <f>'BNRegular Symbol'!E32*OverView!D$26</f>
        <v>12</v>
      </c>
      <c r="D17" s="21">
        <f>'BNRegular Symbol'!F32*OverView!E$26</f>
        <v>12</v>
      </c>
      <c r="E17" s="21">
        <f>'BNRegular Symbol'!G32*OverView!F$26</f>
        <v>9</v>
      </c>
      <c r="F17" s="21">
        <f>'BNRegular Symbol'!H32*OverView!G$26</f>
        <v>0</v>
      </c>
      <c r="G17" s="241">
        <f t="shared" si="4"/>
        <v>0</v>
      </c>
      <c r="H17" s="230"/>
      <c r="I17" s="180">
        <f>OverView!G60</f>
        <v>25</v>
      </c>
      <c r="J17" s="173"/>
      <c r="K17" s="256"/>
      <c r="L17" s="255"/>
      <c r="M17" s="124"/>
      <c r="N17" s="283" t="s">
        <v>38</v>
      </c>
      <c r="O17" s="283" t="s">
        <v>38</v>
      </c>
      <c r="P17" s="283" t="s">
        <v>38</v>
      </c>
      <c r="Q17" s="283" t="s">
        <v>270</v>
      </c>
      <c r="R17" s="283" t="s">
        <v>270</v>
      </c>
      <c r="S17" s="278">
        <f>IF(N17="S1",'BNRegular Symbol'!D$14*OverView!C$26,'BNRegular Symbol'!D$16-'BNRegular Symbol'!D$14*OverView!C$26)</f>
        <v>3</v>
      </c>
      <c r="T17" s="278">
        <f>IF(O17="S1",'BNRegular Symbol'!E$14*OverView!D$26,'BNRegular Symbol'!E$16-'BNRegular Symbol'!E$14*OverView!D$26)</f>
        <v>9</v>
      </c>
      <c r="U17" s="278">
        <f>IF(P17="S1",'BNRegular Symbol'!F$14*OverView!E$26,'BNRegular Symbol'!F$16-'BNRegular Symbol'!F$14*OverView!E$26)</f>
        <v>9</v>
      </c>
      <c r="V17" s="278">
        <f>IF(Q17="S1",'BNRegular Symbol'!G$14*OverView!F$26,'BNRegular Symbol'!G$16-'BNRegular Symbol'!G$14*OverView!F$26)</f>
        <v>50</v>
      </c>
      <c r="W17" s="278">
        <f>IF(R17="S1",'BNRegular Symbol'!H$14*OverView!G$26,'BNRegular Symbol'!H$16-'BNRegular Symbol'!H$14*OverView!G$26)</f>
        <v>62</v>
      </c>
      <c r="X17" s="281">
        <f t="shared" si="10"/>
        <v>753300</v>
      </c>
      <c r="Y17" s="14">
        <f t="shared" si="9"/>
        <v>1.0685138392925227E-3</v>
      </c>
    </row>
    <row r="18" spans="1:25">
      <c r="A18" s="175" t="s">
        <v>30</v>
      </c>
      <c r="B18" s="21">
        <f>'BNRegular Symbol'!D22*OverView!C$26</f>
        <v>18</v>
      </c>
      <c r="C18" s="21">
        <f>'BNRegular Symbol'!E22*OverView!D$26</f>
        <v>30</v>
      </c>
      <c r="D18" s="21">
        <f>'BNRegular Symbol'!F22*OverView!E$26</f>
        <v>33</v>
      </c>
      <c r="E18" s="21">
        <f>'BNRegular Symbol'!G22*OverView!F$26</f>
        <v>33</v>
      </c>
      <c r="F18" s="229">
        <f>'BNRegular Symbol'!H37</f>
        <v>59</v>
      </c>
      <c r="G18" s="241">
        <f t="shared" si="4"/>
        <v>34695540</v>
      </c>
      <c r="H18" s="230">
        <f t="shared" si="5"/>
        <v>20.319553694797658</v>
      </c>
      <c r="I18" s="228">
        <f>OverView!F51</f>
        <v>100</v>
      </c>
      <c r="J18" s="173">
        <f t="shared" ref="J18:J21" si="11">L18/$B$3</f>
        <v>9.8427358693023492E-2</v>
      </c>
      <c r="K18" s="256">
        <f t="shared" ref="K18:K21" si="12">1/H18</f>
        <v>4.9213679346511746E-2</v>
      </c>
      <c r="L18" s="255">
        <f t="shared" ref="L18:L21" si="13">K18*I18</f>
        <v>4.9213679346511743</v>
      </c>
      <c r="M18" s="124"/>
      <c r="N18" s="283" t="s">
        <v>38</v>
      </c>
      <c r="O18" s="283" t="s">
        <v>38</v>
      </c>
      <c r="P18" s="283" t="s">
        <v>270</v>
      </c>
      <c r="Q18" s="283" t="s">
        <v>38</v>
      </c>
      <c r="R18" s="283" t="s">
        <v>270</v>
      </c>
      <c r="S18" s="278">
        <f>IF(N18="S1",'BNRegular Symbol'!D$14*OverView!C$26,'BNRegular Symbol'!D$16-'BNRegular Symbol'!D$14*OverView!C$26)</f>
        <v>3</v>
      </c>
      <c r="T18" s="278">
        <f>IF(O18="S1",'BNRegular Symbol'!E$14*OverView!D$26,'BNRegular Symbol'!E$16-'BNRegular Symbol'!E$14*OverView!D$26)</f>
        <v>9</v>
      </c>
      <c r="U18" s="278">
        <f>IF(P18="S1",'BNRegular Symbol'!F$14*OverView!E$26,'BNRegular Symbol'!F$16-'BNRegular Symbol'!F$14*OverView!E$26)</f>
        <v>48</v>
      </c>
      <c r="V18" s="278">
        <f>IF(Q18="S1",'BNRegular Symbol'!G$14*OverView!F$26,'BNRegular Symbol'!G$16-'BNRegular Symbol'!G$14*OverView!F$26)</f>
        <v>6</v>
      </c>
      <c r="W18" s="278">
        <f>IF(R18="S1",'BNRegular Symbol'!H$14*OverView!G$26,'BNRegular Symbol'!H$16-'BNRegular Symbol'!H$14*OverView!G$26)</f>
        <v>62</v>
      </c>
      <c r="X18" s="281">
        <f t="shared" si="10"/>
        <v>482112</v>
      </c>
      <c r="Y18" s="14">
        <f t="shared" si="9"/>
        <v>6.8384885714721456E-4</v>
      </c>
    </row>
    <row r="19" spans="1:25">
      <c r="A19" s="175" t="s">
        <v>31</v>
      </c>
      <c r="B19" s="21">
        <f>'BNRegular Symbol'!D23*OverView!C$26</f>
        <v>21</v>
      </c>
      <c r="C19" s="21">
        <f>'BNRegular Symbol'!E23*OverView!D$26</f>
        <v>57</v>
      </c>
      <c r="D19" s="21">
        <f>'BNRegular Symbol'!F23*OverView!E$26</f>
        <v>45</v>
      </c>
      <c r="E19" s="21">
        <f>'BNRegular Symbol'!G23*OverView!F$26</f>
        <v>39</v>
      </c>
      <c r="F19" s="229">
        <f>'BNRegular Symbol'!H38</f>
        <v>30</v>
      </c>
      <c r="G19" s="241">
        <f t="shared" si="4"/>
        <v>63022050</v>
      </c>
      <c r="H19" s="230">
        <f t="shared" si="5"/>
        <v>11.186527382082938</v>
      </c>
      <c r="I19" s="228">
        <f>OverView!F52</f>
        <v>50</v>
      </c>
      <c r="J19" s="173">
        <f t="shared" si="11"/>
        <v>8.9393246522747022E-2</v>
      </c>
      <c r="K19" s="256">
        <f t="shared" si="12"/>
        <v>8.9393246522747036E-2</v>
      </c>
      <c r="L19" s="255">
        <f t="shared" si="13"/>
        <v>4.4696623261373514</v>
      </c>
      <c r="M19" s="124"/>
      <c r="N19" s="283" t="s">
        <v>38</v>
      </c>
      <c r="O19" s="283" t="s">
        <v>38</v>
      </c>
      <c r="P19" s="283" t="s">
        <v>270</v>
      </c>
      <c r="Q19" s="283" t="s">
        <v>270</v>
      </c>
      <c r="R19" s="283" t="s">
        <v>38</v>
      </c>
      <c r="S19" s="278">
        <f>IF(N19="S1",'BNRegular Symbol'!D$14*OverView!C$26,'BNRegular Symbol'!D$16-'BNRegular Symbol'!D$14*OverView!C$26)</f>
        <v>3</v>
      </c>
      <c r="T19" s="278">
        <f>IF(O19="S1",'BNRegular Symbol'!E$14*OverView!D$26,'BNRegular Symbol'!E$16-'BNRegular Symbol'!E$14*OverView!D$26)</f>
        <v>9</v>
      </c>
      <c r="U19" s="278">
        <f>IF(P19="S1",'BNRegular Symbol'!F$14*OverView!E$26,'BNRegular Symbol'!F$16-'BNRegular Symbol'!F$14*OverView!E$26)</f>
        <v>48</v>
      </c>
      <c r="V19" s="278">
        <f>IF(Q19="S1",'BNRegular Symbol'!G$14*OverView!F$26,'BNRegular Symbol'!G$16-'BNRegular Symbol'!G$14*OverView!F$26)</f>
        <v>50</v>
      </c>
      <c r="W19" s="278">
        <f>IF(R19="S1",'BNRegular Symbol'!H$14*OverView!G$26,'BNRegular Symbol'!H$16-'BNRegular Symbol'!H$14*OverView!G$26)</f>
        <v>6</v>
      </c>
      <c r="X19" s="281">
        <f>PRODUCT(S19,T19,U19,V19,W19)</f>
        <v>388800</v>
      </c>
      <c r="Y19" s="14">
        <f t="shared" si="9"/>
        <v>5.5149101382839891E-4</v>
      </c>
    </row>
    <row r="20" spans="1:25">
      <c r="A20" s="175" t="s">
        <v>32</v>
      </c>
      <c r="B20" s="21">
        <f>'BNRegular Symbol'!D24*OverView!C$26</f>
        <v>48</v>
      </c>
      <c r="C20" s="21">
        <f>'BNRegular Symbol'!E24*OverView!D$26</f>
        <v>33</v>
      </c>
      <c r="D20" s="21">
        <f>'BNRegular Symbol'!F24*OverView!E$26</f>
        <v>48</v>
      </c>
      <c r="E20" s="21">
        <f>'BNRegular Symbol'!G24*OverView!F$26</f>
        <v>33</v>
      </c>
      <c r="F20" s="229">
        <f>'BNRegular Symbol'!H39</f>
        <v>22</v>
      </c>
      <c r="G20" s="241">
        <f t="shared" si="4"/>
        <v>55199232</v>
      </c>
      <c r="H20" s="230">
        <f t="shared" si="5"/>
        <v>12.771878565266995</v>
      </c>
      <c r="I20" s="228">
        <f>OverView!F53</f>
        <v>50</v>
      </c>
      <c r="J20" s="173">
        <f t="shared" si="11"/>
        <v>7.8297017536597222E-2</v>
      </c>
      <c r="K20" s="256">
        <f t="shared" si="12"/>
        <v>7.8297017536597222E-2</v>
      </c>
      <c r="L20" s="255">
        <f t="shared" si="13"/>
        <v>3.9148508768298611</v>
      </c>
      <c r="M20" s="124"/>
      <c r="N20" s="283" t="s">
        <v>38</v>
      </c>
      <c r="O20" s="283" t="s">
        <v>270</v>
      </c>
      <c r="P20" s="283" t="s">
        <v>38</v>
      </c>
      <c r="Q20" s="283" t="s">
        <v>38</v>
      </c>
      <c r="R20" s="283" t="s">
        <v>270</v>
      </c>
      <c r="S20" s="278">
        <f>IF(N20="S1",'BNRegular Symbol'!D$14*OverView!C$26,'BNRegular Symbol'!D$16-'BNRegular Symbol'!D$14*OverView!C$26)</f>
        <v>3</v>
      </c>
      <c r="T20" s="278">
        <f>IF(O20="S1",'BNRegular Symbol'!E$14*OverView!D$26,'BNRegular Symbol'!E$16-'BNRegular Symbol'!E$14*OverView!D$26)</f>
        <v>49</v>
      </c>
      <c r="U20" s="278">
        <f>IF(P20="S1",'BNRegular Symbol'!F$14*OverView!E$26,'BNRegular Symbol'!F$16-'BNRegular Symbol'!F$14*OverView!E$26)</f>
        <v>9</v>
      </c>
      <c r="V20" s="278">
        <f>IF(Q20="S1",'BNRegular Symbol'!G$14*OverView!F$26,'BNRegular Symbol'!G$16-'BNRegular Symbol'!G$14*OverView!F$26)</f>
        <v>6</v>
      </c>
      <c r="W20" s="278">
        <f>IF(R20="S1",'BNRegular Symbol'!H$14*OverView!G$26,'BNRegular Symbol'!H$16-'BNRegular Symbol'!H$14*OverView!G$26)</f>
        <v>62</v>
      </c>
      <c r="X20" s="281">
        <f t="shared" si="10"/>
        <v>492156</v>
      </c>
      <c r="Y20" s="14">
        <f t="shared" si="9"/>
        <v>6.9809570833778158E-4</v>
      </c>
    </row>
    <row r="21" spans="1:25">
      <c r="A21" s="175" t="s">
        <v>33</v>
      </c>
      <c r="B21" s="21">
        <f>'BNRegular Symbol'!D25*OverView!C$26</f>
        <v>63</v>
      </c>
      <c r="C21" s="21">
        <f>'BNRegular Symbol'!E25*OverView!D$26</f>
        <v>33</v>
      </c>
      <c r="D21" s="21">
        <f>'BNRegular Symbol'!F25*OverView!E$26</f>
        <v>27</v>
      </c>
      <c r="E21" s="21">
        <f>'BNRegular Symbol'!G25*OverView!F$26</f>
        <v>42</v>
      </c>
      <c r="F21" s="229">
        <f>'BNRegular Symbol'!H40</f>
        <v>31</v>
      </c>
      <c r="G21" s="241">
        <f t="shared" si="4"/>
        <v>73085166</v>
      </c>
      <c r="H21" s="230">
        <f t="shared" si="5"/>
        <v>9.6462514431451112</v>
      </c>
      <c r="I21" s="228">
        <f>OverView!F54</f>
        <v>50</v>
      </c>
      <c r="J21" s="173">
        <f t="shared" si="11"/>
        <v>0.10366721268816055</v>
      </c>
      <c r="K21" s="256">
        <f t="shared" si="12"/>
        <v>0.10366721268816056</v>
      </c>
      <c r="L21" s="255">
        <f t="shared" si="13"/>
        <v>5.1833606344080279</v>
      </c>
      <c r="M21" s="124"/>
      <c r="N21" s="283" t="s">
        <v>38</v>
      </c>
      <c r="O21" s="283" t="s">
        <v>270</v>
      </c>
      <c r="P21" s="283" t="s">
        <v>38</v>
      </c>
      <c r="Q21" s="283" t="s">
        <v>270</v>
      </c>
      <c r="R21" s="283" t="s">
        <v>38</v>
      </c>
      <c r="S21" s="278">
        <f>IF(N21="S1",'BNRegular Symbol'!D$14*OverView!C$26,'BNRegular Symbol'!D$16-'BNRegular Symbol'!D$14*OverView!C$26)</f>
        <v>3</v>
      </c>
      <c r="T21" s="278">
        <f>IF(O21="S1",'BNRegular Symbol'!E$14*OverView!D$26,'BNRegular Symbol'!E$16-'BNRegular Symbol'!E$14*OverView!D$26)</f>
        <v>49</v>
      </c>
      <c r="U21" s="278">
        <f>IF(P21="S1",'BNRegular Symbol'!F$14*OverView!E$26,'BNRegular Symbol'!F$16-'BNRegular Symbol'!F$14*OverView!E$26)</f>
        <v>9</v>
      </c>
      <c r="V21" s="278">
        <f>IF(Q21="S1",'BNRegular Symbol'!G$14*OverView!F$26,'BNRegular Symbol'!G$16-'BNRegular Symbol'!G$14*OverView!F$26)</f>
        <v>50</v>
      </c>
      <c r="W21" s="278">
        <f>IF(R21="S1",'BNRegular Symbol'!H$14*OverView!G$26,'BNRegular Symbol'!H$16-'BNRegular Symbol'!H$14*OverView!G$26)</f>
        <v>6</v>
      </c>
      <c r="X21" s="281">
        <f t="shared" si="10"/>
        <v>396900</v>
      </c>
      <c r="Y21" s="14">
        <f t="shared" si="9"/>
        <v>5.629804099498238E-4</v>
      </c>
    </row>
    <row r="22" spans="1:25">
      <c r="A22" s="175" t="s">
        <v>113</v>
      </c>
      <c r="B22" s="21">
        <f>'BNRegular Symbol'!D26*OverView!C$26</f>
        <v>15</v>
      </c>
      <c r="C22" s="21">
        <f>'BNRegular Symbol'!E26*OverView!D$26</f>
        <v>60</v>
      </c>
      <c r="D22" s="21">
        <f>'BNRegular Symbol'!F26*OverView!E$26</f>
        <v>57</v>
      </c>
      <c r="E22" s="21">
        <f>'BNRegular Symbol'!G26*OverView!F$26</f>
        <v>51</v>
      </c>
      <c r="F22" s="229">
        <f>'BNRegular Symbol'!H41</f>
        <v>32</v>
      </c>
      <c r="G22" s="241">
        <f t="shared" si="4"/>
        <v>83721600</v>
      </c>
      <c r="H22" s="230">
        <f t="shared" si="5"/>
        <v>8.4207407407407402</v>
      </c>
      <c r="I22" s="228">
        <f>OverView!F55</f>
        <v>50</v>
      </c>
      <c r="J22" s="173">
        <f t="shared" si="6"/>
        <v>0.11875439831104856</v>
      </c>
      <c r="K22" s="256">
        <f t="shared" si="7"/>
        <v>0.11875439831104856</v>
      </c>
      <c r="L22" s="255">
        <f t="shared" si="8"/>
        <v>5.9377199155524281</v>
      </c>
      <c r="M22" s="124"/>
      <c r="N22" s="283" t="s">
        <v>38</v>
      </c>
      <c r="O22" s="283" t="s">
        <v>270</v>
      </c>
      <c r="P22" s="283" t="s">
        <v>270</v>
      </c>
      <c r="Q22" s="283" t="s">
        <v>38</v>
      </c>
      <c r="R22" s="283" t="s">
        <v>38</v>
      </c>
      <c r="S22" s="278">
        <f>IF(N22="S1",'BNRegular Symbol'!D$14*OverView!C$26,'BNRegular Symbol'!D$16-'BNRegular Symbol'!D$14*OverView!C$26)</f>
        <v>3</v>
      </c>
      <c r="T22" s="278">
        <f>IF(O22="S1",'BNRegular Symbol'!E$14*OverView!D$26,'BNRegular Symbol'!E$16-'BNRegular Symbol'!E$14*OverView!D$26)</f>
        <v>49</v>
      </c>
      <c r="U22" s="278">
        <f>IF(P22="S1",'BNRegular Symbol'!F$14*OverView!E$26,'BNRegular Symbol'!F$16-'BNRegular Symbol'!F$14*OverView!E$26)</f>
        <v>48</v>
      </c>
      <c r="V22" s="278">
        <f>IF(Q22="S1",'BNRegular Symbol'!G$14*OverView!F$26,'BNRegular Symbol'!G$16-'BNRegular Symbol'!G$14*OverView!F$26)</f>
        <v>6</v>
      </c>
      <c r="W22" s="278">
        <f>IF(R22="S1",'BNRegular Symbol'!H$14*OverView!G$26,'BNRegular Symbol'!H$16-'BNRegular Symbol'!H$14*OverView!G$26)</f>
        <v>6</v>
      </c>
      <c r="X22" s="281">
        <f t="shared" si="10"/>
        <v>254016</v>
      </c>
      <c r="Y22" s="14">
        <f t="shared" si="9"/>
        <v>3.6030746236788728E-4</v>
      </c>
    </row>
    <row r="23" spans="1:25">
      <c r="A23" s="175" t="s">
        <v>195</v>
      </c>
      <c r="B23" s="21">
        <f>'BNRegular Symbol'!D27*OverView!C$26</f>
        <v>0</v>
      </c>
      <c r="C23" s="21">
        <f>'BNRegular Symbol'!E27*OverView!D$26</f>
        <v>12</v>
      </c>
      <c r="D23" s="21">
        <f>'BNRegular Symbol'!F27*OverView!E$26</f>
        <v>12</v>
      </c>
      <c r="E23" s="21">
        <f>'BNRegular Symbol'!G27*OverView!F$26</f>
        <v>9</v>
      </c>
      <c r="F23" s="229">
        <f>'BNRegular Symbol'!H46</f>
        <v>68</v>
      </c>
      <c r="G23" s="241">
        <f t="shared" si="4"/>
        <v>0</v>
      </c>
      <c r="H23" s="230"/>
      <c r="I23" s="228" t="e">
        <f>OverView!#REF!</f>
        <v>#REF!</v>
      </c>
      <c r="J23" s="173"/>
      <c r="K23" s="256"/>
      <c r="L23" s="255"/>
      <c r="M23" s="124"/>
      <c r="N23" s="283" t="s">
        <v>270</v>
      </c>
      <c r="O23" s="283" t="s">
        <v>38</v>
      </c>
      <c r="P23" s="283" t="s">
        <v>38</v>
      </c>
      <c r="Q23" s="283" t="s">
        <v>38</v>
      </c>
      <c r="R23" s="283" t="s">
        <v>270</v>
      </c>
      <c r="S23" s="278">
        <f>IF(N23="S1",'BNRegular Symbol'!D$14*OverView!C$26,'BNRegular Symbol'!D$16-'BNRegular Symbol'!D$14*OverView!C$26)</f>
        <v>53</v>
      </c>
      <c r="T23" s="278">
        <f>IF(O23="S1",'BNRegular Symbol'!E$14*OverView!D$26,'BNRegular Symbol'!E$16-'BNRegular Symbol'!E$14*OverView!D$26)</f>
        <v>9</v>
      </c>
      <c r="U23" s="278">
        <f>IF(P23="S1",'BNRegular Symbol'!F$14*OverView!E$26,'BNRegular Symbol'!F$16-'BNRegular Symbol'!F$14*OverView!E$26)</f>
        <v>9</v>
      </c>
      <c r="V23" s="278">
        <f>IF(Q23="S1",'BNRegular Symbol'!G$14*OverView!F$26,'BNRegular Symbol'!G$16-'BNRegular Symbol'!G$14*OverView!F$26)</f>
        <v>6</v>
      </c>
      <c r="W23" s="278">
        <f>IF(R23="S1",'BNRegular Symbol'!H$14*OverView!G$26,'BNRegular Symbol'!H$16-'BNRegular Symbol'!H$14*OverView!G$26)</f>
        <v>62</v>
      </c>
      <c r="X23" s="281">
        <f t="shared" si="10"/>
        <v>1596996</v>
      </c>
      <c r="Y23" s="14">
        <f t="shared" si="9"/>
        <v>2.2652493393001483E-3</v>
      </c>
    </row>
    <row r="24" spans="1:25">
      <c r="A24" s="175" t="s">
        <v>196</v>
      </c>
      <c r="B24" s="21">
        <f>'BNRegular Symbol'!D28*OverView!C$26</f>
        <v>0</v>
      </c>
      <c r="C24" s="21">
        <f>'BNRegular Symbol'!E28*OverView!D$26</f>
        <v>12</v>
      </c>
      <c r="D24" s="21">
        <f>'BNRegular Symbol'!F28*OverView!E$26</f>
        <v>12</v>
      </c>
      <c r="E24" s="21">
        <f>'BNRegular Symbol'!G28*OverView!F$26</f>
        <v>9</v>
      </c>
      <c r="F24" s="229">
        <f>'BNRegular Symbol'!H47</f>
        <v>68</v>
      </c>
      <c r="G24" s="241">
        <f t="shared" si="4"/>
        <v>0</v>
      </c>
      <c r="H24" s="230"/>
      <c r="I24" s="228">
        <f>OverView!F56</f>
        <v>25</v>
      </c>
      <c r="J24" s="173"/>
      <c r="K24" s="256"/>
      <c r="L24" s="255"/>
      <c r="M24" s="124"/>
      <c r="N24" s="283" t="s">
        <v>270</v>
      </c>
      <c r="O24" s="283" t="s">
        <v>38</v>
      </c>
      <c r="P24" s="283" t="s">
        <v>38</v>
      </c>
      <c r="Q24" s="283" t="s">
        <v>270</v>
      </c>
      <c r="R24" s="283" t="s">
        <v>38</v>
      </c>
      <c r="S24" s="278">
        <f>IF(N24="S1",'BNRegular Symbol'!D$14*OverView!C$26,'BNRegular Symbol'!D$16-'BNRegular Symbol'!D$14*OverView!C$26)</f>
        <v>53</v>
      </c>
      <c r="T24" s="278">
        <f>IF(O24="S1",'BNRegular Symbol'!E$14*OverView!D$26,'BNRegular Symbol'!E$16-'BNRegular Symbol'!E$14*OverView!D$26)</f>
        <v>9</v>
      </c>
      <c r="U24" s="278">
        <f>IF(P24="S1",'BNRegular Symbol'!F$14*OverView!E$26,'BNRegular Symbol'!F$16-'BNRegular Symbol'!F$14*OverView!E$26)</f>
        <v>9</v>
      </c>
      <c r="V24" s="278">
        <f>IF(Q24="S1",'BNRegular Symbol'!G$14*OverView!F$26,'BNRegular Symbol'!G$16-'BNRegular Symbol'!G$14*OverView!F$26)</f>
        <v>50</v>
      </c>
      <c r="W24" s="278">
        <f>IF(R24="S1",'BNRegular Symbol'!H$14*OverView!G$26,'BNRegular Symbol'!H$16-'BNRegular Symbol'!H$14*OverView!G$26)</f>
        <v>6</v>
      </c>
      <c r="X24" s="281">
        <f>PRODUCT(S24,T24,U24,V24,W24)</f>
        <v>1287900</v>
      </c>
      <c r="Y24" s="14">
        <f t="shared" si="9"/>
        <v>1.8268139833065712E-3</v>
      </c>
    </row>
    <row r="25" spans="1:25">
      <c r="A25" s="175" t="s">
        <v>197</v>
      </c>
      <c r="B25" s="21">
        <f>'BNRegular Symbol'!D29*OverView!C$26</f>
        <v>0</v>
      </c>
      <c r="C25" s="21">
        <f>'BNRegular Symbol'!E29*OverView!D$26</f>
        <v>12</v>
      </c>
      <c r="D25" s="21">
        <f>'BNRegular Symbol'!F29*OverView!E$26</f>
        <v>12</v>
      </c>
      <c r="E25" s="21">
        <f>'BNRegular Symbol'!G29*OverView!F$26</f>
        <v>9</v>
      </c>
      <c r="F25" s="229">
        <f>'BNRegular Symbol'!H48</f>
        <v>68</v>
      </c>
      <c r="G25" s="241">
        <f t="shared" si="4"/>
        <v>0</v>
      </c>
      <c r="H25" s="230"/>
      <c r="I25" s="228">
        <f>OverView!F57</f>
        <v>25</v>
      </c>
      <c r="J25" s="173"/>
      <c r="K25" s="256"/>
      <c r="L25" s="255"/>
      <c r="M25" s="124"/>
      <c r="N25" s="283" t="s">
        <v>270</v>
      </c>
      <c r="O25" s="283" t="s">
        <v>38</v>
      </c>
      <c r="P25" s="283" t="s">
        <v>270</v>
      </c>
      <c r="Q25" s="283" t="s">
        <v>38</v>
      </c>
      <c r="R25" s="283" t="s">
        <v>38</v>
      </c>
      <c r="S25" s="278">
        <f>IF(N25="S1",'BNRegular Symbol'!D$14*OverView!C$26,'BNRegular Symbol'!D$16-'BNRegular Symbol'!D$14*OverView!C$26)</f>
        <v>53</v>
      </c>
      <c r="T25" s="278">
        <f>IF(O25="S1",'BNRegular Symbol'!E$14*OverView!D$26,'BNRegular Symbol'!E$16-'BNRegular Symbol'!E$14*OverView!D$26)</f>
        <v>9</v>
      </c>
      <c r="U25" s="278">
        <f>IF(P25="S1",'BNRegular Symbol'!F$14*OverView!E$26,'BNRegular Symbol'!F$16-'BNRegular Symbol'!F$14*OverView!E$26)</f>
        <v>48</v>
      </c>
      <c r="V25" s="278">
        <f>IF(Q25="S1",'BNRegular Symbol'!G$14*OverView!F$26,'BNRegular Symbol'!G$16-'BNRegular Symbol'!G$14*OverView!F$26)</f>
        <v>6</v>
      </c>
      <c r="W25" s="278">
        <f>IF(R25="S1",'BNRegular Symbol'!H$14*OverView!G$26,'BNRegular Symbol'!H$16-'BNRegular Symbol'!H$14*OverView!G$26)</f>
        <v>6</v>
      </c>
      <c r="X25" s="281">
        <f t="shared" si="10"/>
        <v>824256</v>
      </c>
      <c r="Y25" s="14">
        <f t="shared" si="9"/>
        <v>1.1691609493162055E-3</v>
      </c>
    </row>
    <row r="26" spans="1:25">
      <c r="A26" s="175" t="s">
        <v>198</v>
      </c>
      <c r="B26" s="21">
        <f>'BNRegular Symbol'!D30*OverView!C$26</f>
        <v>0</v>
      </c>
      <c r="C26" s="21">
        <f>'BNRegular Symbol'!E30*OverView!D$26</f>
        <v>12</v>
      </c>
      <c r="D26" s="21">
        <f>'BNRegular Symbol'!F30*OverView!E$26</f>
        <v>12</v>
      </c>
      <c r="E26" s="21">
        <f>'BNRegular Symbol'!G30*OverView!F$26</f>
        <v>9</v>
      </c>
      <c r="F26" s="229">
        <f>'BNRegular Symbol'!H49</f>
        <v>68</v>
      </c>
      <c r="G26" s="241">
        <f t="shared" si="4"/>
        <v>0</v>
      </c>
      <c r="H26" s="230"/>
      <c r="I26" s="228">
        <f>OverView!F58</f>
        <v>10</v>
      </c>
      <c r="J26" s="173"/>
      <c r="K26" s="256"/>
      <c r="L26" s="255"/>
      <c r="M26" s="124"/>
      <c r="N26" s="283" t="s">
        <v>270</v>
      </c>
      <c r="O26" s="283" t="s">
        <v>270</v>
      </c>
      <c r="P26" s="283" t="s">
        <v>38</v>
      </c>
      <c r="Q26" s="283" t="s">
        <v>38</v>
      </c>
      <c r="R26" s="283" t="s">
        <v>38</v>
      </c>
      <c r="S26" s="278">
        <f>IF(N26="S1",'BNRegular Symbol'!D$14*OverView!C$26,'BNRegular Symbol'!D$16-'BNRegular Symbol'!D$14*OverView!C$26)</f>
        <v>53</v>
      </c>
      <c r="T26" s="278">
        <f>IF(O26="S1",'BNRegular Symbol'!E$14*OverView!D$26,'BNRegular Symbol'!E$16-'BNRegular Symbol'!E$14*OverView!D$26)</f>
        <v>49</v>
      </c>
      <c r="U26" s="278">
        <f>IF(P26="S1",'BNRegular Symbol'!F$14*OverView!E$26,'BNRegular Symbol'!F$16-'BNRegular Symbol'!F$14*OverView!E$26)</f>
        <v>9</v>
      </c>
      <c r="V26" s="278">
        <f>IF(Q26="S1",'BNRegular Symbol'!G$14*OverView!F$26,'BNRegular Symbol'!G$16-'BNRegular Symbol'!G$14*OverView!F$26)</f>
        <v>6</v>
      </c>
      <c r="W26" s="278">
        <f>IF(R26="S1",'BNRegular Symbol'!H$14*OverView!G$26,'BNRegular Symbol'!H$16-'BNRegular Symbol'!H$14*OverView!G$26)</f>
        <v>6</v>
      </c>
      <c r="X26" s="281">
        <f t="shared" si="10"/>
        <v>841428</v>
      </c>
      <c r="Y26" s="14">
        <f t="shared" si="9"/>
        <v>1.1935184690936265E-3</v>
      </c>
    </row>
    <row r="27" spans="1:25">
      <c r="A27" s="175" t="s">
        <v>204</v>
      </c>
      <c r="B27" s="21">
        <f>'BNRegular Symbol'!D31*OverView!C$26</f>
        <v>0</v>
      </c>
      <c r="C27" s="21">
        <f>'BNRegular Symbol'!E31*OverView!D$26</f>
        <v>12</v>
      </c>
      <c r="D27" s="21">
        <f>'BNRegular Symbol'!F31*OverView!E$26</f>
        <v>12</v>
      </c>
      <c r="E27" s="21">
        <f>'BNRegular Symbol'!G31*OverView!F$26</f>
        <v>9</v>
      </c>
      <c r="F27" s="229">
        <f>'BNRegular Symbol'!H50</f>
        <v>68</v>
      </c>
      <c r="G27" s="241">
        <f t="shared" si="4"/>
        <v>0</v>
      </c>
      <c r="H27" s="230"/>
      <c r="I27" s="228">
        <f>OverView!F59</f>
        <v>10</v>
      </c>
      <c r="J27" s="173"/>
      <c r="K27" s="256"/>
      <c r="L27" s="255"/>
      <c r="M27" s="124"/>
      <c r="N27" s="183"/>
      <c r="O27" s="183"/>
      <c r="P27" s="183"/>
    </row>
    <row r="28" spans="1:25">
      <c r="A28" s="175" t="s">
        <v>207</v>
      </c>
      <c r="B28" s="21">
        <f>'BNRegular Symbol'!D32*OverView!C$26</f>
        <v>0</v>
      </c>
      <c r="C28" s="21">
        <f>'BNRegular Symbol'!E32*OverView!D$26</f>
        <v>12</v>
      </c>
      <c r="D28" s="21">
        <f>'BNRegular Symbol'!F32*OverView!E$26</f>
        <v>12</v>
      </c>
      <c r="E28" s="21">
        <f>'BNRegular Symbol'!G32*OverView!F$26</f>
        <v>9</v>
      </c>
      <c r="F28" s="229">
        <f>'BNRegular Symbol'!H51</f>
        <v>68</v>
      </c>
      <c r="G28" s="241">
        <f t="shared" si="4"/>
        <v>0</v>
      </c>
      <c r="H28" s="230"/>
      <c r="I28" s="228">
        <f>OverView!F60</f>
        <v>10</v>
      </c>
      <c r="J28" s="173"/>
      <c r="K28" s="256"/>
      <c r="L28" s="255"/>
      <c r="M28" s="124"/>
      <c r="N28" s="183"/>
      <c r="O28" s="183"/>
      <c r="P28" s="183"/>
    </row>
    <row r="29" spans="1:25">
      <c r="A29" s="175" t="s">
        <v>34</v>
      </c>
      <c r="B29" s="21">
        <f>'BNRegular Symbol'!D22*OverView!C$26</f>
        <v>18</v>
      </c>
      <c r="C29" s="21">
        <f>'BNRegular Symbol'!E22*OverView!D$26</f>
        <v>30</v>
      </c>
      <c r="D29" s="21">
        <f>'BNRegular Symbol'!F22*OverView!E$26</f>
        <v>33</v>
      </c>
      <c r="E29" s="229">
        <f>'BNRegular Symbol'!G37</f>
        <v>32</v>
      </c>
      <c r="F29" s="229">
        <f>'BNRegular Symbol'!H$16</f>
        <v>68</v>
      </c>
      <c r="G29" s="241">
        <f t="shared" si="4"/>
        <v>38776320</v>
      </c>
      <c r="H29" s="230">
        <f t="shared" si="5"/>
        <v>18.181144781144781</v>
      </c>
      <c r="I29" s="228">
        <f>OverView!E51</f>
        <v>50</v>
      </c>
      <c r="J29" s="173">
        <f t="shared" ref="J29:J32" si="14">L29/$B$3</f>
        <v>5.5002037112485649E-2</v>
      </c>
      <c r="K29" s="256">
        <f t="shared" ref="K29:K32" si="15">1/H29</f>
        <v>5.5002037112485649E-2</v>
      </c>
      <c r="L29" s="255">
        <f t="shared" ref="L29:L32" si="16">K29*I29</f>
        <v>2.7501018556242824</v>
      </c>
      <c r="M29" s="124"/>
      <c r="N29" s="183"/>
      <c r="O29" s="183"/>
      <c r="P29" s="183"/>
    </row>
    <row r="30" spans="1:25">
      <c r="A30" s="175" t="s">
        <v>35</v>
      </c>
      <c r="B30" s="21">
        <f>'BNRegular Symbol'!D23*OverView!C$26</f>
        <v>21</v>
      </c>
      <c r="C30" s="21">
        <f>'BNRegular Symbol'!E23*OverView!D$26</f>
        <v>57</v>
      </c>
      <c r="D30" s="21">
        <f>'BNRegular Symbol'!F23*OverView!E$26</f>
        <v>45</v>
      </c>
      <c r="E30" s="229">
        <f>'BNRegular Symbol'!G38</f>
        <v>25</v>
      </c>
      <c r="F30" s="229">
        <f>'BNRegular Symbol'!H$16</f>
        <v>68</v>
      </c>
      <c r="G30" s="241">
        <f t="shared" si="4"/>
        <v>91570500</v>
      </c>
      <c r="H30" s="230">
        <f t="shared" si="5"/>
        <v>7.6989629629629626</v>
      </c>
      <c r="I30" s="228">
        <f>OverView!E52</f>
        <v>25</v>
      </c>
      <c r="J30" s="173">
        <f t="shared" si="14"/>
        <v>6.4943811576354676E-2</v>
      </c>
      <c r="K30" s="256">
        <f t="shared" si="15"/>
        <v>0.12988762315270935</v>
      </c>
      <c r="L30" s="255">
        <f t="shared" si="16"/>
        <v>3.247190578817734</v>
      </c>
      <c r="M30" s="124"/>
      <c r="N30" s="183"/>
      <c r="O30" s="183"/>
      <c r="P30" s="183"/>
    </row>
    <row r="31" spans="1:25">
      <c r="A31" s="175" t="s">
        <v>36</v>
      </c>
      <c r="B31" s="21">
        <f>'BNRegular Symbol'!D24*OverView!C$26</f>
        <v>48</v>
      </c>
      <c r="C31" s="21">
        <f>'BNRegular Symbol'!E24*OverView!D$26</f>
        <v>33</v>
      </c>
      <c r="D31" s="21">
        <f>'BNRegular Symbol'!F24*OverView!E$26</f>
        <v>48</v>
      </c>
      <c r="E31" s="229">
        <f>'BNRegular Symbol'!G39</f>
        <v>28</v>
      </c>
      <c r="F31" s="229">
        <f>'BNRegular Symbol'!H$16</f>
        <v>68</v>
      </c>
      <c r="G31" s="241">
        <f t="shared" si="4"/>
        <v>144764928</v>
      </c>
      <c r="H31" s="230">
        <f t="shared" si="5"/>
        <v>4.8699494949494948</v>
      </c>
      <c r="I31" s="228">
        <f>OverView!E53</f>
        <v>15</v>
      </c>
      <c r="J31" s="173">
        <f t="shared" si="14"/>
        <v>6.1602281565983928E-2</v>
      </c>
      <c r="K31" s="256">
        <f t="shared" si="15"/>
        <v>0.20534093855327976</v>
      </c>
      <c r="L31" s="255">
        <f t="shared" si="16"/>
        <v>3.0801140782991965</v>
      </c>
      <c r="M31" s="124"/>
      <c r="N31" s="183"/>
      <c r="O31" s="183"/>
      <c r="P31" s="183"/>
    </row>
    <row r="32" spans="1:25">
      <c r="A32" s="175" t="s">
        <v>37</v>
      </c>
      <c r="B32" s="21">
        <f>'BNRegular Symbol'!D25*OverView!C$26</f>
        <v>63</v>
      </c>
      <c r="C32" s="21">
        <f>'BNRegular Symbol'!E25*OverView!D$26</f>
        <v>33</v>
      </c>
      <c r="D32" s="21">
        <f>'BNRegular Symbol'!F25*OverView!E$26</f>
        <v>27</v>
      </c>
      <c r="E32" s="229">
        <f>'BNRegular Symbol'!G40</f>
        <v>30</v>
      </c>
      <c r="F32" s="229">
        <f>'BNRegular Symbol'!H$16</f>
        <v>68</v>
      </c>
      <c r="G32" s="241">
        <f t="shared" si="4"/>
        <v>114511320</v>
      </c>
      <c r="H32" s="230">
        <f t="shared" si="5"/>
        <v>6.1565781269484976</v>
      </c>
      <c r="I32" s="228">
        <f>OverView!E54</f>
        <v>15</v>
      </c>
      <c r="J32" s="173">
        <f t="shared" si="14"/>
        <v>4.8728367254342757E-2</v>
      </c>
      <c r="K32" s="256">
        <f t="shared" si="15"/>
        <v>0.16242789084780918</v>
      </c>
      <c r="L32" s="255">
        <f t="shared" si="16"/>
        <v>2.4364183627171379</v>
      </c>
      <c r="M32" s="124"/>
      <c r="N32" s="183"/>
      <c r="O32" s="183"/>
      <c r="P32" s="183"/>
    </row>
    <row r="33" spans="1:16">
      <c r="A33" s="175" t="s">
        <v>114</v>
      </c>
      <c r="B33" s="21">
        <f>'BNRegular Symbol'!D26*OverView!C$26</f>
        <v>15</v>
      </c>
      <c r="C33" s="21">
        <f>'BNRegular Symbol'!E26*OverView!D$26</f>
        <v>60</v>
      </c>
      <c r="D33" s="21">
        <f>'BNRegular Symbol'!F26*OverView!E$26</f>
        <v>57</v>
      </c>
      <c r="E33" s="229">
        <f>'BNRegular Symbol'!G41</f>
        <v>22</v>
      </c>
      <c r="F33" s="229">
        <f>'BNRegular Symbol'!H$16</f>
        <v>68</v>
      </c>
      <c r="G33" s="241">
        <f t="shared" si="4"/>
        <v>76744800</v>
      </c>
      <c r="H33" s="230">
        <f t="shared" si="5"/>
        <v>9.1862626262626268</v>
      </c>
      <c r="I33" s="228">
        <f>OverView!E55</f>
        <v>15</v>
      </c>
      <c r="J33" s="173">
        <f t="shared" si="6"/>
        <v>3.2657459535538357E-2</v>
      </c>
      <c r="K33" s="256">
        <f t="shared" si="7"/>
        <v>0.10885819845179451</v>
      </c>
      <c r="L33" s="255">
        <f t="shared" si="8"/>
        <v>1.6328729767769177</v>
      </c>
      <c r="M33" s="124"/>
      <c r="N33" s="183"/>
      <c r="O33" s="183"/>
      <c r="P33" s="183"/>
    </row>
    <row r="34" spans="1:16">
      <c r="A34" s="175" t="s">
        <v>199</v>
      </c>
      <c r="B34" s="21">
        <f>'BNRegular Symbol'!D27*OverView!C$26</f>
        <v>0</v>
      </c>
      <c r="C34" s="21">
        <f>'BNRegular Symbol'!E27*OverView!D$26</f>
        <v>12</v>
      </c>
      <c r="D34" s="21">
        <f>'BNRegular Symbol'!F27*OverView!E$26</f>
        <v>12</v>
      </c>
      <c r="E34" s="229">
        <f>'BNRegular Symbol'!G46</f>
        <v>47</v>
      </c>
      <c r="F34" s="229">
        <f>'BNRegular Symbol'!H$16</f>
        <v>68</v>
      </c>
      <c r="G34" s="241">
        <f t="shared" si="4"/>
        <v>0</v>
      </c>
      <c r="H34" s="230"/>
      <c r="I34" s="228" t="e">
        <f>OverView!#REF!</f>
        <v>#REF!</v>
      </c>
      <c r="J34" s="173"/>
      <c r="K34" s="256"/>
      <c r="L34" s="255"/>
      <c r="M34" s="124"/>
      <c r="N34" s="183"/>
      <c r="O34" s="183"/>
      <c r="P34" s="183"/>
    </row>
    <row r="35" spans="1:16">
      <c r="A35" s="175" t="s">
        <v>200</v>
      </c>
      <c r="B35" s="21">
        <f>'BNRegular Symbol'!D28*OverView!C$26</f>
        <v>0</v>
      </c>
      <c r="C35" s="21">
        <f>'BNRegular Symbol'!E28*OverView!D$26</f>
        <v>12</v>
      </c>
      <c r="D35" s="21">
        <f>'BNRegular Symbol'!F28*OverView!E$26</f>
        <v>12</v>
      </c>
      <c r="E35" s="229">
        <f>'BNRegular Symbol'!G47</f>
        <v>47</v>
      </c>
      <c r="F35" s="229">
        <f>'BNRegular Symbol'!H$16</f>
        <v>68</v>
      </c>
      <c r="G35" s="241">
        <f t="shared" si="4"/>
        <v>0</v>
      </c>
      <c r="H35" s="230"/>
      <c r="I35" s="228">
        <f>OverView!E56</f>
        <v>10</v>
      </c>
      <c r="J35" s="173"/>
      <c r="K35" s="256"/>
      <c r="L35" s="255"/>
      <c r="M35" s="124"/>
      <c r="N35" s="183"/>
      <c r="O35" s="183"/>
      <c r="P35" s="183"/>
    </row>
    <row r="36" spans="1:16">
      <c r="A36" s="175" t="s">
        <v>201</v>
      </c>
      <c r="B36" s="21">
        <f>'BNRegular Symbol'!D29*OverView!C$26</f>
        <v>0</v>
      </c>
      <c r="C36" s="21">
        <f>'BNRegular Symbol'!E29*OverView!D$26</f>
        <v>12</v>
      </c>
      <c r="D36" s="21">
        <f>'BNRegular Symbol'!F29*OverView!E$26</f>
        <v>12</v>
      </c>
      <c r="E36" s="229">
        <f>'BNRegular Symbol'!G48</f>
        <v>47</v>
      </c>
      <c r="F36" s="229">
        <f>'BNRegular Symbol'!H$16</f>
        <v>68</v>
      </c>
      <c r="G36" s="241">
        <f t="shared" si="4"/>
        <v>0</v>
      </c>
      <c r="H36" s="230"/>
      <c r="I36" s="228">
        <f>OverView!E57</f>
        <v>10</v>
      </c>
      <c r="J36" s="173"/>
      <c r="K36" s="256"/>
      <c r="L36" s="255"/>
      <c r="M36" s="124"/>
    </row>
    <row r="37" spans="1:16">
      <c r="A37" s="175" t="s">
        <v>202</v>
      </c>
      <c r="B37" s="21">
        <f>'BNRegular Symbol'!D30*OverView!C$26</f>
        <v>0</v>
      </c>
      <c r="C37" s="21">
        <f>'BNRegular Symbol'!E30*OverView!D$26</f>
        <v>12</v>
      </c>
      <c r="D37" s="21">
        <f>'BNRegular Symbol'!F30*OverView!E$26</f>
        <v>12</v>
      </c>
      <c r="E37" s="229">
        <f>'BNRegular Symbol'!G49</f>
        <v>47</v>
      </c>
      <c r="F37" s="229">
        <f>'BNRegular Symbol'!H$16</f>
        <v>68</v>
      </c>
      <c r="G37" s="241">
        <f t="shared" si="4"/>
        <v>0</v>
      </c>
      <c r="H37" s="230"/>
      <c r="I37" s="228">
        <f>OverView!E58</f>
        <v>5</v>
      </c>
      <c r="J37" s="173"/>
      <c r="K37" s="256"/>
      <c r="L37" s="255"/>
      <c r="M37" s="124"/>
    </row>
    <row r="38" spans="1:16">
      <c r="A38" s="175" t="s">
        <v>205</v>
      </c>
      <c r="B38" s="21">
        <f>'BNRegular Symbol'!D31*OverView!C$26</f>
        <v>0</v>
      </c>
      <c r="C38" s="21">
        <f>'BNRegular Symbol'!E31*OverView!D$26</f>
        <v>12</v>
      </c>
      <c r="D38" s="21">
        <f>'BNRegular Symbol'!F31*OverView!E$26</f>
        <v>12</v>
      </c>
      <c r="E38" s="229">
        <f>'BNRegular Symbol'!G50</f>
        <v>47</v>
      </c>
      <c r="F38" s="229">
        <f>'BNRegular Symbol'!H$16</f>
        <v>68</v>
      </c>
      <c r="G38" s="241">
        <f t="shared" si="4"/>
        <v>0</v>
      </c>
      <c r="H38" s="230"/>
      <c r="I38" s="228">
        <f>OverView!E59</f>
        <v>5</v>
      </c>
      <c r="J38" s="173"/>
      <c r="K38" s="256"/>
      <c r="L38" s="255"/>
      <c r="M38" s="124"/>
    </row>
    <row r="39" spans="1:16">
      <c r="A39" s="175" t="s">
        <v>208</v>
      </c>
      <c r="B39" s="21">
        <f>'BNRegular Symbol'!D32*OverView!C$26</f>
        <v>0</v>
      </c>
      <c r="C39" s="21">
        <f>'BNRegular Symbol'!E32*OverView!D$26</f>
        <v>12</v>
      </c>
      <c r="D39" s="21">
        <f>'BNRegular Symbol'!F32*OverView!E$26</f>
        <v>12</v>
      </c>
      <c r="E39" s="229">
        <f>'BNRegular Symbol'!G51</f>
        <v>47</v>
      </c>
      <c r="F39" s="229">
        <f>'BNRegular Symbol'!H$16</f>
        <v>68</v>
      </c>
      <c r="G39" s="241">
        <f t="shared" si="4"/>
        <v>0</v>
      </c>
      <c r="H39" s="230"/>
      <c r="I39" s="228">
        <f>OverView!E60</f>
        <v>5</v>
      </c>
      <c r="J39" s="173"/>
      <c r="K39" s="256"/>
      <c r="L39" s="255"/>
      <c r="M39" s="124"/>
    </row>
    <row r="40" spans="1:16">
      <c r="A40" s="171" t="s">
        <v>263</v>
      </c>
      <c r="B40" s="21">
        <f>'BNRegular Symbol'!D$14*OverView!C$26</f>
        <v>3</v>
      </c>
      <c r="C40" s="21">
        <f>'BNRegular Symbol'!E$14*OverView!D$26</f>
        <v>9</v>
      </c>
      <c r="D40" s="21">
        <f>'BNRegular Symbol'!F$14*OverView!E$26</f>
        <v>9</v>
      </c>
      <c r="E40" s="21">
        <f>'BNRegular Symbol'!G$14*OverView!F$26</f>
        <v>6</v>
      </c>
      <c r="F40" s="21">
        <f>'BNRegular Symbol'!H$14*OverView!G$26</f>
        <v>6</v>
      </c>
      <c r="G40" s="241">
        <f t="shared" si="4"/>
        <v>8748</v>
      </c>
      <c r="H40" s="230">
        <f>$B$5/G40</f>
        <v>80589.607681755835</v>
      </c>
      <c r="I40" s="172">
        <f>OverView!G61</f>
        <v>100</v>
      </c>
      <c r="J40" s="173">
        <f>L40/$B$3</f>
        <v>1.2408547811138975E-3</v>
      </c>
      <c r="K40" s="256">
        <f t="shared" ref="K40:K42" si="17">1/H40</f>
        <v>1.2408547811138974E-5</v>
      </c>
      <c r="L40" s="255">
        <f>K40*I40*$B$3</f>
        <v>6.2042739055694879E-2</v>
      </c>
      <c r="M40" s="124"/>
    </row>
    <row r="41" spans="1:16">
      <c r="A41" s="171" t="s">
        <v>264</v>
      </c>
      <c r="B41" s="21">
        <f>'BNRegular Symbol'!D$14*OverView!C$26</f>
        <v>3</v>
      </c>
      <c r="C41" s="21">
        <f>'BNRegular Symbol'!E$14*OverView!D$26</f>
        <v>9</v>
      </c>
      <c r="D41" s="21">
        <f>'BNRegular Symbol'!F$14*OverView!E$26</f>
        <v>9</v>
      </c>
      <c r="E41" s="21">
        <f>'BNRegular Symbol'!G$14*OverView!F$26</f>
        <v>6</v>
      </c>
      <c r="F41" s="21">
        <f>'BNRegular Symbol'!$H$16-'BNRegular Symbol'!$H$14*OverView!G$26</f>
        <v>62</v>
      </c>
      <c r="G41" s="241">
        <f t="shared" si="4"/>
        <v>90396</v>
      </c>
      <c r="H41" s="230">
        <f t="shared" si="5"/>
        <v>7798.9942917828221</v>
      </c>
      <c r="I41" s="172">
        <f>OverView!F61</f>
        <v>10</v>
      </c>
      <c r="J41" s="173">
        <f t="shared" ref="J41:J42" si="18">L41/$B$3</f>
        <v>1.2822166071510275E-3</v>
      </c>
      <c r="K41" s="256">
        <f t="shared" si="17"/>
        <v>1.2822166071510275E-4</v>
      </c>
      <c r="L41" s="255">
        <f t="shared" ref="L41" si="19">K41*I41*$B$3</f>
        <v>6.4110830357551371E-2</v>
      </c>
      <c r="M41" s="124"/>
    </row>
    <row r="42" spans="1:16">
      <c r="A42" s="171" t="s">
        <v>265</v>
      </c>
      <c r="B42" s="21">
        <f>'BNRegular Symbol'!D$14*OverView!C$26</f>
        <v>3</v>
      </c>
      <c r="C42" s="21">
        <f>'BNRegular Symbol'!E$14*OverView!D$26</f>
        <v>9</v>
      </c>
      <c r="D42" s="21">
        <f>'BNRegular Symbol'!F$14*OverView!E$26</f>
        <v>9</v>
      </c>
      <c r="E42" s="21">
        <f>'BNRegular Symbol'!G$16-'BNRegular Symbol'!G$14*OverView!F$26</f>
        <v>50</v>
      </c>
      <c r="F42" s="21">
        <f>'BNRegular Symbol'!$H$16</f>
        <v>68</v>
      </c>
      <c r="G42" s="241">
        <f t="shared" si="4"/>
        <v>826200</v>
      </c>
      <c r="H42" s="230">
        <f t="shared" si="5"/>
        <v>853.30172839506167</v>
      </c>
      <c r="I42" s="172">
        <f>OverView!E61</f>
        <v>2</v>
      </c>
      <c r="J42" s="173">
        <f t="shared" si="18"/>
        <v>2.3438368087706956E-3</v>
      </c>
      <c r="K42" s="256">
        <f t="shared" si="17"/>
        <v>1.1719184043853478E-3</v>
      </c>
      <c r="L42" s="255">
        <f>K42*I42*$B$3</f>
        <v>0.11719184043853478</v>
      </c>
      <c r="M42" s="124"/>
      <c r="N42" s="183"/>
      <c r="O42" s="183"/>
      <c r="P42" s="183"/>
    </row>
    <row r="43" spans="1:16">
      <c r="A43" s="183" t="s">
        <v>266</v>
      </c>
      <c r="E43" s="186"/>
      <c r="F43" s="186"/>
      <c r="G43" s="240">
        <f>SUM(G7:G42)</f>
        <v>1236150720</v>
      </c>
      <c r="H43" s="240">
        <f>SUM(H7:H42)</f>
        <v>89509.020459706924</v>
      </c>
      <c r="I43" s="240"/>
      <c r="J43" s="266">
        <f>SUM(J7:J42)</f>
        <v>2.1364411908706313</v>
      </c>
      <c r="K43" s="266">
        <f>SUM(K7:K42)</f>
        <v>1.7534105293660112</v>
      </c>
      <c r="L43" s="266">
        <f>SUM(L7:L42)</f>
        <v>106.82205954353159</v>
      </c>
      <c r="M43" s="124"/>
      <c r="N43" s="183"/>
      <c r="O43" s="183"/>
      <c r="P43" s="183"/>
    </row>
    <row r="44" spans="1:16">
      <c r="E44" s="186"/>
      <c r="F44" s="186"/>
      <c r="G44" s="186"/>
      <c r="H44" s="186"/>
      <c r="I44" s="186"/>
      <c r="J44" s="14"/>
      <c r="K44" s="24"/>
      <c r="L44" s="186"/>
      <c r="M44" s="124"/>
      <c r="N44" s="183"/>
      <c r="O44" s="183"/>
      <c r="P44" s="183"/>
    </row>
    <row r="45" spans="1:16">
      <c r="E45" s="124"/>
      <c r="F45" s="186"/>
      <c r="G45" s="186"/>
      <c r="H45" s="186"/>
      <c r="I45" s="186"/>
      <c r="J45" s="213"/>
      <c r="K45" s="214"/>
      <c r="L45" s="214"/>
      <c r="M45" s="124"/>
      <c r="N45" s="183"/>
      <c r="O45" s="183"/>
      <c r="P45" s="183"/>
    </row>
    <row r="46" spans="1:16">
      <c r="A46" s="183" t="s">
        <v>271</v>
      </c>
      <c r="E46" s="124"/>
      <c r="F46" s="186"/>
      <c r="G46" s="186"/>
      <c r="H46" s="186"/>
      <c r="I46" s="186"/>
      <c r="J46" s="213"/>
      <c r="K46" s="214"/>
      <c r="L46" s="214"/>
      <c r="M46" s="124"/>
    </row>
    <row r="47" spans="1:16" ht="14">
      <c r="A47" s="285" t="s">
        <v>274</v>
      </c>
      <c r="B47" s="259">
        <f>SUM(J7:J42)*10</f>
        <v>21.364411908706312</v>
      </c>
      <c r="C47" s="286"/>
      <c r="D47" s="259"/>
      <c r="E47" s="259"/>
      <c r="F47" s="232"/>
      <c r="G47" s="186"/>
      <c r="H47" s="186"/>
      <c r="I47" s="186"/>
      <c r="K47" s="24"/>
      <c r="L47" s="267"/>
      <c r="M47" s="124"/>
    </row>
    <row r="48" spans="1:16" ht="15">
      <c r="A48" s="260" t="s">
        <v>272</v>
      </c>
      <c r="B48" s="284">
        <f>SUM(K40:K42)</f>
        <v>1.3125486129115895E-3</v>
      </c>
      <c r="C48" s="261"/>
      <c r="D48" s="284"/>
      <c r="E48" s="261"/>
      <c r="F48" s="186"/>
      <c r="G48" s="186"/>
      <c r="H48" s="186"/>
      <c r="I48" s="186"/>
      <c r="K48" s="24"/>
      <c r="L48" s="267"/>
      <c r="M48" s="124"/>
    </row>
    <row r="49" spans="1:16" ht="14">
      <c r="B49" s="186">
        <f>(1-10*B48^10)/(1-10*B48)</f>
        <v>1.0133000558273948</v>
      </c>
      <c r="C49" s="261"/>
      <c r="D49" s="261"/>
      <c r="E49" s="261"/>
      <c r="F49" s="186"/>
      <c r="H49" s="186"/>
      <c r="I49" s="186"/>
      <c r="M49" s="124"/>
    </row>
    <row r="50" spans="1:16" ht="15">
      <c r="A50" s="260" t="s">
        <v>273</v>
      </c>
      <c r="B50" s="262">
        <f>B47*B49</f>
        <v>21.648559779811563</v>
      </c>
      <c r="C50" s="262"/>
      <c r="D50" s="262"/>
      <c r="E50" s="262"/>
      <c r="F50" s="186"/>
      <c r="G50" s="186"/>
      <c r="H50" s="186"/>
      <c r="I50" s="186"/>
      <c r="J50" s="213"/>
      <c r="L50" s="214"/>
      <c r="M50" s="124"/>
    </row>
    <row r="51" spans="1:16" ht="14">
      <c r="A51" s="260"/>
      <c r="B51" s="263"/>
      <c r="C51" s="263"/>
      <c r="D51" s="263"/>
      <c r="E51" s="263"/>
      <c r="J51" s="213"/>
      <c r="L51" s="213"/>
      <c r="M51" s="124"/>
    </row>
    <row r="52" spans="1:16" ht="14">
      <c r="A52" s="260"/>
      <c r="B52" s="264"/>
      <c r="C52" s="264"/>
      <c r="D52" s="264"/>
      <c r="E52" s="264"/>
      <c r="J52" s="213"/>
      <c r="L52" s="213"/>
      <c r="M52" s="124"/>
      <c r="N52" s="183"/>
      <c r="O52" s="183"/>
      <c r="P52" s="183"/>
    </row>
    <row r="53" spans="1:16" ht="14">
      <c r="A53" s="260"/>
      <c r="B53" s="265"/>
      <c r="C53" s="265"/>
      <c r="D53" s="265"/>
      <c r="E53" s="265"/>
      <c r="J53" s="213"/>
      <c r="L53" s="213"/>
      <c r="M53" s="124"/>
      <c r="N53" s="183"/>
      <c r="O53" s="183"/>
      <c r="P53" s="183"/>
    </row>
    <row r="54" spans="1:16">
      <c r="B54" s="253"/>
      <c r="C54" s="253"/>
      <c r="D54" s="253"/>
      <c r="E54" s="253"/>
      <c r="J54" s="213"/>
      <c r="K54" s="213"/>
      <c r="L54" s="267"/>
      <c r="M54" s="124"/>
      <c r="N54" s="183"/>
      <c r="O54" s="183"/>
      <c r="P54" s="183"/>
    </row>
    <row r="55" spans="1:16">
      <c r="J55" s="213"/>
      <c r="K55" s="213"/>
      <c r="L55" s="213"/>
      <c r="M55" s="266"/>
      <c r="N55" s="183"/>
      <c r="O55" s="183"/>
      <c r="P55" s="183"/>
    </row>
    <row r="56" spans="1:16">
      <c r="F56" s="213"/>
      <c r="G56" s="213"/>
      <c r="H56" s="213"/>
      <c r="I56" s="213"/>
      <c r="J56" s="215"/>
      <c r="K56" s="185"/>
      <c r="L56" s="185"/>
      <c r="M56" s="124"/>
    </row>
    <row r="57" spans="1:16">
      <c r="I57" s="213"/>
      <c r="J57" s="215"/>
      <c r="K57" s="185"/>
      <c r="L57" s="185"/>
    </row>
    <row r="58" spans="1:16">
      <c r="I58" s="213"/>
      <c r="J58" s="215"/>
      <c r="K58" s="185"/>
      <c r="L58" s="185"/>
    </row>
    <row r="59" spans="1:16">
      <c r="I59" s="213"/>
      <c r="J59" s="215"/>
      <c r="K59" s="185"/>
      <c r="L59" s="185"/>
      <c r="M59" s="253"/>
      <c r="N59" s="253"/>
    </row>
    <row r="60" spans="1:16">
      <c r="I60" s="213"/>
      <c r="J60" s="215"/>
      <c r="K60" s="185"/>
      <c r="L60" s="185"/>
      <c r="M60" s="267"/>
      <c r="N60" s="267"/>
    </row>
    <row r="61" spans="1:16">
      <c r="E61" s="268"/>
      <c r="J61" s="185"/>
      <c r="K61" s="185"/>
      <c r="L61" s="185"/>
      <c r="N61" s="183"/>
    </row>
    <row r="62" spans="1:16">
      <c r="J62" s="185"/>
      <c r="K62" s="185"/>
      <c r="L62" s="185"/>
      <c r="M62" s="213"/>
      <c r="N62" s="215"/>
    </row>
    <row r="63" spans="1:16">
      <c r="J63" s="185"/>
      <c r="K63" s="185"/>
      <c r="L63" s="185"/>
      <c r="M63" s="213"/>
      <c r="N63" s="215"/>
    </row>
    <row r="64" spans="1:16">
      <c r="J64" s="185"/>
      <c r="K64" s="185"/>
      <c r="L64" s="185"/>
      <c r="M64" s="214"/>
      <c r="N64" s="214"/>
    </row>
    <row r="65" spans="13:16">
      <c r="M65" s="213"/>
      <c r="N65" s="215"/>
    </row>
    <row r="66" spans="13:16">
      <c r="M66" s="213"/>
      <c r="N66" s="215"/>
    </row>
    <row r="67" spans="13:16">
      <c r="M67" s="213"/>
      <c r="N67" s="215"/>
    </row>
    <row r="68" spans="13:16">
      <c r="N68" s="183"/>
      <c r="O68" s="183"/>
      <c r="P68" s="183"/>
    </row>
    <row r="69" spans="13:16">
      <c r="N69" s="183"/>
      <c r="O69" s="183"/>
      <c r="P69" s="183"/>
    </row>
    <row r="70" spans="13:16">
      <c r="N70" s="183"/>
      <c r="O70" s="183"/>
      <c r="P70" s="183"/>
    </row>
    <row r="71" spans="13:16">
      <c r="N71" s="183"/>
      <c r="O71" s="183"/>
      <c r="P71" s="183"/>
    </row>
    <row r="72" spans="13:16">
      <c r="N72" s="183"/>
      <c r="O72" s="183"/>
      <c r="P72" s="183"/>
    </row>
    <row r="73" spans="13:16">
      <c r="N73" s="183"/>
      <c r="O73" s="183"/>
      <c r="P73" s="183"/>
    </row>
    <row r="74" spans="13:16">
      <c r="N74" s="183"/>
      <c r="O74" s="183"/>
      <c r="P74" s="183"/>
    </row>
    <row r="75" spans="13:16">
      <c r="N75" s="183"/>
      <c r="O75" s="183"/>
      <c r="P75" s="183"/>
    </row>
    <row r="76" spans="13:16">
      <c r="N76" s="183"/>
      <c r="O76" s="183"/>
      <c r="P76" s="183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83" customWidth="1"/>
    <col min="2" max="3" width="11.1640625" style="183" customWidth="1"/>
    <col min="4" max="4" width="11" style="183" customWidth="1"/>
    <col min="5" max="5" width="8.5" style="183" customWidth="1"/>
    <col min="6" max="6" width="9" style="183" customWidth="1"/>
    <col min="7" max="7" width="8.83203125" style="183" customWidth="1"/>
    <col min="8" max="8" width="10" style="183" customWidth="1"/>
    <col min="9" max="9" width="8.5" style="183" customWidth="1"/>
    <col min="10" max="10" width="14.1640625" style="183" customWidth="1"/>
    <col min="11" max="11" width="15.6640625" style="183" customWidth="1"/>
    <col min="12" max="12" width="13.33203125" style="183" customWidth="1"/>
    <col min="13" max="13" width="19.83203125" style="185" customWidth="1"/>
    <col min="14" max="16" width="9" style="185"/>
    <col min="17" max="24" width="9" style="183"/>
    <col min="25" max="25" width="10" style="183" bestFit="1" customWidth="1"/>
    <col min="26" max="16384" width="9" style="183"/>
  </cols>
  <sheetData>
    <row r="2" spans="1:16">
      <c r="A2" s="183" t="s">
        <v>39</v>
      </c>
      <c r="B2" s="183" t="s">
        <v>40</v>
      </c>
      <c r="C2" s="183" t="s">
        <v>41</v>
      </c>
      <c r="D2" s="183" t="s">
        <v>42</v>
      </c>
      <c r="E2" s="183" t="s">
        <v>43</v>
      </c>
    </row>
    <row r="3" spans="1:16">
      <c r="B3" s="183">
        <v>1</v>
      </c>
      <c r="C3" s="183">
        <v>50</v>
      </c>
      <c r="D3" s="22" t="e">
        <f>SUM(J7:J51)</f>
        <v>#DIV/0!</v>
      </c>
      <c r="E3" s="14" t="e">
        <f>SUM(K7:K51)</f>
        <v>#DIV/0!</v>
      </c>
    </row>
    <row r="5" spans="1:16" ht="14">
      <c r="A5" s="20" t="s">
        <v>19</v>
      </c>
      <c r="B5" s="307">
        <f>PRODUCT('BNRegular Symbol'!D12:H12)</f>
        <v>0</v>
      </c>
      <c r="C5" s="307"/>
      <c r="D5" s="307"/>
      <c r="E5" s="307"/>
      <c r="F5" s="307"/>
      <c r="G5" s="9"/>
      <c r="H5" s="10"/>
      <c r="I5" s="11"/>
      <c r="J5" s="12"/>
      <c r="K5" s="13"/>
      <c r="L5" s="186"/>
      <c r="M5" s="183"/>
    </row>
    <row r="6" spans="1:16" ht="14">
      <c r="A6" s="16" t="s">
        <v>23</v>
      </c>
      <c r="B6" s="174">
        <v>1</v>
      </c>
      <c r="C6" s="174">
        <v>2</v>
      </c>
      <c r="D6" s="174">
        <v>3</v>
      </c>
      <c r="E6" s="174">
        <v>4</v>
      </c>
      <c r="F6" s="174">
        <v>5</v>
      </c>
      <c r="G6" s="16" t="s">
        <v>24</v>
      </c>
      <c r="H6" s="17" t="s">
        <v>25</v>
      </c>
      <c r="I6" s="18" t="s">
        <v>26</v>
      </c>
      <c r="J6" s="19" t="s">
        <v>27</v>
      </c>
      <c r="K6" s="224" t="s">
        <v>28</v>
      </c>
      <c r="L6" s="184" t="s">
        <v>117</v>
      </c>
      <c r="M6" s="196"/>
    </row>
    <row r="7" spans="1:16">
      <c r="A7" s="175" t="s">
        <v>209</v>
      </c>
      <c r="B7" s="21">
        <f>'BNRegular Symbol'!D5</f>
        <v>16</v>
      </c>
      <c r="C7" s="21">
        <f>'BNRegular Symbol'!E5</f>
        <v>7</v>
      </c>
      <c r="D7" s="21">
        <f>'BNRegular Symbol'!F5</f>
        <v>12</v>
      </c>
      <c r="E7" s="21">
        <f>'BNRegular Symbol'!G5</f>
        <v>8</v>
      </c>
      <c r="F7" s="21">
        <f>'BNRegular Symbol'!H5</f>
        <v>18</v>
      </c>
      <c r="G7" s="241">
        <f>PRODUCT(B7:F7)</f>
        <v>193536</v>
      </c>
      <c r="H7" s="230">
        <f t="shared" ref="H7:H51" si="0">$B$5/G7</f>
        <v>0</v>
      </c>
      <c r="I7" s="180">
        <f>OverView!G51</f>
        <v>200</v>
      </c>
      <c r="J7" s="173" t="e">
        <f>L7/$C$3</f>
        <v>#DIV/0!</v>
      </c>
      <c r="K7" s="231" t="e">
        <f t="shared" ref="K7:K51" si="1">1/H7</f>
        <v>#DIV/0!</v>
      </c>
      <c r="L7" s="23" t="e">
        <f>K7*I7</f>
        <v>#DIV/0!</v>
      </c>
      <c r="M7" s="124"/>
      <c r="N7" s="183"/>
      <c r="O7" s="183"/>
      <c r="P7" s="183"/>
    </row>
    <row r="8" spans="1:16">
      <c r="A8" s="175" t="s">
        <v>210</v>
      </c>
      <c r="B8" s="21">
        <f>'BNRegular Symbol'!D6</f>
        <v>21</v>
      </c>
      <c r="C8" s="21">
        <f>'BNRegular Symbol'!E6</f>
        <v>7</v>
      </c>
      <c r="D8" s="21">
        <f>'BNRegular Symbol'!F6</f>
        <v>5</v>
      </c>
      <c r="E8" s="21">
        <f>'BNRegular Symbol'!G6</f>
        <v>11</v>
      </c>
      <c r="F8" s="21">
        <f>'BNRegular Symbol'!H6</f>
        <v>17</v>
      </c>
      <c r="G8" s="241">
        <f t="shared" ref="G8:G51" si="2">PRODUCT(B8:F8)</f>
        <v>137445</v>
      </c>
      <c r="H8" s="230">
        <f t="shared" si="0"/>
        <v>0</v>
      </c>
      <c r="I8" s="180">
        <f>OverView!G52</f>
        <v>125</v>
      </c>
      <c r="J8" s="173" t="e">
        <f t="shared" ref="J8:J51" si="3">L8/$C$3</f>
        <v>#DIV/0!</v>
      </c>
      <c r="K8" s="231" t="e">
        <f t="shared" si="1"/>
        <v>#DIV/0!</v>
      </c>
      <c r="L8" s="23" t="e">
        <f t="shared" ref="L8:L50" si="4">K8*I8</f>
        <v>#DIV/0!</v>
      </c>
      <c r="M8" s="124"/>
      <c r="N8" s="183"/>
      <c r="O8" s="183"/>
      <c r="P8" s="183"/>
    </row>
    <row r="9" spans="1:16">
      <c r="A9" s="175" t="s">
        <v>211</v>
      </c>
      <c r="B9" s="21">
        <f>'BNRegular Symbol'!D7</f>
        <v>5</v>
      </c>
      <c r="C9" s="21">
        <f>'BNRegular Symbol'!E7</f>
        <v>16</v>
      </c>
      <c r="D9" s="21">
        <f>'BNRegular Symbol'!F7</f>
        <v>15</v>
      </c>
      <c r="E9" s="21">
        <f>'BNRegular Symbol'!G7</f>
        <v>14</v>
      </c>
      <c r="F9" s="21">
        <f>'BNRegular Symbol'!H7</f>
        <v>14</v>
      </c>
      <c r="G9" s="241">
        <f t="shared" si="2"/>
        <v>235200</v>
      </c>
      <c r="H9" s="230">
        <f t="shared" si="0"/>
        <v>0</v>
      </c>
      <c r="I9" s="180">
        <f>OverView!G53</f>
        <v>100</v>
      </c>
      <c r="J9" s="173" t="e">
        <f t="shared" si="3"/>
        <v>#DIV/0!</v>
      </c>
      <c r="K9" s="231" t="e">
        <f t="shared" si="1"/>
        <v>#DIV/0!</v>
      </c>
      <c r="L9" s="23" t="e">
        <f t="shared" si="4"/>
        <v>#DIV/0!</v>
      </c>
      <c r="M9" s="124"/>
      <c r="N9" s="183"/>
      <c r="O9" s="183"/>
      <c r="P9" s="183"/>
    </row>
    <row r="10" spans="1:16">
      <c r="A10" s="175" t="s">
        <v>212</v>
      </c>
      <c r="B10" s="21" t="e">
        <f>'BNRegular Symbol'!#REF!</f>
        <v>#REF!</v>
      </c>
      <c r="C10" s="21" t="e">
        <f>'BNRegular Symbol'!#REF!</f>
        <v>#REF!</v>
      </c>
      <c r="D10" s="21" t="e">
        <f>'BNRegular Symbol'!#REF!</f>
        <v>#REF!</v>
      </c>
      <c r="E10" s="21" t="e">
        <f>'BNRegular Symbol'!#REF!</f>
        <v>#REF!</v>
      </c>
      <c r="F10" s="21" t="e">
        <f>'BNRegular Symbol'!#REF!</f>
        <v>#REF!</v>
      </c>
      <c r="G10" s="241" t="e">
        <f t="shared" si="2"/>
        <v>#REF!</v>
      </c>
      <c r="H10" s="230" t="e">
        <f t="shared" si="0"/>
        <v>#REF!</v>
      </c>
      <c r="I10" s="180">
        <f>OverView!G54</f>
        <v>100</v>
      </c>
      <c r="J10" s="173" t="e">
        <f t="shared" si="3"/>
        <v>#REF!</v>
      </c>
      <c r="K10" s="231" t="e">
        <f t="shared" si="1"/>
        <v>#REF!</v>
      </c>
      <c r="L10" s="23" t="e">
        <f t="shared" si="4"/>
        <v>#REF!</v>
      </c>
      <c r="M10" s="124"/>
      <c r="N10" s="183"/>
      <c r="O10" s="183"/>
      <c r="P10" s="183"/>
    </row>
    <row r="11" spans="1:16">
      <c r="A11" s="175" t="s">
        <v>213</v>
      </c>
      <c r="B11" s="21" t="e">
        <f>'BNRegular Symbol'!#REF!</f>
        <v>#REF!</v>
      </c>
      <c r="C11" s="21" t="e">
        <f>'BNRegular Symbol'!#REF!</f>
        <v>#REF!</v>
      </c>
      <c r="D11" s="21" t="e">
        <f>'BNRegular Symbol'!#REF!</f>
        <v>#REF!</v>
      </c>
      <c r="E11" s="21" t="e">
        <f>'BNRegular Symbol'!#REF!</f>
        <v>#REF!</v>
      </c>
      <c r="F11" s="21" t="e">
        <f>'BNRegular Symbol'!#REF!</f>
        <v>#REF!</v>
      </c>
      <c r="G11" s="241" t="e">
        <f t="shared" si="2"/>
        <v>#REF!</v>
      </c>
      <c r="H11" s="230" t="e">
        <f t="shared" si="0"/>
        <v>#REF!</v>
      </c>
      <c r="I11" s="180">
        <f>OverView!G55</f>
        <v>100</v>
      </c>
      <c r="J11" s="173" t="e">
        <f t="shared" si="3"/>
        <v>#REF!</v>
      </c>
      <c r="K11" s="231" t="e">
        <f t="shared" si="1"/>
        <v>#REF!</v>
      </c>
      <c r="L11" s="23" t="e">
        <f t="shared" si="4"/>
        <v>#REF!</v>
      </c>
      <c r="M11" s="124"/>
      <c r="N11" s="183"/>
      <c r="O11" s="183"/>
      <c r="P11" s="183"/>
    </row>
    <row r="12" spans="1:16">
      <c r="A12" s="175" t="s">
        <v>215</v>
      </c>
      <c r="B12" s="21" t="e">
        <f>'BNRegular Symbol'!#REF!</f>
        <v>#REF!</v>
      </c>
      <c r="C12" s="21" t="e">
        <f>'BNRegular Symbol'!#REF!</f>
        <v>#REF!</v>
      </c>
      <c r="D12" s="21" t="e">
        <f>'BNRegular Symbol'!#REF!</f>
        <v>#REF!</v>
      </c>
      <c r="E12" s="21" t="e">
        <f>'BNRegular Symbol'!#REF!</f>
        <v>#REF!</v>
      </c>
      <c r="F12" s="21" t="e">
        <f>'BNRegular Symbol'!#REF!</f>
        <v>#REF!</v>
      </c>
      <c r="G12" s="241" t="e">
        <f t="shared" si="2"/>
        <v>#REF!</v>
      </c>
      <c r="H12" s="230" t="e">
        <f t="shared" si="0"/>
        <v>#REF!</v>
      </c>
      <c r="I12" s="180" t="e">
        <f>OverView!#REF!</f>
        <v>#REF!</v>
      </c>
      <c r="J12" s="173" t="e">
        <f t="shared" si="3"/>
        <v>#REF!</v>
      </c>
      <c r="K12" s="231" t="e">
        <f t="shared" si="1"/>
        <v>#REF!</v>
      </c>
      <c r="L12" s="23" t="e">
        <f t="shared" si="4"/>
        <v>#REF!</v>
      </c>
      <c r="M12" s="124"/>
      <c r="N12" s="183"/>
      <c r="O12" s="183"/>
      <c r="P12" s="183"/>
    </row>
    <row r="13" spans="1:16">
      <c r="A13" s="175" t="s">
        <v>214</v>
      </c>
      <c r="B13" s="21" t="e">
        <f>'BNRegular Symbol'!#REF!</f>
        <v>#REF!</v>
      </c>
      <c r="C13" s="21" t="e">
        <f>'BNRegular Symbol'!#REF!</f>
        <v>#REF!</v>
      </c>
      <c r="D13" s="21" t="e">
        <f>'BNRegular Symbol'!#REF!</f>
        <v>#REF!</v>
      </c>
      <c r="E13" s="21" t="e">
        <f>'BNRegular Symbol'!#REF!</f>
        <v>#REF!</v>
      </c>
      <c r="F13" s="21" t="e">
        <f>'BNRegular Symbol'!#REF!</f>
        <v>#REF!</v>
      </c>
      <c r="G13" s="241" t="e">
        <f t="shared" si="2"/>
        <v>#REF!</v>
      </c>
      <c r="H13" s="230" t="e">
        <f t="shared" si="0"/>
        <v>#REF!</v>
      </c>
      <c r="I13" s="180" t="e">
        <f>OverView!#REF!</f>
        <v>#REF!</v>
      </c>
      <c r="J13" s="173" t="e">
        <f t="shared" si="3"/>
        <v>#REF!</v>
      </c>
      <c r="K13" s="231" t="e">
        <f t="shared" si="1"/>
        <v>#REF!</v>
      </c>
      <c r="L13" s="23" t="e">
        <f t="shared" si="4"/>
        <v>#REF!</v>
      </c>
      <c r="M13" s="124"/>
      <c r="N13" s="183"/>
      <c r="O13" s="183"/>
      <c r="P13" s="183"/>
    </row>
    <row r="14" spans="1:16">
      <c r="A14" s="175" t="s">
        <v>216</v>
      </c>
      <c r="B14" s="21">
        <f>'BNRegular Symbol'!D8</f>
        <v>0</v>
      </c>
      <c r="C14" s="21">
        <f>'BNRegular Symbol'!E8</f>
        <v>0</v>
      </c>
      <c r="D14" s="21">
        <f>'BNRegular Symbol'!F8</f>
        <v>0</v>
      </c>
      <c r="E14" s="21">
        <f>'BNRegular Symbol'!G8</f>
        <v>0</v>
      </c>
      <c r="F14" s="21">
        <f>'BNRegular Symbol'!H8</f>
        <v>0</v>
      </c>
      <c r="G14" s="241">
        <f t="shared" si="2"/>
        <v>0</v>
      </c>
      <c r="H14" s="230" t="e">
        <f t="shared" si="0"/>
        <v>#DIV/0!</v>
      </c>
      <c r="I14" s="180" t="e">
        <f>OverView!#REF!</f>
        <v>#REF!</v>
      </c>
      <c r="J14" s="173" t="e">
        <f t="shared" si="3"/>
        <v>#DIV/0!</v>
      </c>
      <c r="K14" s="231" t="e">
        <f t="shared" si="1"/>
        <v>#DIV/0!</v>
      </c>
      <c r="L14" s="23" t="e">
        <f t="shared" si="4"/>
        <v>#DIV/0!</v>
      </c>
      <c r="M14" s="124"/>
      <c r="N14" s="183"/>
      <c r="O14" s="183"/>
      <c r="P14" s="183"/>
    </row>
    <row r="15" spans="1:16">
      <c r="A15" s="175" t="s">
        <v>217</v>
      </c>
      <c r="B15" s="21">
        <f>'BNRegular Symbol'!D9</f>
        <v>0</v>
      </c>
      <c r="C15" s="21">
        <f>'BNRegular Symbol'!E9</f>
        <v>0</v>
      </c>
      <c r="D15" s="21">
        <f>'BNRegular Symbol'!F9</f>
        <v>0</v>
      </c>
      <c r="E15" s="21">
        <f>'BNRegular Symbol'!G9</f>
        <v>0</v>
      </c>
      <c r="F15" s="21">
        <f>'BNRegular Symbol'!H9</f>
        <v>0</v>
      </c>
      <c r="G15" s="241">
        <f t="shared" si="2"/>
        <v>0</v>
      </c>
      <c r="H15" s="230" t="e">
        <f t="shared" si="0"/>
        <v>#DIV/0!</v>
      </c>
      <c r="I15" s="180" t="e">
        <f>OverView!#REF!</f>
        <v>#REF!</v>
      </c>
      <c r="J15" s="173" t="e">
        <f t="shared" si="3"/>
        <v>#DIV/0!</v>
      </c>
      <c r="K15" s="231" t="e">
        <f t="shared" si="1"/>
        <v>#DIV/0!</v>
      </c>
      <c r="L15" s="23" t="e">
        <f t="shared" si="4"/>
        <v>#DIV/0!</v>
      </c>
      <c r="M15" s="124"/>
      <c r="N15" s="183"/>
      <c r="O15" s="183"/>
      <c r="P15" s="183"/>
    </row>
    <row r="16" spans="1:16">
      <c r="A16" s="175" t="s">
        <v>218</v>
      </c>
      <c r="B16" s="21">
        <f>'BNRegular Symbol'!D10</f>
        <v>0</v>
      </c>
      <c r="C16" s="21">
        <f>'BNRegular Symbol'!E10</f>
        <v>0</v>
      </c>
      <c r="D16" s="21">
        <f>'BNRegular Symbol'!F10</f>
        <v>0</v>
      </c>
      <c r="E16" s="21">
        <f>'BNRegular Symbol'!G10</f>
        <v>0</v>
      </c>
      <c r="F16" s="21">
        <f>'BNRegular Symbol'!H10</f>
        <v>0</v>
      </c>
      <c r="G16" s="241">
        <f t="shared" si="2"/>
        <v>0</v>
      </c>
      <c r="H16" s="230" t="e">
        <f t="shared" si="0"/>
        <v>#DIV/0!</v>
      </c>
      <c r="I16" s="180" t="e">
        <f>OverView!#REF!</f>
        <v>#REF!</v>
      </c>
      <c r="J16" s="173" t="e">
        <f t="shared" si="3"/>
        <v>#DIV/0!</v>
      </c>
      <c r="K16" s="231" t="e">
        <f t="shared" si="1"/>
        <v>#DIV/0!</v>
      </c>
      <c r="L16" s="23" t="e">
        <f t="shared" si="4"/>
        <v>#DIV/0!</v>
      </c>
      <c r="M16" s="124"/>
      <c r="N16" s="183"/>
      <c r="O16" s="183"/>
      <c r="P16" s="183"/>
    </row>
    <row r="17" spans="1:16">
      <c r="A17" s="175" t="s">
        <v>219</v>
      </c>
      <c r="B17" s="21">
        <f>'BNRegular Symbol'!D11</f>
        <v>0</v>
      </c>
      <c r="C17" s="21">
        <f>'BNRegular Symbol'!E11</f>
        <v>0</v>
      </c>
      <c r="D17" s="21">
        <f>'BNRegular Symbol'!F11</f>
        <v>0</v>
      </c>
      <c r="E17" s="21">
        <f>'BNRegular Symbol'!G11</f>
        <v>0</v>
      </c>
      <c r="F17" s="21">
        <f>'BNRegular Symbol'!H11</f>
        <v>0</v>
      </c>
      <c r="G17" s="241">
        <f t="shared" si="2"/>
        <v>0</v>
      </c>
      <c r="H17" s="230" t="e">
        <f t="shared" si="0"/>
        <v>#DIV/0!</v>
      </c>
      <c r="I17" s="180">
        <f>OverView!G56</f>
        <v>50</v>
      </c>
      <c r="J17" s="173" t="e">
        <f t="shared" si="3"/>
        <v>#DIV/0!</v>
      </c>
      <c r="K17" s="231" t="e">
        <f t="shared" si="1"/>
        <v>#DIV/0!</v>
      </c>
      <c r="L17" s="23" t="e">
        <f t="shared" si="4"/>
        <v>#DIV/0!</v>
      </c>
      <c r="M17" s="124"/>
      <c r="N17" s="183"/>
      <c r="O17" s="183"/>
      <c r="P17" s="183"/>
    </row>
    <row r="18" spans="1:16">
      <c r="A18" s="175" t="s">
        <v>220</v>
      </c>
      <c r="B18" s="21">
        <f>'BNRegular Symbol'!D5</f>
        <v>16</v>
      </c>
      <c r="C18" s="21">
        <f>'BNRegular Symbol'!E22</f>
        <v>10</v>
      </c>
      <c r="D18" s="21">
        <f>'BNRegular Symbol'!F22</f>
        <v>11</v>
      </c>
      <c r="E18" s="21">
        <f>'BNRegular Symbol'!G22</f>
        <v>11</v>
      </c>
      <c r="F18" s="21">
        <f>'BNRegular Symbol'!H22</f>
        <v>3</v>
      </c>
      <c r="G18" s="241">
        <f>PRODUCT(B18:F18)-G7</f>
        <v>-135456</v>
      </c>
      <c r="H18" s="230">
        <f t="shared" si="0"/>
        <v>0</v>
      </c>
      <c r="I18" s="180"/>
      <c r="J18" s="173" t="e">
        <f t="shared" si="3"/>
        <v>#DIV/0!</v>
      </c>
      <c r="K18" s="231" t="e">
        <f t="shared" si="1"/>
        <v>#DIV/0!</v>
      </c>
      <c r="L18" s="23" t="e">
        <f t="shared" si="4"/>
        <v>#DIV/0!</v>
      </c>
      <c r="M18" s="124"/>
      <c r="N18" s="183"/>
      <c r="O18" s="183"/>
      <c r="P18" s="183"/>
    </row>
    <row r="19" spans="1:16">
      <c r="A19" s="175" t="s">
        <v>221</v>
      </c>
      <c r="B19" s="21">
        <f>'BNRegular Symbol'!D6</f>
        <v>21</v>
      </c>
      <c r="C19" s="21">
        <f>'BNRegular Symbol'!E23</f>
        <v>19</v>
      </c>
      <c r="D19" s="21">
        <f>'BNRegular Symbol'!F23</f>
        <v>15</v>
      </c>
      <c r="E19" s="21">
        <f>'BNRegular Symbol'!G23</f>
        <v>13</v>
      </c>
      <c r="F19" s="21">
        <f>'BNRegular Symbol'!H23</f>
        <v>14</v>
      </c>
      <c r="G19" s="241">
        <f>PRODUCT(B19:F19)-G8</f>
        <v>951825</v>
      </c>
      <c r="H19" s="230">
        <f t="shared" si="0"/>
        <v>0</v>
      </c>
      <c r="I19" s="180"/>
      <c r="J19" s="173" t="e">
        <f t="shared" si="3"/>
        <v>#DIV/0!</v>
      </c>
      <c r="K19" s="231" t="e">
        <f t="shared" si="1"/>
        <v>#DIV/0!</v>
      </c>
      <c r="L19" s="23" t="e">
        <f t="shared" si="4"/>
        <v>#DIV/0!</v>
      </c>
      <c r="M19" s="124"/>
      <c r="N19" s="183"/>
      <c r="O19" s="183"/>
      <c r="P19" s="183"/>
    </row>
    <row r="20" spans="1:16">
      <c r="A20" s="175" t="s">
        <v>222</v>
      </c>
      <c r="B20" s="21">
        <f>'BNRegular Symbol'!D7</f>
        <v>5</v>
      </c>
      <c r="C20" s="21">
        <f>'BNRegular Symbol'!E24</f>
        <v>11</v>
      </c>
      <c r="D20" s="21">
        <f>'BNRegular Symbol'!F24</f>
        <v>16</v>
      </c>
      <c r="E20" s="21">
        <f>'BNRegular Symbol'!G24</f>
        <v>11</v>
      </c>
      <c r="F20" s="21">
        <f>'BNRegular Symbol'!H24</f>
        <v>18</v>
      </c>
      <c r="G20" s="241">
        <f t="shared" ref="G20:G28" si="5">PRODUCT(B20:F20)-G9</f>
        <v>-60960</v>
      </c>
      <c r="H20" s="230">
        <f t="shared" si="0"/>
        <v>0</v>
      </c>
      <c r="I20" s="180"/>
      <c r="J20" s="173" t="e">
        <f t="shared" si="3"/>
        <v>#DIV/0!</v>
      </c>
      <c r="K20" s="231" t="e">
        <f t="shared" si="1"/>
        <v>#DIV/0!</v>
      </c>
      <c r="L20" s="23" t="e">
        <f t="shared" si="4"/>
        <v>#DIV/0!</v>
      </c>
      <c r="M20" s="124"/>
      <c r="N20" s="183"/>
      <c r="O20" s="183"/>
      <c r="P20" s="183"/>
    </row>
    <row r="21" spans="1:16">
      <c r="A21" s="175" t="s">
        <v>223</v>
      </c>
      <c r="B21" s="21" t="e">
        <f>'BNRegular Symbol'!#REF!</f>
        <v>#REF!</v>
      </c>
      <c r="C21" s="21">
        <f>'BNRegular Symbol'!E25</f>
        <v>11</v>
      </c>
      <c r="D21" s="21">
        <f>'BNRegular Symbol'!F25</f>
        <v>9</v>
      </c>
      <c r="E21" s="21">
        <f>'BNRegular Symbol'!G25</f>
        <v>14</v>
      </c>
      <c r="F21" s="21">
        <f>'BNRegular Symbol'!H25</f>
        <v>17</v>
      </c>
      <c r="G21" s="241" t="e">
        <f t="shared" si="5"/>
        <v>#REF!</v>
      </c>
      <c r="H21" s="230" t="e">
        <f t="shared" si="0"/>
        <v>#REF!</v>
      </c>
      <c r="I21" s="180"/>
      <c r="J21" s="173" t="e">
        <f t="shared" si="3"/>
        <v>#REF!</v>
      </c>
      <c r="K21" s="231" t="e">
        <f t="shared" si="1"/>
        <v>#REF!</v>
      </c>
      <c r="L21" s="23" t="e">
        <f t="shared" si="4"/>
        <v>#REF!</v>
      </c>
      <c r="M21" s="124"/>
      <c r="N21" s="183"/>
      <c r="O21" s="183"/>
      <c r="P21" s="183"/>
    </row>
    <row r="22" spans="1:16">
      <c r="A22" s="175" t="s">
        <v>224</v>
      </c>
      <c r="B22" s="21" t="e">
        <f>'BNRegular Symbol'!#REF!</f>
        <v>#REF!</v>
      </c>
      <c r="C22" s="21">
        <f>'BNRegular Symbol'!E26</f>
        <v>20</v>
      </c>
      <c r="D22" s="21">
        <f>'BNRegular Symbol'!F26</f>
        <v>19</v>
      </c>
      <c r="E22" s="21">
        <f>'BNRegular Symbol'!G26</f>
        <v>17</v>
      </c>
      <c r="F22" s="21">
        <f>'BNRegular Symbol'!H26</f>
        <v>14</v>
      </c>
      <c r="G22" s="241" t="e">
        <f t="shared" si="5"/>
        <v>#REF!</v>
      </c>
      <c r="H22" s="230" t="e">
        <f t="shared" si="0"/>
        <v>#REF!</v>
      </c>
      <c r="I22" s="180"/>
      <c r="J22" s="173" t="e">
        <f t="shared" si="3"/>
        <v>#REF!</v>
      </c>
      <c r="K22" s="231" t="e">
        <f t="shared" si="1"/>
        <v>#REF!</v>
      </c>
      <c r="L22" s="23" t="e">
        <f t="shared" si="4"/>
        <v>#REF!</v>
      </c>
      <c r="M22" s="124"/>
      <c r="N22" s="183"/>
      <c r="O22" s="183"/>
      <c r="P22" s="183"/>
    </row>
    <row r="23" spans="1:16">
      <c r="A23" s="175" t="s">
        <v>225</v>
      </c>
      <c r="B23" s="21" t="e">
        <f>'BNRegular Symbol'!#REF!</f>
        <v>#REF!</v>
      </c>
      <c r="C23" s="21" t="e">
        <f>'BNRegular Symbol'!#REF!</f>
        <v>#REF!</v>
      </c>
      <c r="D23" s="21" t="e">
        <f>'BNRegular Symbol'!#REF!</f>
        <v>#REF!</v>
      </c>
      <c r="E23" s="21" t="e">
        <f>'BNRegular Symbol'!#REF!</f>
        <v>#REF!</v>
      </c>
      <c r="F23" s="21" t="e">
        <f>'BNRegular Symbol'!#REF!</f>
        <v>#REF!</v>
      </c>
      <c r="G23" s="241" t="e">
        <f t="shared" si="5"/>
        <v>#REF!</v>
      </c>
      <c r="H23" s="230" t="e">
        <f t="shared" si="0"/>
        <v>#REF!</v>
      </c>
      <c r="I23" s="180"/>
      <c r="J23" s="173" t="e">
        <f t="shared" si="3"/>
        <v>#REF!</v>
      </c>
      <c r="K23" s="231" t="e">
        <f t="shared" si="1"/>
        <v>#REF!</v>
      </c>
      <c r="L23" s="23" t="e">
        <f t="shared" si="4"/>
        <v>#REF!</v>
      </c>
      <c r="M23" s="124"/>
      <c r="N23" s="183"/>
      <c r="O23" s="183"/>
      <c r="P23" s="183"/>
    </row>
    <row r="24" spans="1:16">
      <c r="A24" s="175" t="s">
        <v>226</v>
      </c>
      <c r="B24" s="21" t="e">
        <f>'BNRegular Symbol'!#REF!</f>
        <v>#REF!</v>
      </c>
      <c r="C24" s="21" t="e">
        <f>'BNRegular Symbol'!#REF!</f>
        <v>#REF!</v>
      </c>
      <c r="D24" s="21" t="e">
        <f>'BNRegular Symbol'!#REF!</f>
        <v>#REF!</v>
      </c>
      <c r="E24" s="21" t="e">
        <f>'BNRegular Symbol'!#REF!</f>
        <v>#REF!</v>
      </c>
      <c r="F24" s="21" t="e">
        <f>'BNRegular Symbol'!#REF!</f>
        <v>#REF!</v>
      </c>
      <c r="G24" s="241" t="e">
        <f t="shared" si="5"/>
        <v>#REF!</v>
      </c>
      <c r="H24" s="230" t="e">
        <f t="shared" si="0"/>
        <v>#REF!</v>
      </c>
      <c r="I24" s="180"/>
      <c r="J24" s="173" t="e">
        <f t="shared" si="3"/>
        <v>#REF!</v>
      </c>
      <c r="K24" s="231" t="e">
        <f t="shared" si="1"/>
        <v>#REF!</v>
      </c>
      <c r="L24" s="23" t="e">
        <f t="shared" si="4"/>
        <v>#REF!</v>
      </c>
      <c r="M24" s="124"/>
      <c r="N24" s="183"/>
      <c r="O24" s="183"/>
      <c r="P24" s="183"/>
    </row>
    <row r="25" spans="1:16">
      <c r="A25" s="175" t="s">
        <v>227</v>
      </c>
      <c r="B25" s="21">
        <f>'BNRegular Symbol'!D8</f>
        <v>0</v>
      </c>
      <c r="C25" s="21" t="e">
        <f>'BNRegular Symbol'!#REF!</f>
        <v>#REF!</v>
      </c>
      <c r="D25" s="21" t="e">
        <f>'BNRegular Symbol'!#REF!</f>
        <v>#REF!</v>
      </c>
      <c r="E25" s="21" t="e">
        <f>'BNRegular Symbol'!#REF!</f>
        <v>#REF!</v>
      </c>
      <c r="F25" s="21" t="e">
        <f>'BNRegular Symbol'!#REF!</f>
        <v>#REF!</v>
      </c>
      <c r="G25" s="241" t="e">
        <f t="shared" si="5"/>
        <v>#REF!</v>
      </c>
      <c r="H25" s="230" t="e">
        <f t="shared" si="0"/>
        <v>#REF!</v>
      </c>
      <c r="I25" s="180"/>
      <c r="J25" s="173" t="e">
        <f t="shared" si="3"/>
        <v>#REF!</v>
      </c>
      <c r="K25" s="231" t="e">
        <f t="shared" si="1"/>
        <v>#REF!</v>
      </c>
      <c r="L25" s="23" t="e">
        <f t="shared" si="4"/>
        <v>#REF!</v>
      </c>
      <c r="M25" s="124"/>
      <c r="N25" s="183"/>
      <c r="O25" s="183"/>
      <c r="P25" s="183"/>
    </row>
    <row r="26" spans="1:16">
      <c r="A26" s="175" t="s">
        <v>228</v>
      </c>
      <c r="B26" s="21">
        <f>'BNRegular Symbol'!D9</f>
        <v>0</v>
      </c>
      <c r="C26" s="21" t="e">
        <f>'BNRegular Symbol'!#REF!</f>
        <v>#REF!</v>
      </c>
      <c r="D26" s="21" t="e">
        <f>'BNRegular Symbol'!#REF!</f>
        <v>#REF!</v>
      </c>
      <c r="E26" s="21" t="e">
        <f>'BNRegular Symbol'!#REF!</f>
        <v>#REF!</v>
      </c>
      <c r="F26" s="21" t="e">
        <f>'BNRegular Symbol'!#REF!</f>
        <v>#REF!</v>
      </c>
      <c r="G26" s="241" t="e">
        <f t="shared" si="5"/>
        <v>#REF!</v>
      </c>
      <c r="H26" s="230" t="e">
        <f t="shared" si="0"/>
        <v>#REF!</v>
      </c>
      <c r="I26" s="180"/>
      <c r="J26" s="173" t="e">
        <f t="shared" si="3"/>
        <v>#REF!</v>
      </c>
      <c r="K26" s="231" t="e">
        <f t="shared" si="1"/>
        <v>#REF!</v>
      </c>
      <c r="L26" s="23" t="e">
        <f t="shared" si="4"/>
        <v>#REF!</v>
      </c>
      <c r="M26" s="124"/>
      <c r="N26" s="183"/>
      <c r="O26" s="183"/>
      <c r="P26" s="183"/>
    </row>
    <row r="27" spans="1:16">
      <c r="A27" s="175" t="s">
        <v>229</v>
      </c>
      <c r="B27" s="21">
        <f>'BNRegular Symbol'!D10</f>
        <v>0</v>
      </c>
      <c r="C27" s="21">
        <f>'BNRegular Symbol'!E27</f>
        <v>4</v>
      </c>
      <c r="D27" s="21">
        <f>'BNRegular Symbol'!F27</f>
        <v>4</v>
      </c>
      <c r="E27" s="21">
        <f>'BNRegular Symbol'!G27</f>
        <v>3</v>
      </c>
      <c r="F27" s="21">
        <f>'BNRegular Symbol'!H27</f>
        <v>0</v>
      </c>
      <c r="G27" s="241">
        <f t="shared" si="5"/>
        <v>0</v>
      </c>
      <c r="H27" s="230" t="e">
        <f t="shared" si="0"/>
        <v>#DIV/0!</v>
      </c>
      <c r="I27" s="180"/>
      <c r="J27" s="173" t="e">
        <f t="shared" si="3"/>
        <v>#DIV/0!</v>
      </c>
      <c r="K27" s="231" t="e">
        <f t="shared" si="1"/>
        <v>#DIV/0!</v>
      </c>
      <c r="L27" s="23" t="e">
        <f t="shared" si="4"/>
        <v>#DIV/0!</v>
      </c>
      <c r="M27" s="124"/>
      <c r="N27" s="183"/>
      <c r="O27" s="183"/>
      <c r="P27" s="183"/>
    </row>
    <row r="28" spans="1:16">
      <c r="A28" s="175" t="s">
        <v>230</v>
      </c>
      <c r="B28" s="21">
        <f>'BNRegular Symbol'!D11</f>
        <v>0</v>
      </c>
      <c r="C28" s="21">
        <f>'BNRegular Symbol'!E28</f>
        <v>4</v>
      </c>
      <c r="D28" s="21">
        <f>'BNRegular Symbol'!F28</f>
        <v>4</v>
      </c>
      <c r="E28" s="21">
        <f>'BNRegular Symbol'!G28</f>
        <v>3</v>
      </c>
      <c r="F28" s="21">
        <f>'BNRegular Symbol'!H28</f>
        <v>0</v>
      </c>
      <c r="G28" s="241">
        <f t="shared" si="5"/>
        <v>0</v>
      </c>
      <c r="H28" s="230" t="e">
        <f t="shared" si="0"/>
        <v>#DIV/0!</v>
      </c>
      <c r="I28" s="180"/>
      <c r="J28" s="173" t="e">
        <f t="shared" si="3"/>
        <v>#DIV/0!</v>
      </c>
      <c r="K28" s="231" t="e">
        <f t="shared" si="1"/>
        <v>#DIV/0!</v>
      </c>
      <c r="L28" s="23" t="e">
        <f t="shared" si="4"/>
        <v>#DIV/0!</v>
      </c>
      <c r="M28" s="124"/>
      <c r="N28" s="183"/>
      <c r="O28" s="183"/>
      <c r="P28" s="183"/>
    </row>
    <row r="29" spans="1:16">
      <c r="A29" s="175" t="s">
        <v>231</v>
      </c>
      <c r="B29" s="21">
        <f>'BNRegular Symbol'!D5</f>
        <v>16</v>
      </c>
      <c r="C29" s="21">
        <f>'BNRegular Symbol'!E5</f>
        <v>7</v>
      </c>
      <c r="D29" s="21">
        <f>'BNRegular Symbol'!F5</f>
        <v>12</v>
      </c>
      <c r="E29" s="21">
        <f>'BNRegular Symbol'!G5</f>
        <v>8</v>
      </c>
      <c r="F29" s="21">
        <f>'BNRegular Symbol'!H37</f>
        <v>59</v>
      </c>
      <c r="G29" s="241">
        <f t="shared" si="2"/>
        <v>634368</v>
      </c>
      <c r="H29" s="230">
        <f t="shared" si="0"/>
        <v>0</v>
      </c>
      <c r="I29" s="228">
        <f>OverView!F51</f>
        <v>100</v>
      </c>
      <c r="J29" s="173" t="e">
        <f t="shared" si="3"/>
        <v>#DIV/0!</v>
      </c>
      <c r="K29" s="231" t="e">
        <f t="shared" si="1"/>
        <v>#DIV/0!</v>
      </c>
      <c r="L29" s="23" t="e">
        <f t="shared" si="4"/>
        <v>#DIV/0!</v>
      </c>
      <c r="M29" s="124"/>
      <c r="N29" s="183"/>
      <c r="O29" s="183"/>
      <c r="P29" s="183"/>
    </row>
    <row r="30" spans="1:16">
      <c r="A30" s="175" t="s">
        <v>232</v>
      </c>
      <c r="B30" s="21">
        <f>'BNRegular Symbol'!D6</f>
        <v>21</v>
      </c>
      <c r="C30" s="21">
        <f>'BNRegular Symbol'!E6</f>
        <v>7</v>
      </c>
      <c r="D30" s="21">
        <f>'BNRegular Symbol'!F6</f>
        <v>5</v>
      </c>
      <c r="E30" s="21">
        <f>'BNRegular Symbol'!G6</f>
        <v>11</v>
      </c>
      <c r="F30" s="21">
        <f>'BNRegular Symbol'!H38</f>
        <v>30</v>
      </c>
      <c r="G30" s="241">
        <f t="shared" si="2"/>
        <v>242550</v>
      </c>
      <c r="H30" s="230">
        <f t="shared" si="0"/>
        <v>0</v>
      </c>
      <c r="I30" s="228">
        <f>OverView!F52</f>
        <v>50</v>
      </c>
      <c r="J30" s="173" t="e">
        <f t="shared" si="3"/>
        <v>#DIV/0!</v>
      </c>
      <c r="K30" s="231" t="e">
        <f t="shared" si="1"/>
        <v>#DIV/0!</v>
      </c>
      <c r="L30" s="23" t="e">
        <f t="shared" si="4"/>
        <v>#DIV/0!</v>
      </c>
      <c r="M30" s="124"/>
      <c r="N30" s="183"/>
      <c r="O30" s="183"/>
      <c r="P30" s="183"/>
    </row>
    <row r="31" spans="1:16">
      <c r="A31" s="175" t="s">
        <v>233</v>
      </c>
      <c r="B31" s="21">
        <f>'BNRegular Symbol'!D7</f>
        <v>5</v>
      </c>
      <c r="C31" s="21">
        <f>'BNRegular Symbol'!E7</f>
        <v>16</v>
      </c>
      <c r="D31" s="21">
        <f>'BNRegular Symbol'!F7</f>
        <v>15</v>
      </c>
      <c r="E31" s="21">
        <f>'BNRegular Symbol'!G7</f>
        <v>14</v>
      </c>
      <c r="F31" s="21">
        <f>'BNRegular Symbol'!H39</f>
        <v>22</v>
      </c>
      <c r="G31" s="241">
        <f t="shared" si="2"/>
        <v>369600</v>
      </c>
      <c r="H31" s="230">
        <f t="shared" si="0"/>
        <v>0</v>
      </c>
      <c r="I31" s="228">
        <f>OverView!F53</f>
        <v>50</v>
      </c>
      <c r="J31" s="173" t="e">
        <f t="shared" si="3"/>
        <v>#DIV/0!</v>
      </c>
      <c r="K31" s="231" t="e">
        <f t="shared" si="1"/>
        <v>#DIV/0!</v>
      </c>
      <c r="L31" s="23" t="e">
        <f t="shared" si="4"/>
        <v>#DIV/0!</v>
      </c>
      <c r="M31" s="124"/>
      <c r="N31" s="183"/>
      <c r="O31" s="183"/>
      <c r="P31" s="183"/>
    </row>
    <row r="32" spans="1:16">
      <c r="A32" s="175" t="s">
        <v>234</v>
      </c>
      <c r="B32" s="21" t="e">
        <f>'BNRegular Symbol'!#REF!</f>
        <v>#REF!</v>
      </c>
      <c r="C32" s="21" t="e">
        <f>'BNRegular Symbol'!#REF!</f>
        <v>#REF!</v>
      </c>
      <c r="D32" s="21" t="e">
        <f>'BNRegular Symbol'!#REF!</f>
        <v>#REF!</v>
      </c>
      <c r="E32" s="21" t="e">
        <f>'BNRegular Symbol'!#REF!</f>
        <v>#REF!</v>
      </c>
      <c r="F32" s="21">
        <f>'BNRegular Symbol'!H40</f>
        <v>31</v>
      </c>
      <c r="G32" s="241" t="e">
        <f t="shared" si="2"/>
        <v>#REF!</v>
      </c>
      <c r="H32" s="230" t="e">
        <f t="shared" si="0"/>
        <v>#REF!</v>
      </c>
      <c r="I32" s="228">
        <f>OverView!F54</f>
        <v>50</v>
      </c>
      <c r="J32" s="173" t="e">
        <f t="shared" si="3"/>
        <v>#REF!</v>
      </c>
      <c r="K32" s="231" t="e">
        <f t="shared" si="1"/>
        <v>#REF!</v>
      </c>
      <c r="L32" s="23" t="e">
        <f t="shared" si="4"/>
        <v>#REF!</v>
      </c>
      <c r="M32" s="124"/>
      <c r="N32" s="183"/>
      <c r="O32" s="183"/>
      <c r="P32" s="183"/>
    </row>
    <row r="33" spans="1:16">
      <c r="A33" s="175" t="s">
        <v>235</v>
      </c>
      <c r="B33" s="21" t="e">
        <f>'BNRegular Symbol'!#REF!</f>
        <v>#REF!</v>
      </c>
      <c r="C33" s="21" t="e">
        <f>'BNRegular Symbol'!#REF!</f>
        <v>#REF!</v>
      </c>
      <c r="D33" s="21" t="e">
        <f>'BNRegular Symbol'!#REF!</f>
        <v>#REF!</v>
      </c>
      <c r="E33" s="21" t="e">
        <f>'BNRegular Symbol'!#REF!</f>
        <v>#REF!</v>
      </c>
      <c r="F33" s="21">
        <f>'BNRegular Symbol'!H41</f>
        <v>32</v>
      </c>
      <c r="G33" s="241" t="e">
        <f t="shared" si="2"/>
        <v>#REF!</v>
      </c>
      <c r="H33" s="230" t="e">
        <f t="shared" si="0"/>
        <v>#REF!</v>
      </c>
      <c r="I33" s="228">
        <f>OverView!F55</f>
        <v>50</v>
      </c>
      <c r="J33" s="173" t="e">
        <f t="shared" si="3"/>
        <v>#REF!</v>
      </c>
      <c r="K33" s="231" t="e">
        <f t="shared" si="1"/>
        <v>#REF!</v>
      </c>
      <c r="L33" s="23" t="e">
        <f t="shared" si="4"/>
        <v>#REF!</v>
      </c>
      <c r="M33" s="124"/>
      <c r="N33" s="183"/>
      <c r="O33" s="183"/>
      <c r="P33" s="183"/>
    </row>
    <row r="34" spans="1:16">
      <c r="A34" s="175" t="s">
        <v>236</v>
      </c>
      <c r="B34" s="21" t="e">
        <f>'BNRegular Symbol'!#REF!</f>
        <v>#REF!</v>
      </c>
      <c r="C34" s="21" t="e">
        <f>'BNRegular Symbol'!#REF!</f>
        <v>#REF!</v>
      </c>
      <c r="D34" s="21" t="e">
        <f>'BNRegular Symbol'!#REF!</f>
        <v>#REF!</v>
      </c>
      <c r="E34" s="21" t="e">
        <f>'BNRegular Symbol'!#REF!</f>
        <v>#REF!</v>
      </c>
      <c r="F34" s="21">
        <f>'BNRegular Symbol'!H42</f>
        <v>68</v>
      </c>
      <c r="G34" s="241" t="e">
        <f t="shared" si="2"/>
        <v>#REF!</v>
      </c>
      <c r="H34" s="230" t="e">
        <f t="shared" si="0"/>
        <v>#REF!</v>
      </c>
      <c r="I34" s="228" t="e">
        <f>OverView!#REF!</f>
        <v>#REF!</v>
      </c>
      <c r="J34" s="173" t="e">
        <f t="shared" si="3"/>
        <v>#REF!</v>
      </c>
      <c r="K34" s="231" t="e">
        <f t="shared" si="1"/>
        <v>#REF!</v>
      </c>
      <c r="L34" s="23" t="e">
        <f t="shared" si="4"/>
        <v>#REF!</v>
      </c>
      <c r="M34" s="124"/>
      <c r="N34" s="183"/>
      <c r="O34" s="183"/>
      <c r="P34" s="183"/>
    </row>
    <row r="35" spans="1:16">
      <c r="A35" s="175" t="s">
        <v>237</v>
      </c>
      <c r="B35" s="21" t="e">
        <f>'BNRegular Symbol'!#REF!</f>
        <v>#REF!</v>
      </c>
      <c r="C35" s="21" t="e">
        <f>'BNRegular Symbol'!#REF!</f>
        <v>#REF!</v>
      </c>
      <c r="D35" s="21" t="e">
        <f>'BNRegular Symbol'!#REF!</f>
        <v>#REF!</v>
      </c>
      <c r="E35" s="21" t="e">
        <f>'BNRegular Symbol'!#REF!</f>
        <v>#REF!</v>
      </c>
      <c r="F35" s="21">
        <f>'BNRegular Symbol'!H43</f>
        <v>68</v>
      </c>
      <c r="G35" s="241" t="e">
        <f t="shared" si="2"/>
        <v>#REF!</v>
      </c>
      <c r="H35" s="230" t="e">
        <f t="shared" si="0"/>
        <v>#REF!</v>
      </c>
      <c r="I35" s="228" t="e">
        <f>OverView!#REF!</f>
        <v>#REF!</v>
      </c>
      <c r="J35" s="173" t="e">
        <f t="shared" si="3"/>
        <v>#REF!</v>
      </c>
      <c r="K35" s="231" t="e">
        <f t="shared" si="1"/>
        <v>#REF!</v>
      </c>
      <c r="L35" s="23" t="e">
        <f t="shared" si="4"/>
        <v>#REF!</v>
      </c>
      <c r="M35" s="124"/>
      <c r="N35" s="183"/>
      <c r="O35" s="183"/>
      <c r="P35" s="183"/>
    </row>
    <row r="36" spans="1:16">
      <c r="A36" s="175" t="s">
        <v>238</v>
      </c>
      <c r="B36" s="21">
        <f>'BNRegular Symbol'!D8</f>
        <v>0</v>
      </c>
      <c r="C36" s="21">
        <f>'BNRegular Symbol'!E8</f>
        <v>0</v>
      </c>
      <c r="D36" s="21">
        <f>'BNRegular Symbol'!F8</f>
        <v>0</v>
      </c>
      <c r="E36" s="21">
        <f>'BNRegular Symbol'!G8</f>
        <v>0</v>
      </c>
      <c r="F36" s="21">
        <f>'BNRegular Symbol'!H44</f>
        <v>68</v>
      </c>
      <c r="G36" s="241">
        <f t="shared" si="2"/>
        <v>0</v>
      </c>
      <c r="H36" s="230" t="e">
        <f t="shared" si="0"/>
        <v>#DIV/0!</v>
      </c>
      <c r="I36" s="228" t="e">
        <f>OverView!#REF!</f>
        <v>#REF!</v>
      </c>
      <c r="J36" s="173" t="e">
        <f t="shared" si="3"/>
        <v>#DIV/0!</v>
      </c>
      <c r="K36" s="231" t="e">
        <f t="shared" si="1"/>
        <v>#DIV/0!</v>
      </c>
      <c r="L36" s="23" t="e">
        <f t="shared" si="4"/>
        <v>#DIV/0!</v>
      </c>
      <c r="M36" s="124"/>
      <c r="N36" s="183"/>
      <c r="O36" s="183"/>
      <c r="P36" s="183"/>
    </row>
    <row r="37" spans="1:16">
      <c r="A37" s="175" t="s">
        <v>239</v>
      </c>
      <c r="B37" s="21">
        <f>'BNRegular Symbol'!D9</f>
        <v>0</v>
      </c>
      <c r="C37" s="21">
        <f>'BNRegular Symbol'!E9</f>
        <v>0</v>
      </c>
      <c r="D37" s="21">
        <f>'BNRegular Symbol'!F9</f>
        <v>0</v>
      </c>
      <c r="E37" s="21">
        <f>'BNRegular Symbol'!G9</f>
        <v>0</v>
      </c>
      <c r="F37" s="21">
        <f>'BNRegular Symbol'!H45</f>
        <v>68</v>
      </c>
      <c r="G37" s="241">
        <f t="shared" si="2"/>
        <v>0</v>
      </c>
      <c r="H37" s="230" t="e">
        <f t="shared" si="0"/>
        <v>#DIV/0!</v>
      </c>
      <c r="I37" s="228" t="e">
        <f>OverView!#REF!</f>
        <v>#REF!</v>
      </c>
      <c r="J37" s="173" t="e">
        <f t="shared" si="3"/>
        <v>#DIV/0!</v>
      </c>
      <c r="K37" s="231" t="e">
        <f t="shared" si="1"/>
        <v>#DIV/0!</v>
      </c>
      <c r="L37" s="23" t="e">
        <f t="shared" si="4"/>
        <v>#DIV/0!</v>
      </c>
      <c r="M37" s="124"/>
      <c r="N37" s="183"/>
      <c r="O37" s="183"/>
      <c r="P37" s="183"/>
    </row>
    <row r="38" spans="1:16">
      <c r="A38" s="175" t="s">
        <v>240</v>
      </c>
      <c r="B38" s="21">
        <f>'BNRegular Symbol'!D10</f>
        <v>0</v>
      </c>
      <c r="C38" s="21">
        <f>'BNRegular Symbol'!E10</f>
        <v>0</v>
      </c>
      <c r="D38" s="21">
        <f>'BNRegular Symbol'!F10</f>
        <v>0</v>
      </c>
      <c r="E38" s="21">
        <f>'BNRegular Symbol'!G10</f>
        <v>0</v>
      </c>
      <c r="F38" s="21">
        <f>'BNRegular Symbol'!H46</f>
        <v>68</v>
      </c>
      <c r="G38" s="241">
        <f t="shared" si="2"/>
        <v>0</v>
      </c>
      <c r="H38" s="230" t="e">
        <f t="shared" si="0"/>
        <v>#DIV/0!</v>
      </c>
      <c r="I38" s="228" t="e">
        <f>OverView!#REF!</f>
        <v>#REF!</v>
      </c>
      <c r="J38" s="173" t="e">
        <f t="shared" si="3"/>
        <v>#DIV/0!</v>
      </c>
      <c r="K38" s="231" t="e">
        <f t="shared" si="1"/>
        <v>#DIV/0!</v>
      </c>
      <c r="L38" s="23" t="e">
        <f t="shared" si="4"/>
        <v>#DIV/0!</v>
      </c>
      <c r="M38" s="124"/>
      <c r="N38" s="183"/>
      <c r="O38" s="183"/>
      <c r="P38" s="183"/>
    </row>
    <row r="39" spans="1:16">
      <c r="A39" s="175" t="s">
        <v>241</v>
      </c>
      <c r="B39" s="21">
        <f>'BNRegular Symbol'!D11</f>
        <v>0</v>
      </c>
      <c r="C39" s="21">
        <f>'BNRegular Symbol'!E11</f>
        <v>0</v>
      </c>
      <c r="D39" s="21">
        <f>'BNRegular Symbol'!F11</f>
        <v>0</v>
      </c>
      <c r="E39" s="21">
        <f>'BNRegular Symbol'!G11</f>
        <v>0</v>
      </c>
      <c r="F39" s="21">
        <f>'BNRegular Symbol'!H47</f>
        <v>68</v>
      </c>
      <c r="G39" s="241">
        <f t="shared" si="2"/>
        <v>0</v>
      </c>
      <c r="H39" s="230" t="e">
        <f t="shared" si="0"/>
        <v>#DIV/0!</v>
      </c>
      <c r="I39" s="228">
        <f>OverView!F56</f>
        <v>25</v>
      </c>
      <c r="J39" s="173" t="e">
        <f t="shared" si="3"/>
        <v>#DIV/0!</v>
      </c>
      <c r="K39" s="231" t="e">
        <f t="shared" si="1"/>
        <v>#DIV/0!</v>
      </c>
      <c r="L39" s="23" t="e">
        <f t="shared" si="4"/>
        <v>#DIV/0!</v>
      </c>
      <c r="M39" s="124"/>
    </row>
    <row r="40" spans="1:16">
      <c r="A40" s="175" t="s">
        <v>34</v>
      </c>
      <c r="B40" s="21">
        <f>'BNRegular Symbol'!D22*3</f>
        <v>18</v>
      </c>
      <c r="C40" s="21">
        <f>'BNRegular Symbol'!E22*3</f>
        <v>30</v>
      </c>
      <c r="D40" s="21">
        <f>'BNRegular Symbol'!F22*3</f>
        <v>33</v>
      </c>
      <c r="E40" s="229">
        <f>'BNRegular Symbol'!G37</f>
        <v>32</v>
      </c>
      <c r="F40" s="229">
        <f>'BNRegular Symbol'!H$12</f>
        <v>0</v>
      </c>
      <c r="G40" s="241">
        <f t="shared" si="2"/>
        <v>0</v>
      </c>
      <c r="H40" s="230" t="e">
        <f t="shared" si="0"/>
        <v>#DIV/0!</v>
      </c>
      <c r="I40" s="228">
        <f>OverView!E51</f>
        <v>50</v>
      </c>
      <c r="J40" s="173" t="e">
        <f t="shared" si="3"/>
        <v>#DIV/0!</v>
      </c>
      <c r="K40" s="231" t="e">
        <f t="shared" si="1"/>
        <v>#DIV/0!</v>
      </c>
      <c r="L40" s="23" t="e">
        <f t="shared" si="4"/>
        <v>#DIV/0!</v>
      </c>
      <c r="M40" s="124"/>
    </row>
    <row r="41" spans="1:16">
      <c r="A41" s="175" t="s">
        <v>35</v>
      </c>
      <c r="B41" s="21">
        <f>'BNRegular Symbol'!D23*3</f>
        <v>21</v>
      </c>
      <c r="C41" s="21">
        <f>'BNRegular Symbol'!E23*3</f>
        <v>57</v>
      </c>
      <c r="D41" s="21">
        <f>'BNRegular Symbol'!F23*3</f>
        <v>45</v>
      </c>
      <c r="E41" s="229">
        <f>'BNRegular Symbol'!G38</f>
        <v>25</v>
      </c>
      <c r="F41" s="229">
        <f>'BNRegular Symbol'!H$12</f>
        <v>0</v>
      </c>
      <c r="G41" s="241">
        <f t="shared" si="2"/>
        <v>0</v>
      </c>
      <c r="H41" s="230" t="e">
        <f t="shared" si="0"/>
        <v>#DIV/0!</v>
      </c>
      <c r="I41" s="228">
        <f>OverView!E52</f>
        <v>25</v>
      </c>
      <c r="J41" s="173" t="e">
        <f t="shared" si="3"/>
        <v>#DIV/0!</v>
      </c>
      <c r="K41" s="231" t="e">
        <f t="shared" si="1"/>
        <v>#DIV/0!</v>
      </c>
      <c r="L41" s="23" t="e">
        <f t="shared" si="4"/>
        <v>#DIV/0!</v>
      </c>
      <c r="M41" s="124"/>
    </row>
    <row r="42" spans="1:16">
      <c r="A42" s="175" t="s">
        <v>36</v>
      </c>
      <c r="B42" s="21">
        <f>'BNRegular Symbol'!D24*3</f>
        <v>48</v>
      </c>
      <c r="C42" s="21">
        <f>'BNRegular Symbol'!E24*3</f>
        <v>33</v>
      </c>
      <c r="D42" s="21">
        <f>'BNRegular Symbol'!F24*3</f>
        <v>48</v>
      </c>
      <c r="E42" s="229">
        <f>'BNRegular Symbol'!G39</f>
        <v>28</v>
      </c>
      <c r="F42" s="229">
        <f>'BNRegular Symbol'!H$12</f>
        <v>0</v>
      </c>
      <c r="G42" s="241">
        <f t="shared" si="2"/>
        <v>0</v>
      </c>
      <c r="H42" s="230" t="e">
        <f t="shared" si="0"/>
        <v>#DIV/0!</v>
      </c>
      <c r="I42" s="228">
        <f>OverView!E53</f>
        <v>15</v>
      </c>
      <c r="J42" s="173" t="e">
        <f t="shared" si="3"/>
        <v>#DIV/0!</v>
      </c>
      <c r="K42" s="231" t="e">
        <f t="shared" si="1"/>
        <v>#DIV/0!</v>
      </c>
      <c r="L42" s="23" t="e">
        <f t="shared" si="4"/>
        <v>#DIV/0!</v>
      </c>
      <c r="M42" s="124"/>
    </row>
    <row r="43" spans="1:16">
      <c r="A43" s="175" t="s">
        <v>37</v>
      </c>
      <c r="B43" s="21">
        <f>'BNRegular Symbol'!D25*3</f>
        <v>63</v>
      </c>
      <c r="C43" s="21">
        <f>'BNRegular Symbol'!E25*3</f>
        <v>33</v>
      </c>
      <c r="D43" s="21">
        <f>'BNRegular Symbol'!F25*3</f>
        <v>27</v>
      </c>
      <c r="E43" s="229">
        <f>'BNRegular Symbol'!G40</f>
        <v>30</v>
      </c>
      <c r="F43" s="229">
        <f>'BNRegular Symbol'!H$12</f>
        <v>0</v>
      </c>
      <c r="G43" s="241">
        <f t="shared" si="2"/>
        <v>0</v>
      </c>
      <c r="H43" s="230" t="e">
        <f t="shared" si="0"/>
        <v>#DIV/0!</v>
      </c>
      <c r="I43" s="228">
        <f>OverView!E54</f>
        <v>15</v>
      </c>
      <c r="J43" s="173" t="e">
        <f t="shared" si="3"/>
        <v>#DIV/0!</v>
      </c>
      <c r="K43" s="231" t="e">
        <f t="shared" si="1"/>
        <v>#DIV/0!</v>
      </c>
      <c r="L43" s="23" t="e">
        <f t="shared" si="4"/>
        <v>#DIV/0!</v>
      </c>
      <c r="M43" s="124"/>
    </row>
    <row r="44" spans="1:16">
      <c r="A44" s="175" t="s">
        <v>114</v>
      </c>
      <c r="B44" s="21">
        <f>'BNRegular Symbol'!D26*3</f>
        <v>15</v>
      </c>
      <c r="C44" s="21">
        <f>'BNRegular Symbol'!E26*3</f>
        <v>60</v>
      </c>
      <c r="D44" s="21">
        <f>'BNRegular Symbol'!F26*3</f>
        <v>57</v>
      </c>
      <c r="E44" s="229">
        <f>'BNRegular Symbol'!G41</f>
        <v>22</v>
      </c>
      <c r="F44" s="229">
        <f>'BNRegular Symbol'!H$12</f>
        <v>0</v>
      </c>
      <c r="G44" s="241">
        <f t="shared" si="2"/>
        <v>0</v>
      </c>
      <c r="H44" s="230" t="e">
        <f t="shared" si="0"/>
        <v>#DIV/0!</v>
      </c>
      <c r="I44" s="228">
        <f>OverView!E55</f>
        <v>15</v>
      </c>
      <c r="J44" s="173" t="e">
        <f t="shared" si="3"/>
        <v>#DIV/0!</v>
      </c>
      <c r="K44" s="231" t="e">
        <f t="shared" si="1"/>
        <v>#DIV/0!</v>
      </c>
      <c r="L44" s="23" t="e">
        <f t="shared" si="4"/>
        <v>#DIV/0!</v>
      </c>
      <c r="M44" s="124"/>
    </row>
    <row r="45" spans="1:16">
      <c r="A45" s="175" t="s">
        <v>199</v>
      </c>
      <c r="B45" s="21" t="e">
        <f>'BNRegular Symbol'!#REF!*3</f>
        <v>#REF!</v>
      </c>
      <c r="C45" s="21" t="e">
        <f>'BNRegular Symbol'!#REF!*3</f>
        <v>#REF!</v>
      </c>
      <c r="D45" s="21" t="e">
        <f>'BNRegular Symbol'!#REF!*3</f>
        <v>#REF!</v>
      </c>
      <c r="E45" s="229">
        <f>'BNRegular Symbol'!G42</f>
        <v>47</v>
      </c>
      <c r="F45" s="229">
        <f>'BNRegular Symbol'!H$12</f>
        <v>0</v>
      </c>
      <c r="G45" s="241" t="e">
        <f t="shared" si="2"/>
        <v>#REF!</v>
      </c>
      <c r="H45" s="230" t="e">
        <f t="shared" si="0"/>
        <v>#REF!</v>
      </c>
      <c r="I45" s="228" t="e">
        <f>OverView!#REF!</f>
        <v>#REF!</v>
      </c>
      <c r="J45" s="173" t="e">
        <f t="shared" si="3"/>
        <v>#REF!</v>
      </c>
      <c r="K45" s="231" t="e">
        <f t="shared" si="1"/>
        <v>#REF!</v>
      </c>
      <c r="L45" s="23" t="e">
        <f t="shared" si="4"/>
        <v>#REF!</v>
      </c>
      <c r="M45" s="124"/>
    </row>
    <row r="46" spans="1:16">
      <c r="A46" s="175" t="s">
        <v>200</v>
      </c>
      <c r="B46" s="21" t="e">
        <f>'BNRegular Symbol'!#REF!*3</f>
        <v>#REF!</v>
      </c>
      <c r="C46" s="21" t="e">
        <f>'BNRegular Symbol'!#REF!*3</f>
        <v>#REF!</v>
      </c>
      <c r="D46" s="21" t="e">
        <f>'BNRegular Symbol'!#REF!*3</f>
        <v>#REF!</v>
      </c>
      <c r="E46" s="229">
        <f>'BNRegular Symbol'!G43</f>
        <v>47</v>
      </c>
      <c r="F46" s="229">
        <f>'BNRegular Symbol'!H$12</f>
        <v>0</v>
      </c>
      <c r="G46" s="241" t="e">
        <f t="shared" si="2"/>
        <v>#REF!</v>
      </c>
      <c r="H46" s="230" t="e">
        <f t="shared" si="0"/>
        <v>#REF!</v>
      </c>
      <c r="I46" s="228" t="e">
        <f>OverView!#REF!</f>
        <v>#REF!</v>
      </c>
      <c r="J46" s="173" t="e">
        <f t="shared" si="3"/>
        <v>#REF!</v>
      </c>
      <c r="K46" s="231" t="e">
        <f t="shared" si="1"/>
        <v>#REF!</v>
      </c>
      <c r="L46" s="23" t="e">
        <f t="shared" si="4"/>
        <v>#REF!</v>
      </c>
      <c r="M46" s="124"/>
    </row>
    <row r="47" spans="1:16">
      <c r="A47" s="175" t="s">
        <v>201</v>
      </c>
      <c r="B47" s="21" t="e">
        <f>'BNRegular Symbol'!#REF!*3</f>
        <v>#REF!</v>
      </c>
      <c r="C47" s="21" t="e">
        <f>'BNRegular Symbol'!#REF!*3</f>
        <v>#REF!</v>
      </c>
      <c r="D47" s="21" t="e">
        <f>'BNRegular Symbol'!#REF!*3</f>
        <v>#REF!</v>
      </c>
      <c r="E47" s="229">
        <f>'BNRegular Symbol'!G44</f>
        <v>47</v>
      </c>
      <c r="F47" s="229">
        <f>'BNRegular Symbol'!H$12</f>
        <v>0</v>
      </c>
      <c r="G47" s="241" t="e">
        <f t="shared" si="2"/>
        <v>#REF!</v>
      </c>
      <c r="H47" s="230" t="e">
        <f t="shared" si="0"/>
        <v>#REF!</v>
      </c>
      <c r="I47" s="228" t="e">
        <f>OverView!#REF!</f>
        <v>#REF!</v>
      </c>
      <c r="J47" s="173" t="e">
        <f t="shared" si="3"/>
        <v>#REF!</v>
      </c>
      <c r="K47" s="231" t="e">
        <f t="shared" si="1"/>
        <v>#REF!</v>
      </c>
      <c r="L47" s="23" t="e">
        <f t="shared" si="4"/>
        <v>#REF!</v>
      </c>
      <c r="M47" s="124"/>
    </row>
    <row r="48" spans="1:16">
      <c r="A48" s="175" t="s">
        <v>202</v>
      </c>
      <c r="B48" s="21" t="e">
        <f>'BNRegular Symbol'!#REF!*3</f>
        <v>#REF!</v>
      </c>
      <c r="C48" s="21" t="e">
        <f>'BNRegular Symbol'!#REF!*3</f>
        <v>#REF!</v>
      </c>
      <c r="D48" s="21" t="e">
        <f>'BNRegular Symbol'!#REF!*3</f>
        <v>#REF!</v>
      </c>
      <c r="E48" s="229">
        <f>'BNRegular Symbol'!G45</f>
        <v>47</v>
      </c>
      <c r="F48" s="229">
        <f>'BNRegular Symbol'!H$12</f>
        <v>0</v>
      </c>
      <c r="G48" s="241" t="e">
        <f t="shared" si="2"/>
        <v>#REF!</v>
      </c>
      <c r="H48" s="230" t="e">
        <f t="shared" si="0"/>
        <v>#REF!</v>
      </c>
      <c r="I48" s="228" t="e">
        <f>OverView!#REF!</f>
        <v>#REF!</v>
      </c>
      <c r="J48" s="173" t="e">
        <f t="shared" si="3"/>
        <v>#REF!</v>
      </c>
      <c r="K48" s="231" t="e">
        <f t="shared" si="1"/>
        <v>#REF!</v>
      </c>
      <c r="L48" s="23" t="e">
        <f t="shared" si="4"/>
        <v>#REF!</v>
      </c>
      <c r="M48" s="124"/>
    </row>
    <row r="49" spans="1:16">
      <c r="A49" s="175" t="s">
        <v>205</v>
      </c>
      <c r="B49" s="21">
        <f>'BNRegular Symbol'!D27*3</f>
        <v>0</v>
      </c>
      <c r="C49" s="21">
        <f>'BNRegular Symbol'!E27*3</f>
        <v>12</v>
      </c>
      <c r="D49" s="21">
        <f>'BNRegular Symbol'!F27*3</f>
        <v>12</v>
      </c>
      <c r="E49" s="229">
        <f>'BNRegular Symbol'!G46</f>
        <v>47</v>
      </c>
      <c r="F49" s="229">
        <f>'BNRegular Symbol'!H$12</f>
        <v>0</v>
      </c>
      <c r="G49" s="241">
        <f t="shared" si="2"/>
        <v>0</v>
      </c>
      <c r="H49" s="230" t="e">
        <f t="shared" si="0"/>
        <v>#DIV/0!</v>
      </c>
      <c r="I49" s="228" t="e">
        <f>OverView!#REF!</f>
        <v>#REF!</v>
      </c>
      <c r="J49" s="173" t="e">
        <f t="shared" si="3"/>
        <v>#DIV/0!</v>
      </c>
      <c r="K49" s="231" t="e">
        <f t="shared" si="1"/>
        <v>#DIV/0!</v>
      </c>
      <c r="L49" s="23" t="e">
        <f t="shared" si="4"/>
        <v>#DIV/0!</v>
      </c>
      <c r="M49" s="124"/>
    </row>
    <row r="50" spans="1:16">
      <c r="A50" s="175" t="s">
        <v>208</v>
      </c>
      <c r="B50" s="21">
        <f>'BNRegular Symbol'!D28*3</f>
        <v>0</v>
      </c>
      <c r="C50" s="21">
        <f>'BNRegular Symbol'!E28*3</f>
        <v>12</v>
      </c>
      <c r="D50" s="21">
        <f>'BNRegular Symbol'!F28*3</f>
        <v>12</v>
      </c>
      <c r="E50" s="229">
        <f>'BNRegular Symbol'!G47</f>
        <v>47</v>
      </c>
      <c r="F50" s="229">
        <f>'BNRegular Symbol'!H$12</f>
        <v>0</v>
      </c>
      <c r="G50" s="241">
        <f t="shared" si="2"/>
        <v>0</v>
      </c>
      <c r="H50" s="230" t="e">
        <f t="shared" si="0"/>
        <v>#DIV/0!</v>
      </c>
      <c r="I50" s="228">
        <f>OverView!E56</f>
        <v>10</v>
      </c>
      <c r="J50" s="173" t="e">
        <f t="shared" si="3"/>
        <v>#DIV/0!</v>
      </c>
      <c r="K50" s="231" t="e">
        <f t="shared" si="1"/>
        <v>#DIV/0!</v>
      </c>
      <c r="L50" s="23" t="e">
        <f t="shared" si="4"/>
        <v>#DIV/0!</v>
      </c>
      <c r="M50" s="124"/>
    </row>
    <row r="51" spans="1:16">
      <c r="A51" s="171" t="s">
        <v>190</v>
      </c>
      <c r="B51" s="190">
        <f>'BNRegular Symbol'!D12</f>
        <v>0</v>
      </c>
      <c r="C51" s="190">
        <f>'BNRegular Symbol'!E3*3</f>
        <v>18</v>
      </c>
      <c r="D51" s="190">
        <f>'BNRegular Symbol'!F3*3</f>
        <v>21</v>
      </c>
      <c r="E51" s="190">
        <f>'BNRegular Symbol'!G3*3</f>
        <v>24</v>
      </c>
      <c r="F51" s="190">
        <f>'BNRegular Symbol'!H$12</f>
        <v>0</v>
      </c>
      <c r="G51" s="250">
        <f t="shared" si="2"/>
        <v>0</v>
      </c>
      <c r="H51" s="251" t="e">
        <f t="shared" si="0"/>
        <v>#DIV/0!</v>
      </c>
      <c r="I51" s="172">
        <v>2</v>
      </c>
      <c r="J51" s="234" t="e">
        <f t="shared" si="3"/>
        <v>#DIV/0!</v>
      </c>
      <c r="K51" s="252" t="e">
        <f t="shared" si="1"/>
        <v>#DIV/0!</v>
      </c>
      <c r="L51" s="233" t="e">
        <f>K51*I51*50</f>
        <v>#DIV/0!</v>
      </c>
      <c r="M51" s="124"/>
      <c r="N51" s="183"/>
      <c r="O51" s="183"/>
      <c r="P51" s="183"/>
    </row>
    <row r="52" spans="1:16">
      <c r="A52" s="186"/>
      <c r="B52" s="186"/>
      <c r="C52" s="186"/>
      <c r="D52" s="186"/>
      <c r="E52" s="186"/>
      <c r="F52" s="186"/>
      <c r="G52" s="186"/>
      <c r="H52" s="186"/>
      <c r="I52" s="186"/>
      <c r="J52" s="197"/>
      <c r="K52" s="24"/>
      <c r="L52" s="124"/>
    </row>
    <row r="53" spans="1:16">
      <c r="J53" s="197"/>
      <c r="K53" s="24"/>
      <c r="L53" s="186"/>
    </row>
    <row r="54" spans="1:16">
      <c r="J54" s="197"/>
      <c r="K54" s="24"/>
      <c r="L54" s="186"/>
    </row>
    <row r="55" spans="1:16">
      <c r="J55" s="14"/>
      <c r="K55" s="24"/>
      <c r="L55" s="186"/>
    </row>
    <row r="56" spans="1:16">
      <c r="J56" s="14"/>
      <c r="K56" s="24"/>
      <c r="L56" s="186"/>
    </row>
    <row r="57" spans="1:16">
      <c r="J57" s="14"/>
      <c r="K57" s="24"/>
      <c r="L57" s="186"/>
    </row>
    <row r="58" spans="1:16">
      <c r="J58" s="14"/>
      <c r="K58" s="24"/>
      <c r="L58" s="186"/>
    </row>
    <row r="59" spans="1:16">
      <c r="J59" s="14"/>
      <c r="K59" s="24"/>
      <c r="L59" s="186"/>
    </row>
    <row r="60" spans="1:16">
      <c r="J60" s="14"/>
      <c r="K60" s="24"/>
      <c r="L60" s="186"/>
    </row>
    <row r="61" spans="1:16">
      <c r="J61" s="14"/>
      <c r="K61" s="24"/>
      <c r="L61" s="186"/>
    </row>
    <row r="62" spans="1:16">
      <c r="J62" s="14"/>
      <c r="K62" s="24"/>
      <c r="L62" s="186"/>
    </row>
    <row r="63" spans="1:16">
      <c r="J63" s="14"/>
    </row>
    <row r="67" spans="8:16">
      <c r="H67" s="185"/>
      <c r="I67" s="185"/>
      <c r="J67" s="185"/>
      <c r="K67" s="185"/>
      <c r="M67" s="183"/>
      <c r="N67" s="183"/>
      <c r="O67" s="183"/>
      <c r="P67" s="183"/>
    </row>
    <row r="68" spans="8:16">
      <c r="H68" s="185"/>
      <c r="I68" s="185"/>
      <c r="J68" s="185"/>
      <c r="K68" s="185"/>
      <c r="M68" s="183"/>
      <c r="N68" s="183"/>
      <c r="O68" s="183"/>
      <c r="P68" s="183"/>
    </row>
    <row r="69" spans="8:16">
      <c r="H69" s="185"/>
      <c r="I69" s="185"/>
      <c r="J69" s="185"/>
      <c r="K69" s="185"/>
      <c r="M69" s="183"/>
      <c r="N69" s="183"/>
      <c r="O69" s="183"/>
      <c r="P69" s="183"/>
    </row>
    <row r="70" spans="8:16">
      <c r="H70" s="185"/>
      <c r="I70" s="185"/>
      <c r="J70" s="185"/>
      <c r="K70" s="185"/>
      <c r="M70" s="183"/>
      <c r="N70" s="183"/>
      <c r="O70" s="183"/>
      <c r="P70" s="183"/>
    </row>
    <row r="71" spans="8:16">
      <c r="H71" s="185"/>
      <c r="I71" s="185"/>
      <c r="J71" s="185"/>
      <c r="K71" s="185"/>
      <c r="M71" s="183"/>
      <c r="N71" s="183"/>
      <c r="O71" s="183"/>
      <c r="P71" s="183"/>
    </row>
    <row r="72" spans="8:16">
      <c r="H72" s="185"/>
      <c r="I72" s="185"/>
      <c r="J72" s="185"/>
      <c r="K72" s="185"/>
      <c r="M72" s="183"/>
      <c r="N72" s="183"/>
      <c r="O72" s="183"/>
      <c r="P72" s="183"/>
    </row>
    <row r="73" spans="8:16">
      <c r="H73" s="185"/>
      <c r="I73" s="185"/>
      <c r="J73" s="185"/>
      <c r="K73" s="185"/>
      <c r="M73" s="183"/>
      <c r="N73" s="183"/>
      <c r="O73" s="183"/>
      <c r="P73" s="183"/>
    </row>
    <row r="74" spans="8:16">
      <c r="H74" s="185"/>
      <c r="I74" s="185"/>
      <c r="J74" s="185"/>
      <c r="K74" s="185"/>
      <c r="M74" s="183"/>
      <c r="N74" s="183"/>
      <c r="O74" s="183"/>
      <c r="P74" s="183"/>
    </row>
    <row r="75" spans="8:16">
      <c r="H75" s="185"/>
      <c r="I75" s="185"/>
      <c r="J75" s="185"/>
      <c r="K75" s="185"/>
      <c r="M75" s="183"/>
      <c r="N75" s="183"/>
      <c r="O75" s="183"/>
      <c r="P75" s="183"/>
    </row>
    <row r="76" spans="8:16">
      <c r="H76" s="185"/>
      <c r="I76" s="185"/>
      <c r="J76" s="185"/>
      <c r="K76" s="185"/>
      <c r="M76" s="183"/>
      <c r="N76" s="183"/>
      <c r="O76" s="183"/>
      <c r="P76" s="183"/>
    </row>
    <row r="77" spans="8:16">
      <c r="H77" s="185"/>
      <c r="I77" s="185"/>
      <c r="J77" s="185"/>
      <c r="K77" s="185"/>
      <c r="M77" s="183"/>
      <c r="N77" s="183"/>
      <c r="O77" s="183"/>
      <c r="P77" s="183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J28" sqref="J28"/>
    </sheetView>
  </sheetViews>
  <sheetFormatPr baseColWidth="10" defaultColWidth="9" defaultRowHeight="14"/>
  <cols>
    <col min="1" max="2" width="9" style="6"/>
    <col min="3" max="3" width="12.33203125" style="30" customWidth="1"/>
    <col min="4" max="4" width="16.83203125" style="6" customWidth="1"/>
    <col min="5" max="5" width="14.1640625" style="31" customWidth="1"/>
    <col min="6" max="6" width="11.6640625" style="6" bestFit="1" customWidth="1"/>
    <col min="7" max="7" width="24.5" style="6" customWidth="1"/>
    <col min="8" max="8" width="17" style="6" customWidth="1"/>
    <col min="9" max="9" width="16.83203125" style="6" customWidth="1"/>
    <col min="10" max="10" width="17.1640625" style="6" customWidth="1"/>
    <col min="11" max="12" width="9" style="6"/>
    <col min="13" max="13" width="11.1640625" style="6" customWidth="1"/>
    <col min="14" max="15" width="9.5" style="6" bestFit="1" customWidth="1"/>
    <col min="16" max="16384" width="9" style="6"/>
  </cols>
  <sheetData>
    <row r="3" spans="3:14" ht="15" thickBot="1">
      <c r="D3" s="87" t="s">
        <v>89</v>
      </c>
      <c r="E3" s="73"/>
      <c r="F3" s="73"/>
      <c r="G3" s="88"/>
      <c r="H3" s="89"/>
      <c r="I3" s="73"/>
    </row>
    <row r="4" spans="3:14" ht="30">
      <c r="D4" s="90" t="s">
        <v>79</v>
      </c>
      <c r="E4" s="308" t="s">
        <v>80</v>
      </c>
      <c r="F4" s="309"/>
      <c r="G4" s="91" t="s">
        <v>81</v>
      </c>
      <c r="H4" s="92" t="s">
        <v>82</v>
      </c>
      <c r="I4" s="95" t="s">
        <v>83</v>
      </c>
    </row>
    <row r="5" spans="3:14">
      <c r="D5" s="77" t="s">
        <v>90</v>
      </c>
      <c r="E5" s="93">
        <v>1</v>
      </c>
      <c r="F5" s="93">
        <v>50</v>
      </c>
      <c r="G5" s="242" t="e">
        <f>SUM(SUMIF(#REF!,"&lt;50",#REF!))</f>
        <v>#REF!</v>
      </c>
      <c r="H5" s="242" t="e">
        <f>SUM(SUMIF(#REF!,"&lt;50",#REF!))</f>
        <v>#REF!</v>
      </c>
      <c r="I5" s="86" t="e">
        <f>1/H5</f>
        <v>#REF!</v>
      </c>
    </row>
    <row r="6" spans="3:14">
      <c r="D6" s="77" t="s">
        <v>125</v>
      </c>
      <c r="E6" s="93">
        <v>50</v>
      </c>
      <c r="F6" s="93">
        <v>250</v>
      </c>
      <c r="G6" s="242" t="e">
        <f>SUM(SUMIF(#REF!,"&gt;=10",#REF!))-SUM(SUMIF(#REF!,"&gt;=50",#REF!))</f>
        <v>#REF!</v>
      </c>
      <c r="H6" s="242" t="e">
        <f>SUM(SUMIF(#REF!,"&gt;=10",#REF!))-SUM(SUMIF(#REF!,"&gt;=50",#REF!))</f>
        <v>#REF!</v>
      </c>
      <c r="I6" s="86" t="e">
        <f t="shared" ref="I6:I14" si="0">1/H6</f>
        <v>#REF!</v>
      </c>
      <c r="L6" s="73"/>
      <c r="M6" s="73"/>
      <c r="N6" s="73"/>
    </row>
    <row r="7" spans="3:14">
      <c r="D7" s="77" t="s">
        <v>126</v>
      </c>
      <c r="E7" s="93">
        <v>250</v>
      </c>
      <c r="F7" s="93">
        <v>500</v>
      </c>
      <c r="G7" s="242" t="e">
        <f>SUM(SUMIF(#REF!,"&gt;=50",#REF!))-SUM(SUMIF(#REF!,"&gt;=100",#REF!))</f>
        <v>#REF!</v>
      </c>
      <c r="H7" s="242" t="e">
        <f>SUM(SUMIF(#REF!,"&gt;=50",#REF!))-SUM(SUMIF(#REF!,"&gt;=100",#REF!))</f>
        <v>#REF!</v>
      </c>
      <c r="I7" s="86" t="e">
        <f t="shared" si="0"/>
        <v>#REF!</v>
      </c>
      <c r="L7" s="73"/>
      <c r="M7" s="73"/>
      <c r="N7" s="73"/>
    </row>
    <row r="8" spans="3:14">
      <c r="D8" s="77" t="s">
        <v>127</v>
      </c>
      <c r="E8" s="93">
        <v>500</v>
      </c>
      <c r="F8" s="93">
        <v>1500</v>
      </c>
      <c r="G8" s="242" t="e">
        <f>SUM(SUMIF(#REF!,"&gt;=100",#REF!))-SUM(SUMIF(#REF!,"&gt;=200",#REF!))</f>
        <v>#REF!</v>
      </c>
      <c r="H8" s="242" t="e">
        <f>SUM(SUMIF(#REF!,"&gt;=100",#REF!))-SUM(SUMIF(#REF!,"&gt;=200",#REF!))</f>
        <v>#REF!</v>
      </c>
      <c r="I8" s="86" t="e">
        <f t="shared" si="0"/>
        <v>#REF!</v>
      </c>
      <c r="L8" s="73"/>
      <c r="M8" s="73"/>
      <c r="N8" s="73"/>
    </row>
    <row r="9" spans="3:14">
      <c r="D9" s="77" t="s">
        <v>128</v>
      </c>
      <c r="E9" s="93">
        <v>1500</v>
      </c>
      <c r="F9" s="93">
        <v>2500</v>
      </c>
      <c r="G9" s="242" t="e">
        <f>SUM(SUMIF(#REF!,"&gt;=200",#REF!))-SUM(SUMIF(#REF!,"&gt;=300",#REF!))</f>
        <v>#REF!</v>
      </c>
      <c r="H9" s="242" t="e">
        <f>SUM(SUMIF(#REF!,"&gt;=200",#REF!))-SUM(SUMIF(#REF!,"&gt;=300",#REF!))</f>
        <v>#REF!</v>
      </c>
      <c r="I9" s="86" t="e">
        <f t="shared" si="0"/>
        <v>#REF!</v>
      </c>
      <c r="L9" s="73"/>
      <c r="M9" s="73"/>
      <c r="N9" s="73"/>
    </row>
    <row r="10" spans="3:14" s="73" customFormat="1">
      <c r="C10" s="30"/>
      <c r="D10" s="77" t="s">
        <v>129</v>
      </c>
      <c r="E10" s="93">
        <v>2500</v>
      </c>
      <c r="F10" s="93">
        <v>5000</v>
      </c>
      <c r="G10" s="242" t="e">
        <f>SUM(SUMIF(#REF!,"&gt;=300",#REF!))-SUM(SUMIF(#REF!,"&gt;=400",#REF!))</f>
        <v>#REF!</v>
      </c>
      <c r="H10" s="242" t="e">
        <f>SUM(SUMIF(#REF!,"&gt;=300",#REF!))-SUM(SUMIF(#REF!,"&gt;=400",#REF!))</f>
        <v>#REF!</v>
      </c>
      <c r="I10" s="86" t="e">
        <f t="shared" si="0"/>
        <v>#REF!</v>
      </c>
    </row>
    <row r="11" spans="3:14" s="73" customFormat="1">
      <c r="C11" s="30"/>
      <c r="D11" s="77" t="s">
        <v>130</v>
      </c>
      <c r="E11" s="93">
        <v>400</v>
      </c>
      <c r="F11" s="93">
        <f t="shared" ref="F11:F12" si="1">E12</f>
        <v>500</v>
      </c>
      <c r="G11" s="242" t="e">
        <f>SUM(SUMIF(#REF!,"&gt;=400",#REF!))-SUM(SUMIF(#REF!,"&gt;=500",#REF!))</f>
        <v>#REF!</v>
      </c>
      <c r="H11" s="242" t="e">
        <f>SUM(SUMIF(#REF!,"&gt;=400",#REF!))-SUM(SUMIF(#REF!,"&gt;=500",#REF!))</f>
        <v>#REF!</v>
      </c>
      <c r="I11" s="86"/>
    </row>
    <row r="12" spans="3:14" s="73" customFormat="1">
      <c r="C12" s="30"/>
      <c r="D12" s="77" t="s">
        <v>131</v>
      </c>
      <c r="E12" s="93">
        <v>500</v>
      </c>
      <c r="F12" s="93">
        <f t="shared" si="1"/>
        <v>1000</v>
      </c>
      <c r="G12" s="242" t="e">
        <f>SUM(SUMIF(#REF!,"&gt;=500",#REF!))-SUM(SUMIF(#REF!,"&gt;=1000",#REF!))</f>
        <v>#REF!</v>
      </c>
      <c r="H12" s="242" t="e">
        <f>SUM(SUMIF(#REF!,"&gt;=500",#REF!))-SUM(SUMIF(#REF!,"&gt;=1000",#REF!))</f>
        <v>#REF!</v>
      </c>
      <c r="I12" s="86" t="e">
        <f t="shared" si="0"/>
        <v>#REF!</v>
      </c>
    </row>
    <row r="13" spans="3:14" s="73" customFormat="1">
      <c r="C13" s="30"/>
      <c r="D13" s="77" t="s">
        <v>124</v>
      </c>
      <c r="E13" s="93">
        <v>1000</v>
      </c>
      <c r="F13" s="93"/>
      <c r="G13" s="242" t="e">
        <f>SUM(SUMIF(#REF!,"&gt;=1000",#REF!))</f>
        <v>#REF!</v>
      </c>
      <c r="H13" s="242" t="e">
        <f>SUM(SUMIF(#REF!,"&gt;=1000",#REF!))</f>
        <v>#REF!</v>
      </c>
      <c r="I13" s="86" t="e">
        <f t="shared" si="0"/>
        <v>#REF!</v>
      </c>
    </row>
    <row r="14" spans="3:14" ht="15" thickBot="1">
      <c r="D14" s="75" t="s">
        <v>84</v>
      </c>
      <c r="E14" s="93"/>
      <c r="F14" s="93"/>
      <c r="G14" s="74" t="e">
        <f>SUM(#REF!)+#REF!</f>
        <v>#REF!</v>
      </c>
      <c r="H14" s="74" t="e">
        <f>SUM(#REF!)+#REF!</f>
        <v>#REF!</v>
      </c>
      <c r="I14" s="86" t="e">
        <f t="shared" si="0"/>
        <v>#REF!</v>
      </c>
      <c r="L14" s="73"/>
      <c r="M14" s="73"/>
      <c r="N14" s="73"/>
    </row>
    <row r="15" spans="3:14">
      <c r="D15" s="84" t="s">
        <v>85</v>
      </c>
      <c r="E15" s="85"/>
      <c r="F15" s="85"/>
      <c r="G15" s="188" t="e">
        <f>SUM(G5:G14)</f>
        <v>#REF!</v>
      </c>
      <c r="H15" s="82"/>
      <c r="I15" s="83"/>
      <c r="L15" s="73"/>
      <c r="M15" s="73"/>
      <c r="N15" s="73"/>
    </row>
    <row r="16" spans="3:14">
      <c r="D16" s="75" t="s">
        <v>86</v>
      </c>
      <c r="E16" s="93"/>
      <c r="F16" s="93"/>
      <c r="G16" s="76" t="e">
        <f>1-G15</f>
        <v>#REF!</v>
      </c>
      <c r="H16" s="76"/>
      <c r="I16" s="81"/>
      <c r="L16" s="73"/>
      <c r="M16" s="73"/>
      <c r="N16" s="73"/>
    </row>
    <row r="17" spans="3:14" ht="15" thickBot="1">
      <c r="D17" s="79" t="s">
        <v>87</v>
      </c>
      <c r="E17" s="94"/>
      <c r="F17" s="94"/>
      <c r="G17" s="80" t="e">
        <f>SUM(G15:G16)</f>
        <v>#REF!</v>
      </c>
      <c r="H17" s="80"/>
      <c r="I17" s="78"/>
      <c r="L17" s="73"/>
      <c r="M17" s="73"/>
      <c r="N17" s="73"/>
    </row>
    <row r="18" spans="3:14">
      <c r="L18" s="73"/>
      <c r="M18" s="73"/>
      <c r="N18" s="73"/>
    </row>
    <row r="19" spans="3:14">
      <c r="L19" s="73"/>
      <c r="M19" s="73"/>
      <c r="N19" s="73"/>
    </row>
    <row r="20" spans="3:14">
      <c r="C20" s="205"/>
      <c r="L20" s="73"/>
      <c r="M20" s="73"/>
      <c r="N20" s="73"/>
    </row>
    <row r="21" spans="3:14">
      <c r="L21" s="73"/>
      <c r="M21" s="73"/>
      <c r="N21" s="73"/>
    </row>
    <row r="22" spans="3:14">
      <c r="L22" s="73"/>
      <c r="M22" s="73"/>
      <c r="N22" s="73"/>
    </row>
    <row r="23" spans="3:14">
      <c r="L23" s="73"/>
      <c r="M23" s="73"/>
      <c r="N23" s="73"/>
    </row>
    <row r="24" spans="3:14">
      <c r="L24" s="73"/>
      <c r="M24" s="73"/>
      <c r="N24" s="73"/>
    </row>
    <row r="25" spans="3:14">
      <c r="L25" s="73"/>
      <c r="M25" s="73"/>
      <c r="N25" s="73"/>
    </row>
    <row r="26" spans="3:14">
      <c r="L26" s="73"/>
      <c r="M26" s="73"/>
      <c r="N26" s="73"/>
    </row>
    <row r="27" spans="3:14">
      <c r="L27" s="73"/>
      <c r="M27" s="73"/>
      <c r="N27" s="73"/>
    </row>
    <row r="28" spans="3:14">
      <c r="L28" s="73"/>
      <c r="M28" s="73"/>
      <c r="N28" s="73"/>
    </row>
    <row r="29" spans="3:14">
      <c r="L29" s="73"/>
      <c r="M29" s="73"/>
      <c r="N29" s="73"/>
    </row>
    <row r="30" spans="3:14">
      <c r="L30" s="73"/>
      <c r="M30" s="73"/>
      <c r="N30" s="73"/>
    </row>
    <row r="31" spans="3:14">
      <c r="L31" s="73"/>
      <c r="M31" s="73"/>
      <c r="N31" s="73"/>
    </row>
    <row r="32" spans="3:14">
      <c r="L32" s="73"/>
      <c r="M32" s="73"/>
      <c r="N32" s="73"/>
    </row>
    <row r="33" spans="12:14">
      <c r="L33" s="73"/>
      <c r="M33" s="73"/>
      <c r="N33" s="73"/>
    </row>
    <row r="34" spans="12:14">
      <c r="L34" s="73"/>
      <c r="M34" s="73"/>
      <c r="N34" s="73"/>
    </row>
    <row r="35" spans="12:14">
      <c r="L35" s="73"/>
      <c r="M35" s="73"/>
      <c r="N35" s="73"/>
    </row>
    <row r="36" spans="12:14">
      <c r="L36" s="73"/>
      <c r="M36" s="73"/>
      <c r="N36" s="73"/>
    </row>
    <row r="37" spans="12:14">
      <c r="L37" s="204"/>
      <c r="N37" s="73"/>
    </row>
    <row r="54" spans="3:8">
      <c r="F54" s="204"/>
      <c r="G54" s="209"/>
    </row>
    <row r="55" spans="3:8">
      <c r="C55" s="205"/>
      <c r="E55" s="212"/>
      <c r="F55" s="204"/>
      <c r="G55" s="204"/>
    </row>
    <row r="56" spans="3:8">
      <c r="C56" s="206"/>
      <c r="D56" s="207"/>
      <c r="F56" s="211"/>
      <c r="G56" s="218"/>
      <c r="H56" s="73"/>
    </row>
    <row r="57" spans="3:8">
      <c r="C57" s="206"/>
      <c r="D57" s="207"/>
      <c r="F57" s="211"/>
      <c r="G57" s="218"/>
      <c r="H57" s="73"/>
    </row>
    <row r="58" spans="3:8">
      <c r="C58" s="206"/>
      <c r="D58" s="207"/>
      <c r="F58" s="211"/>
      <c r="G58" s="218"/>
      <c r="H58" s="73"/>
    </row>
    <row r="59" spans="3:8">
      <c r="C59" s="206"/>
      <c r="D59" s="207"/>
      <c r="F59" s="211"/>
      <c r="G59" s="218"/>
      <c r="H59" s="73"/>
    </row>
    <row r="60" spans="3:8">
      <c r="C60" s="206"/>
      <c r="D60" s="207"/>
      <c r="F60" s="211"/>
      <c r="G60" s="218"/>
      <c r="H60" s="73"/>
    </row>
    <row r="61" spans="3:8">
      <c r="C61" s="206"/>
      <c r="D61" s="207"/>
      <c r="F61" s="211"/>
      <c r="G61" s="218"/>
      <c r="H61" s="73"/>
    </row>
    <row r="62" spans="3:8">
      <c r="C62" s="206"/>
      <c r="D62" s="207"/>
      <c r="F62" s="211"/>
      <c r="G62" s="218"/>
      <c r="H62" s="73"/>
    </row>
    <row r="63" spans="3:8">
      <c r="C63" s="206"/>
      <c r="D63" s="207"/>
      <c r="F63" s="211"/>
      <c r="G63" s="218"/>
      <c r="H63" s="73"/>
    </row>
    <row r="64" spans="3:8">
      <c r="C64" s="206"/>
      <c r="D64" s="207"/>
      <c r="F64" s="211"/>
      <c r="G64" s="218"/>
      <c r="H64" s="73"/>
    </row>
    <row r="65" spans="3:8">
      <c r="C65" s="206"/>
      <c r="D65" s="207"/>
      <c r="F65" s="211"/>
      <c r="G65" s="218"/>
      <c r="H65" s="73"/>
    </row>
    <row r="66" spans="3:8">
      <c r="C66" s="206"/>
      <c r="D66" s="207"/>
      <c r="F66" s="211"/>
      <c r="G66" s="218"/>
      <c r="H66" s="73"/>
    </row>
    <row r="67" spans="3:8">
      <c r="C67" s="206"/>
      <c r="D67" s="207"/>
      <c r="F67" s="211"/>
      <c r="G67" s="218"/>
      <c r="H67" s="73"/>
    </row>
    <row r="68" spans="3:8">
      <c r="C68" s="206"/>
      <c r="D68" s="207"/>
      <c r="F68" s="211"/>
      <c r="G68" s="218"/>
      <c r="H68" s="73"/>
    </row>
    <row r="69" spans="3:8">
      <c r="C69" s="206"/>
      <c r="D69" s="207"/>
      <c r="F69" s="211"/>
      <c r="G69" s="218"/>
      <c r="H69" s="73"/>
    </row>
    <row r="70" spans="3:8">
      <c r="C70" s="206"/>
      <c r="D70" s="207"/>
      <c r="F70" s="211"/>
      <c r="G70" s="218"/>
      <c r="H70" s="73"/>
    </row>
    <row r="71" spans="3:8">
      <c r="C71" s="206"/>
      <c r="D71" s="207"/>
      <c r="F71" s="211"/>
      <c r="G71" s="218"/>
      <c r="H71" s="73"/>
    </row>
    <row r="72" spans="3:8">
      <c r="C72" s="206"/>
      <c r="D72" s="207"/>
      <c r="F72" s="211"/>
      <c r="G72" s="218"/>
      <c r="H72" s="73"/>
    </row>
    <row r="73" spans="3:8">
      <c r="C73" s="206"/>
      <c r="D73" s="207"/>
      <c r="F73" s="211"/>
      <c r="G73" s="218"/>
      <c r="H73" s="73"/>
    </row>
    <row r="74" spans="3:8">
      <c r="C74" s="206"/>
      <c r="D74" s="207"/>
      <c r="F74" s="211"/>
      <c r="G74" s="218"/>
      <c r="H74" s="73"/>
    </row>
    <row r="75" spans="3:8">
      <c r="C75" s="206"/>
      <c r="D75" s="207"/>
      <c r="F75" s="211"/>
      <c r="G75" s="218"/>
      <c r="H75" s="73"/>
    </row>
    <row r="76" spans="3:8">
      <c r="C76" s="206"/>
      <c r="D76" s="207"/>
      <c r="F76" s="211"/>
      <c r="G76" s="218"/>
      <c r="H76" s="73"/>
    </row>
    <row r="77" spans="3:8">
      <c r="C77" s="206"/>
      <c r="D77" s="207"/>
      <c r="F77" s="211"/>
      <c r="G77" s="218"/>
      <c r="H77" s="73"/>
    </row>
    <row r="78" spans="3:8">
      <c r="C78" s="206"/>
      <c r="D78" s="207"/>
      <c r="F78" s="211"/>
      <c r="G78" s="218"/>
      <c r="H78" s="73"/>
    </row>
    <row r="79" spans="3:8">
      <c r="C79" s="206"/>
      <c r="D79" s="207"/>
      <c r="F79" s="211"/>
      <c r="G79" s="218"/>
      <c r="H79" s="73"/>
    </row>
    <row r="80" spans="3:8">
      <c r="C80" s="206"/>
      <c r="D80" s="207"/>
      <c r="F80" s="211"/>
      <c r="G80" s="218"/>
      <c r="H80" s="73"/>
    </row>
    <row r="81" spans="3:8">
      <c r="C81" s="206"/>
      <c r="D81" s="207"/>
      <c r="F81" s="211"/>
      <c r="G81" s="218"/>
      <c r="H81" s="73"/>
    </row>
    <row r="82" spans="3:8">
      <c r="C82" s="206"/>
      <c r="D82" s="207"/>
      <c r="F82" s="211"/>
      <c r="G82" s="218"/>
      <c r="H82" s="73"/>
    </row>
    <row r="83" spans="3:8">
      <c r="C83" s="206"/>
      <c r="D83" s="207"/>
      <c r="F83" s="211"/>
      <c r="G83" s="218"/>
      <c r="H83" s="73"/>
    </row>
    <row r="84" spans="3:8">
      <c r="C84" s="206"/>
      <c r="D84" s="207"/>
      <c r="F84" s="211"/>
      <c r="G84" s="218"/>
      <c r="H84" s="73"/>
    </row>
    <row r="85" spans="3:8">
      <c r="C85" s="206"/>
      <c r="D85" s="207"/>
      <c r="F85" s="211"/>
      <c r="G85" s="218"/>
      <c r="H85" s="73"/>
    </row>
    <row r="86" spans="3:8">
      <c r="C86" s="206"/>
      <c r="D86" s="208"/>
      <c r="F86" s="211"/>
      <c r="G86" s="218"/>
      <c r="H86" s="73"/>
    </row>
    <row r="87" spans="3:8">
      <c r="C87" s="206"/>
      <c r="D87" s="207"/>
      <c r="E87" s="212"/>
      <c r="F87" s="211"/>
      <c r="G87" s="211"/>
    </row>
    <row r="88" spans="3:8">
      <c r="C88" s="206"/>
      <c r="D88" s="207"/>
    </row>
    <row r="89" spans="3:8">
      <c r="C89" s="206"/>
      <c r="D89" s="207"/>
    </row>
    <row r="90" spans="3:8">
      <c r="C90" s="206"/>
      <c r="D90" s="207"/>
    </row>
    <row r="91" spans="3:8">
      <c r="C91" s="206"/>
      <c r="D91" s="207"/>
    </row>
    <row r="92" spans="3:8">
      <c r="C92" s="206"/>
      <c r="D92" s="207"/>
    </row>
    <row r="93" spans="3:8">
      <c r="C93" s="206"/>
      <c r="D93" s="207"/>
    </row>
    <row r="94" spans="3:8">
      <c r="C94" s="206"/>
      <c r="D94" s="207"/>
    </row>
    <row r="95" spans="3:8">
      <c r="C95" s="206"/>
      <c r="D95" s="207"/>
    </row>
    <row r="96" spans="3:8">
      <c r="C96" s="206"/>
      <c r="D96" s="207"/>
    </row>
    <row r="97" spans="3:4">
      <c r="C97" s="206"/>
      <c r="D97" s="207"/>
    </row>
    <row r="98" spans="3:4">
      <c r="C98" s="206"/>
      <c r="D98" s="207"/>
    </row>
    <row r="99" spans="3:4">
      <c r="C99" s="206"/>
      <c r="D99" s="207"/>
    </row>
    <row r="100" spans="3:4">
      <c r="C100" s="206"/>
      <c r="D100" s="207"/>
    </row>
    <row r="101" spans="3:4">
      <c r="C101" s="206"/>
      <c r="D101" s="207"/>
    </row>
    <row r="102" spans="3:4">
      <c r="C102" s="206"/>
      <c r="D102" s="207"/>
    </row>
    <row r="103" spans="3:4">
      <c r="C103" s="206"/>
      <c r="D103" s="207"/>
    </row>
    <row r="104" spans="3:4">
      <c r="C104" s="206"/>
      <c r="D104" s="207"/>
    </row>
    <row r="105" spans="3:4">
      <c r="C105" s="206"/>
      <c r="D105" s="207"/>
    </row>
    <row r="106" spans="3:4">
      <c r="C106" s="206"/>
      <c r="D106" s="207"/>
    </row>
    <row r="107" spans="3:4">
      <c r="C107" s="206"/>
      <c r="D107" s="207"/>
    </row>
    <row r="108" spans="3:4">
      <c r="C108" s="206"/>
      <c r="D108" s="207"/>
    </row>
    <row r="109" spans="3:4">
      <c r="C109" s="206"/>
      <c r="D109" s="207"/>
    </row>
    <row r="110" spans="3:4">
      <c r="C110" s="206"/>
      <c r="D110" s="207"/>
    </row>
    <row r="111" spans="3:4">
      <c r="C111" s="206"/>
      <c r="D111" s="207"/>
    </row>
    <row r="112" spans="3:4">
      <c r="C112" s="206"/>
      <c r="D112" s="207"/>
    </row>
    <row r="113" spans="1:8">
      <c r="C113" s="206"/>
      <c r="D113" s="207"/>
    </row>
    <row r="114" spans="1:8">
      <c r="C114" s="206"/>
      <c r="D114" s="207"/>
    </row>
    <row r="115" spans="1:8">
      <c r="C115" s="206"/>
      <c r="D115" s="207"/>
    </row>
    <row r="116" spans="1:8">
      <c r="C116" s="206"/>
      <c r="D116" s="207"/>
    </row>
    <row r="117" spans="1:8">
      <c r="C117" s="206"/>
      <c r="D117" s="207"/>
    </row>
    <row r="118" spans="1:8">
      <c r="C118" s="206"/>
      <c r="D118" s="207"/>
    </row>
    <row r="119" spans="1:8">
      <c r="C119" s="206"/>
      <c r="D119" s="207"/>
    </row>
    <row r="120" spans="1:8">
      <c r="C120" s="206"/>
      <c r="D120" s="207"/>
    </row>
    <row r="121" spans="1:8">
      <c r="C121" s="206"/>
      <c r="D121" s="207"/>
    </row>
    <row r="122" spans="1:8">
      <c r="C122" s="206"/>
      <c r="D122" s="207"/>
    </row>
    <row r="123" spans="1:8">
      <c r="C123" s="206"/>
      <c r="D123" s="207"/>
    </row>
    <row r="124" spans="1:8">
      <c r="C124" s="206"/>
      <c r="D124" s="207"/>
    </row>
    <row r="125" spans="1:8">
      <c r="C125" s="206"/>
      <c r="D125" s="207"/>
    </row>
    <row r="126" spans="1:8">
      <c r="C126" s="206"/>
      <c r="D126" s="207"/>
    </row>
    <row r="127" spans="1:8">
      <c r="C127" s="206"/>
      <c r="D127" s="205"/>
      <c r="E127" s="73"/>
      <c r="F127" s="212"/>
      <c r="G127" s="204"/>
      <c r="H127" s="204"/>
    </row>
    <row r="128" spans="1:8">
      <c r="A128" s="206"/>
      <c r="C128" s="222"/>
      <c r="D128" s="207"/>
      <c r="E128" s="223"/>
      <c r="F128" s="221"/>
      <c r="G128" s="211"/>
      <c r="H128" s="211"/>
    </row>
    <row r="129" spans="1:8">
      <c r="A129" s="206"/>
      <c r="C129" s="222"/>
      <c r="D129" s="219"/>
      <c r="E129" s="223"/>
      <c r="F129" s="221"/>
      <c r="G129" s="211"/>
      <c r="H129" s="211"/>
    </row>
    <row r="130" spans="1:8">
      <c r="A130" s="206"/>
      <c r="C130" s="222"/>
      <c r="D130" s="207"/>
      <c r="E130" s="223"/>
      <c r="F130" s="221"/>
      <c r="G130" s="211"/>
      <c r="H130" s="211"/>
    </row>
    <row r="131" spans="1:8">
      <c r="A131" s="206"/>
      <c r="C131" s="222"/>
      <c r="D131" s="219"/>
      <c r="E131" s="223"/>
      <c r="F131" s="221"/>
      <c r="G131" s="211"/>
      <c r="H131" s="211"/>
    </row>
    <row r="132" spans="1:8">
      <c r="A132" s="206"/>
      <c r="C132" s="222"/>
      <c r="D132" s="207"/>
      <c r="E132" s="223"/>
      <c r="F132" s="221"/>
      <c r="G132" s="211"/>
      <c r="H132" s="211"/>
    </row>
    <row r="133" spans="1:8">
      <c r="A133" s="206"/>
      <c r="C133" s="222"/>
      <c r="D133" s="219"/>
      <c r="E133" s="223"/>
      <c r="F133" s="221"/>
      <c r="G133" s="211"/>
      <c r="H133" s="211"/>
    </row>
    <row r="134" spans="1:8">
      <c r="A134" s="206"/>
      <c r="C134" s="222"/>
      <c r="D134" s="207"/>
      <c r="E134" s="223"/>
      <c r="F134" s="221"/>
      <c r="G134" s="211"/>
      <c r="H134" s="211"/>
    </row>
    <row r="135" spans="1:8">
      <c r="A135" s="206"/>
      <c r="C135" s="222"/>
      <c r="D135" s="219"/>
      <c r="E135" s="223"/>
      <c r="F135" s="221"/>
      <c r="G135" s="211"/>
      <c r="H135" s="211"/>
    </row>
    <row r="136" spans="1:8">
      <c r="A136" s="206"/>
      <c r="C136" s="222"/>
      <c r="D136" s="207"/>
      <c r="E136" s="223"/>
      <c r="F136" s="221"/>
      <c r="G136" s="211"/>
      <c r="H136" s="211"/>
    </row>
    <row r="137" spans="1:8">
      <c r="A137" s="206"/>
      <c r="C137" s="222"/>
      <c r="D137" s="219"/>
      <c r="E137" s="223"/>
      <c r="F137" s="221"/>
      <c r="G137" s="211"/>
      <c r="H137" s="211"/>
    </row>
    <row r="138" spans="1:8">
      <c r="A138" s="206"/>
      <c r="C138" s="222"/>
      <c r="D138" s="207"/>
      <c r="E138" s="223"/>
      <c r="F138" s="221"/>
      <c r="G138" s="211"/>
      <c r="H138" s="211"/>
    </row>
    <row r="139" spans="1:8">
      <c r="A139" s="206"/>
      <c r="C139" s="222"/>
      <c r="D139" s="219"/>
      <c r="E139" s="223"/>
      <c r="F139" s="221"/>
      <c r="G139" s="211"/>
      <c r="H139" s="211"/>
    </row>
    <row r="140" spans="1:8">
      <c r="A140" s="206"/>
      <c r="C140" s="222"/>
      <c r="D140" s="207"/>
      <c r="E140" s="223"/>
      <c r="F140" s="221"/>
      <c r="G140" s="211"/>
      <c r="H140" s="211"/>
    </row>
    <row r="141" spans="1:8">
      <c r="A141" s="206"/>
      <c r="C141" s="222"/>
      <c r="D141" s="219"/>
      <c r="E141" s="223"/>
      <c r="F141" s="221"/>
      <c r="G141" s="211"/>
      <c r="H141" s="211"/>
    </row>
    <row r="142" spans="1:8">
      <c r="A142" s="206"/>
      <c r="C142" s="222"/>
      <c r="D142" s="207"/>
      <c r="E142" s="223"/>
      <c r="F142" s="221"/>
      <c r="G142" s="211"/>
      <c r="H142" s="211"/>
    </row>
    <row r="143" spans="1:8">
      <c r="A143" s="206"/>
      <c r="C143" s="222"/>
      <c r="D143" s="219"/>
      <c r="E143" s="223"/>
      <c r="F143" s="221"/>
      <c r="G143" s="211"/>
      <c r="H143" s="211"/>
    </row>
    <row r="144" spans="1:8">
      <c r="A144" s="206"/>
      <c r="C144" s="222"/>
      <c r="D144" s="207"/>
      <c r="E144" s="223"/>
      <c r="F144" s="221"/>
      <c r="G144" s="211"/>
      <c r="H144" s="211"/>
    </row>
    <row r="145" spans="1:8">
      <c r="A145" s="206"/>
      <c r="C145" s="222"/>
      <c r="D145" s="219"/>
      <c r="E145" s="223"/>
      <c r="F145" s="221"/>
      <c r="G145" s="211"/>
      <c r="H145" s="211"/>
    </row>
    <row r="146" spans="1:8">
      <c r="A146" s="206"/>
      <c r="C146" s="222"/>
      <c r="D146" s="207"/>
      <c r="E146" s="223"/>
      <c r="F146" s="221"/>
      <c r="G146" s="211"/>
      <c r="H146" s="211"/>
    </row>
    <row r="147" spans="1:8">
      <c r="A147" s="206"/>
      <c r="C147" s="222"/>
      <c r="D147" s="219"/>
      <c r="E147" s="223"/>
      <c r="F147" s="221"/>
      <c r="G147" s="211"/>
      <c r="H147" s="211"/>
    </row>
    <row r="148" spans="1:8">
      <c r="A148" s="206"/>
      <c r="C148" s="222"/>
      <c r="D148" s="207"/>
      <c r="E148" s="223"/>
      <c r="F148" s="221"/>
      <c r="G148" s="211"/>
      <c r="H148" s="211"/>
    </row>
    <row r="149" spans="1:8">
      <c r="A149" s="206"/>
      <c r="C149" s="222"/>
      <c r="D149" s="219"/>
      <c r="E149" s="223"/>
      <c r="F149" s="221"/>
      <c r="G149" s="211"/>
      <c r="H149" s="211"/>
    </row>
    <row r="150" spans="1:8">
      <c r="A150" s="206"/>
      <c r="C150" s="222"/>
      <c r="D150" s="207"/>
      <c r="E150" s="223"/>
      <c r="F150" s="221"/>
      <c r="G150" s="211"/>
      <c r="H150" s="211"/>
    </row>
    <row r="151" spans="1:8">
      <c r="A151" s="206"/>
      <c r="C151" s="222"/>
      <c r="D151" s="219"/>
      <c r="E151" s="223"/>
      <c r="F151" s="221"/>
      <c r="G151" s="211"/>
      <c r="H151" s="211"/>
    </row>
    <row r="152" spans="1:8">
      <c r="A152" s="206"/>
      <c r="C152" s="222"/>
      <c r="D152" s="207"/>
      <c r="E152" s="223"/>
      <c r="F152" s="221"/>
      <c r="G152" s="211"/>
      <c r="H152" s="211"/>
    </row>
    <row r="153" spans="1:8">
      <c r="A153" s="206"/>
      <c r="C153" s="222"/>
      <c r="D153" s="219"/>
      <c r="E153" s="223"/>
      <c r="F153" s="221"/>
      <c r="G153" s="211"/>
      <c r="H153" s="211"/>
    </row>
    <row r="154" spans="1:8">
      <c r="A154" s="206"/>
      <c r="C154" s="222"/>
      <c r="D154" s="207"/>
      <c r="E154" s="223"/>
      <c r="F154" s="221"/>
      <c r="G154" s="211"/>
      <c r="H154" s="211"/>
    </row>
    <row r="155" spans="1:8">
      <c r="A155" s="206"/>
      <c r="C155" s="222"/>
      <c r="D155" s="219"/>
      <c r="E155" s="223"/>
      <c r="F155" s="221"/>
      <c r="G155" s="211"/>
      <c r="H155" s="211"/>
    </row>
    <row r="156" spans="1:8">
      <c r="A156" s="206"/>
      <c r="C156" s="222"/>
      <c r="D156" s="207"/>
      <c r="E156" s="223"/>
      <c r="F156" s="221"/>
      <c r="G156" s="211"/>
      <c r="H156" s="211"/>
    </row>
    <row r="157" spans="1:8">
      <c r="A157" s="206"/>
      <c r="C157" s="222"/>
      <c r="D157" s="219"/>
      <c r="E157" s="223"/>
      <c r="F157" s="221"/>
      <c r="G157" s="211"/>
      <c r="H157" s="211"/>
    </row>
    <row r="158" spans="1:8">
      <c r="A158" s="206"/>
      <c r="C158" s="222"/>
      <c r="D158" s="207"/>
      <c r="E158" s="223"/>
      <c r="F158" s="221"/>
      <c r="G158" s="211"/>
      <c r="H158" s="211"/>
    </row>
    <row r="159" spans="1:8">
      <c r="A159" s="206"/>
      <c r="C159" s="222"/>
      <c r="D159" s="219"/>
      <c r="E159" s="223"/>
      <c r="F159" s="221"/>
      <c r="G159" s="211"/>
      <c r="H159" s="211"/>
    </row>
    <row r="160" spans="1:8">
      <c r="A160" s="206"/>
      <c r="C160" s="222"/>
      <c r="D160" s="207"/>
      <c r="E160" s="223"/>
      <c r="F160" s="221"/>
      <c r="G160" s="211"/>
      <c r="H160" s="211"/>
    </row>
    <row r="161" spans="1:8">
      <c r="A161" s="206"/>
      <c r="C161" s="222"/>
      <c r="D161" s="219"/>
      <c r="E161" s="223"/>
      <c r="F161" s="221"/>
      <c r="G161" s="211"/>
      <c r="H161" s="211"/>
    </row>
    <row r="162" spans="1:8">
      <c r="A162" s="206"/>
      <c r="C162" s="222"/>
      <c r="D162" s="207"/>
      <c r="E162" s="223"/>
      <c r="F162" s="221"/>
      <c r="G162" s="211"/>
      <c r="H162" s="211"/>
    </row>
    <row r="163" spans="1:8">
      <c r="A163" s="206"/>
      <c r="C163" s="222"/>
      <c r="D163" s="219"/>
      <c r="E163" s="223"/>
      <c r="F163" s="221"/>
      <c r="G163" s="211"/>
      <c r="H163" s="211"/>
    </row>
    <row r="164" spans="1:8">
      <c r="A164" s="206"/>
      <c r="C164" s="222"/>
      <c r="D164" s="207"/>
      <c r="E164" s="223"/>
      <c r="F164" s="221"/>
      <c r="G164" s="211"/>
      <c r="H164" s="211"/>
    </row>
    <row r="165" spans="1:8">
      <c r="A165" s="206"/>
      <c r="C165" s="222"/>
      <c r="D165" s="219"/>
      <c r="E165" s="223"/>
      <c r="F165" s="221"/>
      <c r="G165" s="211"/>
      <c r="H165" s="211"/>
    </row>
    <row r="166" spans="1:8">
      <c r="A166" s="206"/>
      <c r="C166" s="222"/>
      <c r="D166" s="207"/>
      <c r="E166" s="223"/>
      <c r="F166" s="221"/>
      <c r="G166" s="211"/>
      <c r="H166" s="211"/>
    </row>
    <row r="167" spans="1:8">
      <c r="A167" s="206"/>
      <c r="C167" s="222"/>
      <c r="D167" s="219"/>
      <c r="E167" s="223"/>
      <c r="F167" s="221"/>
      <c r="G167" s="211"/>
      <c r="H167" s="211"/>
    </row>
    <row r="168" spans="1:8">
      <c r="A168" s="206"/>
      <c r="C168" s="222"/>
      <c r="D168" s="207"/>
      <c r="E168" s="220"/>
      <c r="F168" s="221"/>
      <c r="G168" s="211"/>
      <c r="H168" s="211"/>
    </row>
    <row r="169" spans="1:8">
      <c r="A169" s="206"/>
      <c r="C169" s="222"/>
      <c r="D169" s="207"/>
      <c r="G169" s="211"/>
      <c r="H169" s="211"/>
    </row>
    <row r="170" spans="1:8">
      <c r="A170" s="206"/>
      <c r="C170" s="222"/>
      <c r="D170" s="207"/>
    </row>
    <row r="171" spans="1:8">
      <c r="A171" s="206"/>
      <c r="C171" s="222"/>
      <c r="D171" s="207"/>
    </row>
    <row r="172" spans="1:8">
      <c r="A172" s="206"/>
      <c r="C172" s="222"/>
      <c r="D172" s="207"/>
    </row>
    <row r="173" spans="1:8">
      <c r="A173" s="206"/>
      <c r="C173" s="222"/>
      <c r="D173" s="207"/>
    </row>
    <row r="174" spans="1:8">
      <c r="A174" s="206"/>
      <c r="C174" s="222"/>
      <c r="D174" s="207"/>
    </row>
    <row r="175" spans="1:8">
      <c r="A175" s="206"/>
      <c r="C175" s="222"/>
      <c r="D175" s="207"/>
    </row>
    <row r="176" spans="1:8">
      <c r="A176" s="206"/>
      <c r="C176" s="222"/>
      <c r="D176" s="207"/>
    </row>
    <row r="177" spans="1:4">
      <c r="A177" s="206"/>
      <c r="C177" s="222"/>
      <c r="D177" s="207"/>
    </row>
    <row r="178" spans="1:4">
      <c r="A178" s="206"/>
      <c r="C178" s="222"/>
      <c r="D178" s="207"/>
    </row>
    <row r="179" spans="1:4">
      <c r="A179" s="206"/>
      <c r="C179" s="222"/>
      <c r="D179" s="207"/>
    </row>
    <row r="180" spans="1:4">
      <c r="A180" s="206"/>
      <c r="C180" s="222"/>
      <c r="D180" s="207"/>
    </row>
    <row r="181" spans="1:4">
      <c r="A181" s="206"/>
      <c r="C181" s="222"/>
      <c r="D181" s="207"/>
    </row>
    <row r="182" spans="1:4">
      <c r="A182" s="206"/>
      <c r="C182" s="222"/>
      <c r="D182" s="207"/>
    </row>
    <row r="183" spans="1:4">
      <c r="A183" s="206"/>
      <c r="C183" s="222"/>
      <c r="D183" s="207"/>
    </row>
    <row r="184" spans="1:4">
      <c r="A184" s="206"/>
      <c r="C184" s="222"/>
      <c r="D184" s="207"/>
    </row>
    <row r="185" spans="1:4">
      <c r="A185" s="206"/>
      <c r="C185" s="222"/>
      <c r="D185" s="207"/>
    </row>
    <row r="186" spans="1:4">
      <c r="A186" s="206"/>
      <c r="C186" s="222"/>
      <c r="D186" s="207"/>
    </row>
    <row r="187" spans="1:4">
      <c r="A187" s="206"/>
      <c r="C187" s="222"/>
      <c r="D187" s="207"/>
    </row>
    <row r="188" spans="1:4">
      <c r="A188" s="206"/>
      <c r="C188" s="222"/>
      <c r="D188" s="207"/>
    </row>
    <row r="189" spans="1:4">
      <c r="A189" s="206"/>
      <c r="C189" s="222"/>
      <c r="D189" s="207"/>
    </row>
    <row r="190" spans="1:4">
      <c r="A190" s="206"/>
      <c r="C190" s="222"/>
      <c r="D190" s="207"/>
    </row>
    <row r="191" spans="1:4">
      <c r="A191" s="206"/>
      <c r="C191" s="222"/>
      <c r="D191" s="207"/>
    </row>
    <row r="192" spans="1:4">
      <c r="A192" s="206"/>
      <c r="C192" s="222"/>
      <c r="D192" s="207"/>
    </row>
    <row r="193" spans="1:4">
      <c r="A193" s="206"/>
      <c r="C193" s="222"/>
      <c r="D193" s="207"/>
    </row>
    <row r="194" spans="1:4">
      <c r="A194" s="206"/>
      <c r="C194" s="222"/>
      <c r="D194" s="207"/>
    </row>
    <row r="195" spans="1:4">
      <c r="A195" s="206"/>
      <c r="C195" s="222"/>
      <c r="D195" s="207"/>
    </row>
    <row r="196" spans="1:4">
      <c r="A196" s="206"/>
      <c r="C196" s="222"/>
      <c r="D196" s="207"/>
    </row>
    <row r="197" spans="1:4">
      <c r="A197" s="206"/>
      <c r="C197" s="222"/>
      <c r="D197" s="207"/>
    </row>
    <row r="198" spans="1:4">
      <c r="A198" s="206"/>
      <c r="C198" s="222"/>
      <c r="D198" s="207"/>
    </row>
    <row r="199" spans="1:4">
      <c r="A199" s="206"/>
      <c r="C199" s="222"/>
      <c r="D199" s="207"/>
    </row>
    <row r="200" spans="1:4">
      <c r="A200" s="206"/>
      <c r="C200" s="222"/>
      <c r="D200" s="207"/>
    </row>
    <row r="201" spans="1:4">
      <c r="A201" s="206"/>
      <c r="C201" s="222"/>
      <c r="D201" s="207"/>
    </row>
    <row r="202" spans="1:4">
      <c r="A202" s="206"/>
      <c r="C202" s="222"/>
      <c r="D202" s="207"/>
    </row>
    <row r="203" spans="1:4">
      <c r="A203" s="206"/>
      <c r="C203" s="222"/>
      <c r="D203" s="207"/>
    </row>
    <row r="204" spans="1:4">
      <c r="A204" s="206"/>
      <c r="C204" s="222"/>
      <c r="D204" s="207"/>
    </row>
    <row r="205" spans="1:4">
      <c r="A205" s="206"/>
      <c r="C205" s="222"/>
      <c r="D205" s="207"/>
    </row>
    <row r="206" spans="1:4">
      <c r="A206" s="206"/>
      <c r="C206" s="222"/>
      <c r="D206" s="207"/>
    </row>
    <row r="207" spans="1:4">
      <c r="A207" s="206"/>
      <c r="C207" s="222"/>
      <c r="D207" s="207"/>
    </row>
    <row r="208" spans="1:4">
      <c r="A208" s="206"/>
      <c r="C208" s="222"/>
      <c r="D208" s="207"/>
    </row>
    <row r="209" spans="1:4">
      <c r="A209" s="206"/>
      <c r="C209" s="222"/>
      <c r="D209" s="207"/>
    </row>
    <row r="210" spans="1:4">
      <c r="A210" s="206"/>
      <c r="C210" s="222"/>
      <c r="D210" s="207"/>
    </row>
    <row r="211" spans="1:4">
      <c r="A211" s="206"/>
      <c r="C211" s="222"/>
      <c r="D211" s="207"/>
    </row>
    <row r="212" spans="1:4">
      <c r="A212" s="206"/>
      <c r="C212" s="222"/>
      <c r="D212" s="207"/>
    </row>
    <row r="213" spans="1:4">
      <c r="A213" s="206"/>
      <c r="C213" s="222"/>
      <c r="D213" s="207"/>
    </row>
    <row r="214" spans="1:4">
      <c r="A214" s="206"/>
      <c r="C214" s="222"/>
      <c r="D214" s="207"/>
    </row>
    <row r="215" spans="1:4">
      <c r="A215" s="206"/>
      <c r="C215" s="222"/>
      <c r="D215" s="207"/>
    </row>
    <row r="216" spans="1:4">
      <c r="A216" s="206"/>
      <c r="C216" s="222"/>
      <c r="D216" s="207"/>
    </row>
    <row r="217" spans="1:4">
      <c r="A217" s="206"/>
      <c r="C217" s="222"/>
      <c r="D217" s="207"/>
    </row>
    <row r="218" spans="1:4">
      <c r="A218" s="206"/>
      <c r="C218" s="222"/>
      <c r="D218" s="207"/>
    </row>
    <row r="219" spans="1:4">
      <c r="A219" s="206"/>
      <c r="C219" s="222"/>
      <c r="D219" s="207"/>
    </row>
    <row r="220" spans="1:4">
      <c r="A220" s="206"/>
      <c r="C220" s="222"/>
      <c r="D220" s="207"/>
    </row>
    <row r="221" spans="1:4">
      <c r="A221" s="206"/>
      <c r="C221" s="222"/>
      <c r="D221" s="207"/>
    </row>
    <row r="222" spans="1:4">
      <c r="A222" s="206"/>
      <c r="C222" s="222"/>
      <c r="D222" s="207"/>
    </row>
    <row r="223" spans="1:4">
      <c r="A223" s="206"/>
      <c r="C223" s="222"/>
      <c r="D223" s="207"/>
    </row>
    <row r="224" spans="1:4">
      <c r="A224" s="206"/>
      <c r="C224" s="222"/>
      <c r="D224" s="207"/>
    </row>
    <row r="225" spans="1:4">
      <c r="A225" s="206"/>
      <c r="C225" s="222"/>
      <c r="D225" s="207"/>
    </row>
    <row r="226" spans="1:4">
      <c r="A226" s="206"/>
      <c r="C226" s="222"/>
      <c r="D226" s="207"/>
    </row>
    <row r="227" spans="1:4">
      <c r="A227" s="206"/>
      <c r="C227" s="222"/>
      <c r="D227" s="207"/>
    </row>
    <row r="228" spans="1:4">
      <c r="A228" s="206"/>
      <c r="C228" s="222"/>
      <c r="D228" s="207"/>
    </row>
    <row r="229" spans="1:4">
      <c r="A229" s="206"/>
      <c r="C229" s="222"/>
      <c r="D229" s="207"/>
    </row>
    <row r="230" spans="1:4">
      <c r="A230" s="206"/>
      <c r="C230" s="222"/>
      <c r="D230" s="207"/>
    </row>
    <row r="231" spans="1:4">
      <c r="A231" s="206"/>
      <c r="C231" s="222"/>
      <c r="D231" s="207"/>
    </row>
    <row r="232" spans="1:4">
      <c r="A232" s="206"/>
      <c r="C232" s="222"/>
      <c r="D232" s="207"/>
    </row>
    <row r="233" spans="1:4">
      <c r="A233" s="206"/>
      <c r="C233" s="222"/>
      <c r="D233" s="207"/>
    </row>
    <row r="234" spans="1:4">
      <c r="A234" s="206"/>
      <c r="C234" s="222"/>
      <c r="D234" s="207"/>
    </row>
    <row r="235" spans="1:4">
      <c r="A235" s="206"/>
      <c r="C235" s="222"/>
      <c r="D235" s="207"/>
    </row>
    <row r="236" spans="1:4">
      <c r="A236" s="206"/>
      <c r="C236" s="222"/>
      <c r="D236" s="207"/>
    </row>
    <row r="237" spans="1:4">
      <c r="A237" s="206"/>
      <c r="C237" s="222"/>
      <c r="D237" s="207"/>
    </row>
    <row r="238" spans="1:4">
      <c r="A238" s="206"/>
      <c r="C238" s="222"/>
      <c r="D238" s="207"/>
    </row>
    <row r="239" spans="1:4">
      <c r="A239" s="206"/>
      <c r="C239" s="222"/>
      <c r="D239" s="207"/>
    </row>
    <row r="240" spans="1:4">
      <c r="A240" s="206"/>
      <c r="C240" s="222"/>
      <c r="D240" s="207"/>
    </row>
    <row r="241" spans="1:4">
      <c r="A241" s="206"/>
      <c r="C241" s="222"/>
      <c r="D241" s="207"/>
    </row>
    <row r="242" spans="1:4">
      <c r="A242" s="206"/>
      <c r="C242" s="222"/>
      <c r="D242" s="207"/>
    </row>
    <row r="243" spans="1:4">
      <c r="A243" s="206"/>
      <c r="C243" s="222"/>
      <c r="D243" s="207"/>
    </row>
    <row r="244" spans="1:4">
      <c r="A244" s="206"/>
      <c r="C244" s="222"/>
      <c r="D244" s="207"/>
    </row>
    <row r="245" spans="1:4">
      <c r="A245" s="206"/>
      <c r="C245" s="222"/>
      <c r="D245" s="207"/>
    </row>
    <row r="246" spans="1:4">
      <c r="A246" s="206"/>
      <c r="C246" s="222"/>
      <c r="D246" s="207"/>
    </row>
    <row r="247" spans="1:4">
      <c r="A247" s="206"/>
      <c r="C247" s="222"/>
      <c r="D247" s="207"/>
    </row>
    <row r="248" spans="1:4">
      <c r="A248" s="206"/>
      <c r="C248" s="222"/>
      <c r="D248" s="207"/>
    </row>
    <row r="249" spans="1:4">
      <c r="C249" s="206"/>
      <c r="D249" s="207"/>
    </row>
    <row r="250" spans="1:4">
      <c r="C250" s="206"/>
      <c r="D250" s="207"/>
    </row>
    <row r="251" spans="1:4">
      <c r="C251" s="206"/>
      <c r="D251" s="207"/>
    </row>
    <row r="252" spans="1:4">
      <c r="C252" s="206"/>
      <c r="D252" s="207"/>
    </row>
    <row r="253" spans="1:4">
      <c r="C253" s="206"/>
      <c r="D253" s="207"/>
    </row>
    <row r="254" spans="1:4">
      <c r="C254" s="206"/>
      <c r="D254" s="207"/>
    </row>
    <row r="255" spans="1:4">
      <c r="C255" s="206"/>
      <c r="D255" s="207"/>
    </row>
    <row r="256" spans="1:4">
      <c r="C256" s="206"/>
      <c r="D256" s="207"/>
    </row>
    <row r="257" spans="4:4">
      <c r="D257" s="207"/>
    </row>
    <row r="258" spans="4:4">
      <c r="D258" s="207"/>
    </row>
    <row r="259" spans="4:4">
      <c r="D259" s="207"/>
    </row>
    <row r="260" spans="4:4">
      <c r="D260" s="207"/>
    </row>
    <row r="261" spans="4:4">
      <c r="D261" s="207"/>
    </row>
    <row r="262" spans="4:4">
      <c r="D262" s="207"/>
    </row>
    <row r="263" spans="4:4">
      <c r="D263" s="207"/>
    </row>
    <row r="264" spans="4:4">
      <c r="D264" s="207"/>
    </row>
    <row r="265" spans="4:4">
      <c r="D265" s="207"/>
    </row>
    <row r="266" spans="4:4">
      <c r="D266" s="207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B11" sqref="B11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10" t="s">
        <v>277</v>
      </c>
      <c r="B1" s="310"/>
      <c r="C1" s="310"/>
      <c r="D1" s="289"/>
      <c r="E1" s="8"/>
      <c r="F1" s="310" t="s">
        <v>122</v>
      </c>
      <c r="G1" s="310"/>
      <c r="H1" s="310"/>
    </row>
    <row r="2" spans="1:8" ht="25">
      <c r="A2" s="290" t="s">
        <v>275</v>
      </c>
      <c r="B2" s="290" t="s">
        <v>157</v>
      </c>
      <c r="C2" s="290" t="s">
        <v>278</v>
      </c>
      <c r="D2" s="291"/>
      <c r="E2" s="8"/>
      <c r="F2" s="290" t="s">
        <v>275</v>
      </c>
      <c r="G2" s="290" t="s">
        <v>157</v>
      </c>
      <c r="H2" s="290" t="s">
        <v>278</v>
      </c>
    </row>
    <row r="3" spans="1:8" ht="25">
      <c r="A3" s="292">
        <v>0</v>
      </c>
      <c r="B3" s="288">
        <v>0.70346220000000004</v>
      </c>
      <c r="C3" s="292">
        <f>1/B3</f>
        <v>1.4215404893112948</v>
      </c>
      <c r="D3" s="291"/>
      <c r="E3" s="8"/>
      <c r="F3" s="292">
        <v>0</v>
      </c>
      <c r="G3" s="297">
        <v>1.095366E-4</v>
      </c>
      <c r="H3" s="292">
        <f>1/G3</f>
        <v>9129.3686311242091</v>
      </c>
    </row>
    <row r="4" spans="1:8" ht="25">
      <c r="A4" s="292" t="s">
        <v>286</v>
      </c>
      <c r="B4" s="288">
        <v>0.14186183999999999</v>
      </c>
      <c r="C4" s="292">
        <f t="shared" ref="C4:C11" si="0">1/B4</f>
        <v>7.0491120092619699</v>
      </c>
      <c r="D4" s="291"/>
      <c r="E4" s="8"/>
      <c r="F4" s="292" t="s">
        <v>286</v>
      </c>
      <c r="G4" s="298">
        <v>0</v>
      </c>
      <c r="H4" s="292"/>
    </row>
    <row r="5" spans="1:8" ht="25">
      <c r="A5" s="292" t="s">
        <v>279</v>
      </c>
      <c r="B5" s="288">
        <f>0.042823598+0.04193664+0.005971168+0.028060682</f>
        <v>0.11879208799999999</v>
      </c>
      <c r="C5" s="292">
        <f t="shared" si="0"/>
        <v>8.4180690552387638</v>
      </c>
      <c r="D5" s="291"/>
      <c r="E5" s="8"/>
      <c r="F5" s="292" t="s">
        <v>279</v>
      </c>
      <c r="G5" s="298">
        <f>0.00029621995+0.0006575141+0.001032942+0.001835327</f>
        <v>3.8220030499999998E-3</v>
      </c>
      <c r="H5" s="292">
        <f t="shared" ref="H5:H11" si="1">1/G5</f>
        <v>261.64290999192167</v>
      </c>
    </row>
    <row r="6" spans="1:8" ht="25">
      <c r="A6" s="292" t="s">
        <v>280</v>
      </c>
      <c r="B6" s="288">
        <v>2.2549355E-2</v>
      </c>
      <c r="C6" s="292">
        <f t="shared" si="0"/>
        <v>44.347166471058706</v>
      </c>
      <c r="D6" s="291"/>
      <c r="E6" s="8"/>
      <c r="F6" s="292" t="s">
        <v>280</v>
      </c>
      <c r="G6" s="297">
        <v>4.5884352000000003E-2</v>
      </c>
      <c r="H6" s="292">
        <f t="shared" si="1"/>
        <v>21.793922250443899</v>
      </c>
    </row>
    <row r="7" spans="1:8" ht="25">
      <c r="A7" s="292" t="s">
        <v>281</v>
      </c>
      <c r="B7" s="287">
        <f>0.009138279+0.0011410202</f>
        <v>1.02792992E-2</v>
      </c>
      <c r="C7" s="292">
        <f t="shared" si="0"/>
        <v>97.28289648383813</v>
      </c>
      <c r="D7" s="291"/>
      <c r="E7" s="8"/>
      <c r="F7" s="292" t="s">
        <v>281</v>
      </c>
      <c r="G7" s="298">
        <f>0.44262004+0.34712887</f>
        <v>0.78974890999999992</v>
      </c>
      <c r="H7" s="292">
        <f t="shared" si="1"/>
        <v>1.2662252360690185</v>
      </c>
    </row>
    <row r="8" spans="1:8" ht="25">
      <c r="A8" s="292" t="s">
        <v>282</v>
      </c>
      <c r="B8" s="287">
        <f>0.0019395058+0.00026484136</f>
        <v>2.20434716E-3</v>
      </c>
      <c r="C8" s="292">
        <f t="shared" si="0"/>
        <v>453.64905226634085</v>
      </c>
      <c r="D8" s="291"/>
      <c r="E8" s="8"/>
      <c r="F8" s="292" t="s">
        <v>282</v>
      </c>
      <c r="G8" s="298">
        <f>0.095717326+0.033423975</f>
        <v>0.12914130100000001</v>
      </c>
      <c r="H8" s="292">
        <f t="shared" si="1"/>
        <v>7.7434561387917249</v>
      </c>
    </row>
    <row r="9" spans="1:8" ht="25">
      <c r="A9" s="292" t="s">
        <v>283</v>
      </c>
      <c r="B9" s="288">
        <v>7.1908080000000004E-4</v>
      </c>
      <c r="C9" s="292">
        <f t="shared" si="0"/>
        <v>1390.6643036498817</v>
      </c>
      <c r="D9" s="291"/>
      <c r="E9" s="8"/>
      <c r="F9" s="292" t="s">
        <v>283</v>
      </c>
      <c r="G9" s="297">
        <v>3.0404948000000001E-2</v>
      </c>
      <c r="H9" s="292">
        <f t="shared" si="1"/>
        <v>32.889383662159197</v>
      </c>
    </row>
    <row r="10" spans="1:8" ht="25">
      <c r="A10" s="292" t="s">
        <v>284</v>
      </c>
      <c r="B10" s="287">
        <f>0.00012233642+0.000009485372</f>
        <v>1.3182179199999999E-4</v>
      </c>
      <c r="C10" s="292">
        <f t="shared" si="0"/>
        <v>7585.9991343464671</v>
      </c>
      <c r="D10" s="291"/>
      <c r="E10" s="8"/>
      <c r="F10" s="292" t="s">
        <v>284</v>
      </c>
      <c r="G10" s="298">
        <f>0.0008821819+0.0000067724245</f>
        <v>8.8895432449999996E-4</v>
      </c>
      <c r="H10" s="292">
        <f t="shared" si="1"/>
        <v>1124.9171891508133</v>
      </c>
    </row>
    <row r="11" spans="1:8" ht="25">
      <c r="A11" s="292" t="s">
        <v>285</v>
      </c>
      <c r="B11" s="288">
        <v>0.29653782000000001</v>
      </c>
      <c r="C11" s="292">
        <f t="shared" si="0"/>
        <v>3.372251134779368</v>
      </c>
      <c r="D11" s="291"/>
      <c r="E11" s="8"/>
      <c r="F11" s="292" t="s">
        <v>285</v>
      </c>
      <c r="G11" s="287">
        <f>SUM(G4:G10)</f>
        <v>0.99989046837449991</v>
      </c>
      <c r="H11" s="292">
        <f t="shared" si="1"/>
        <v>1.0001095436239913</v>
      </c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 ht="25">
      <c r="A13" s="293"/>
      <c r="B13" s="8"/>
      <c r="C13" s="8"/>
      <c r="D13" s="8"/>
      <c r="E13" s="8"/>
      <c r="F13" s="293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 ht="22">
      <c r="A16" s="294" t="s">
        <v>273</v>
      </c>
      <c r="B16" s="295" t="e">
        <f>B17+B18</f>
        <v>#REF!</v>
      </c>
      <c r="C16" s="8"/>
      <c r="D16" s="8"/>
      <c r="E16" s="8"/>
      <c r="F16" s="294" t="s">
        <v>289</v>
      </c>
      <c r="G16" s="299">
        <v>7.0287322999999997</v>
      </c>
      <c r="H16" s="8"/>
    </row>
    <row r="17" spans="1:8" ht="22">
      <c r="A17" s="294" t="s">
        <v>287</v>
      </c>
      <c r="B17" s="296" t="e">
        <f>#REF!</f>
        <v>#REF!</v>
      </c>
      <c r="C17" s="8"/>
      <c r="D17" s="8"/>
      <c r="E17" s="8"/>
      <c r="F17" s="294" t="s">
        <v>290</v>
      </c>
      <c r="G17" s="299">
        <v>6.8965379999999996</v>
      </c>
      <c r="H17" s="8"/>
    </row>
    <row r="18" spans="1:8" ht="22">
      <c r="A18" s="294" t="s">
        <v>288</v>
      </c>
      <c r="B18" s="300">
        <v>0.14840755</v>
      </c>
      <c r="C18" s="8"/>
      <c r="D18" s="8"/>
      <c r="E18" s="8"/>
      <c r="F18" s="294" t="s">
        <v>291</v>
      </c>
      <c r="G18" s="299">
        <v>0.10432944</v>
      </c>
      <c r="H18" s="8"/>
    </row>
    <row r="28" spans="1:8">
      <c r="B28" s="301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37" customWidth="1"/>
    <col min="2" max="2" width="17.1640625" style="37" customWidth="1"/>
    <col min="3" max="3" width="15.83203125" style="37" customWidth="1"/>
    <col min="4" max="4" width="19.1640625" style="37" customWidth="1"/>
    <col min="5" max="5" width="14.5" style="37" bestFit="1" customWidth="1"/>
    <col min="6" max="6" width="15.83203125" style="37" bestFit="1" customWidth="1"/>
    <col min="7" max="7" width="22.1640625" style="37" bestFit="1" customWidth="1"/>
    <col min="8" max="8" width="25.5" style="37" bestFit="1" customWidth="1"/>
    <col min="9" max="9" width="17.6640625" style="37" bestFit="1" customWidth="1"/>
    <col min="10" max="10" width="15.6640625" style="37" customWidth="1"/>
    <col min="11" max="11" width="19.83203125" style="37" customWidth="1"/>
    <col min="12" max="12" width="14.5" style="37" bestFit="1" customWidth="1"/>
    <col min="13" max="13" width="13.1640625" style="37" bestFit="1" customWidth="1"/>
    <col min="14" max="14" width="11.6640625" style="37" customWidth="1"/>
    <col min="15" max="16384" width="9" style="37"/>
  </cols>
  <sheetData>
    <row r="1" spans="1:14">
      <c r="A1" s="36" t="s">
        <v>54</v>
      </c>
      <c r="B1" s="36"/>
    </row>
    <row r="2" spans="1:14">
      <c r="A2" s="35" t="s">
        <v>55</v>
      </c>
      <c r="B2" s="36"/>
    </row>
    <row r="3" spans="1:14">
      <c r="A3" s="35" t="s">
        <v>56</v>
      </c>
      <c r="B3" s="46" t="s">
        <v>243</v>
      </c>
    </row>
    <row r="4" spans="1:14">
      <c r="A4" s="35" t="s">
        <v>57</v>
      </c>
      <c r="B4" s="46">
        <v>50</v>
      </c>
    </row>
    <row r="5" spans="1:14" s="129" customFormat="1">
      <c r="A5" s="35" t="s">
        <v>58</v>
      </c>
      <c r="B5" s="61" t="e">
        <f>#REF!</f>
        <v>#REF!</v>
      </c>
    </row>
    <row r="6" spans="1:14" s="129" customFormat="1">
      <c r="A6" s="35" t="s">
        <v>59</v>
      </c>
      <c r="B6" s="61" t="e">
        <f>1-B5</f>
        <v>#REF!</v>
      </c>
    </row>
    <row r="7" spans="1:14" s="129" customFormat="1">
      <c r="A7" s="38" t="s">
        <v>60</v>
      </c>
      <c r="B7" s="121" t="e">
        <f>I52</f>
        <v>#REF!</v>
      </c>
    </row>
    <row r="8" spans="1:14" s="129" customFormat="1">
      <c r="A8" s="38" t="s">
        <v>61</v>
      </c>
      <c r="B8" s="121" t="e">
        <f>1.645*B7</f>
        <v>#REF!</v>
      </c>
    </row>
    <row r="9" spans="1:14" s="129" customFormat="1">
      <c r="A9" s="38" t="s">
        <v>44</v>
      </c>
      <c r="B9" s="121" t="e">
        <f>1.96*B7</f>
        <v>#REF!</v>
      </c>
      <c r="F9" s="200"/>
    </row>
    <row r="10" spans="1:14" s="129" customFormat="1">
      <c r="A10" s="44"/>
      <c r="B10" s="128"/>
    </row>
    <row r="11" spans="1:14">
      <c r="A11" s="127" t="s">
        <v>132</v>
      </c>
      <c r="B11" s="62"/>
      <c r="C11" s="62"/>
      <c r="D11" s="62"/>
      <c r="E11" s="62"/>
      <c r="F11" s="203"/>
      <c r="J11" s="41"/>
      <c r="K11" s="40"/>
    </row>
    <row r="12" spans="1:14" ht="16.5" customHeight="1">
      <c r="A12" s="36"/>
      <c r="B12" s="126" t="s">
        <v>62</v>
      </c>
      <c r="C12" s="70" t="s">
        <v>63</v>
      </c>
      <c r="D12" s="70" t="s">
        <v>64</v>
      </c>
      <c r="E12" s="70" t="s">
        <v>65</v>
      </c>
      <c r="F12" s="70" t="s">
        <v>66</v>
      </c>
      <c r="G12" s="70" t="s">
        <v>67</v>
      </c>
      <c r="H12" s="70" t="s">
        <v>68</v>
      </c>
      <c r="I12" s="70" t="s">
        <v>69</v>
      </c>
      <c r="K12" s="38" t="s">
        <v>70</v>
      </c>
      <c r="L12" s="62"/>
    </row>
    <row r="13" spans="1:14">
      <c r="A13" s="71"/>
      <c r="B13" s="47" t="s">
        <v>155</v>
      </c>
      <c r="C13" s="47" t="s">
        <v>156</v>
      </c>
      <c r="D13" s="39" t="s">
        <v>157</v>
      </c>
      <c r="E13" s="47" t="s">
        <v>158</v>
      </c>
      <c r="F13" s="39" t="s">
        <v>123</v>
      </c>
      <c r="G13" s="47" t="s">
        <v>159</v>
      </c>
      <c r="H13" s="47" t="s">
        <v>160</v>
      </c>
      <c r="I13" s="47" t="s">
        <v>161</v>
      </c>
      <c r="K13" s="35" t="s">
        <v>75</v>
      </c>
      <c r="L13" s="65"/>
    </row>
    <row r="14" spans="1:14">
      <c r="A14" s="71" t="s">
        <v>162</v>
      </c>
      <c r="B14" s="269">
        <v>0</v>
      </c>
      <c r="C14" s="236" t="e">
        <f>#REF!/(#REF!-#REF!)</f>
        <v>#REF!</v>
      </c>
      <c r="D14" s="201" t="e">
        <f>1/C14</f>
        <v>#REF!</v>
      </c>
      <c r="E14" s="202">
        <v>0</v>
      </c>
      <c r="F14" s="72" t="e">
        <f>#REF!</f>
        <v>#REF!</v>
      </c>
      <c r="G14" s="72" t="e">
        <f>B14-F14</f>
        <v>#REF!</v>
      </c>
      <c r="H14" s="239" t="e">
        <f>G14^2</f>
        <v>#REF!</v>
      </c>
      <c r="I14" s="72" t="e">
        <f>D14*H14</f>
        <v>#REF!</v>
      </c>
      <c r="K14" s="39" t="s">
        <v>71</v>
      </c>
      <c r="L14" s="120" t="s">
        <v>88</v>
      </c>
      <c r="M14" s="60"/>
      <c r="N14" s="42"/>
    </row>
    <row r="15" spans="1:14">
      <c r="A15" s="191" t="e">
        <f>#REF!</f>
        <v>#REF!</v>
      </c>
      <c r="B15" s="269" t="e">
        <f>#REF!/50</f>
        <v>#REF!</v>
      </c>
      <c r="C15" s="236"/>
      <c r="D15" s="237"/>
      <c r="E15" s="238"/>
      <c r="F15" s="72"/>
      <c r="G15" s="72"/>
      <c r="H15" s="239"/>
      <c r="I15" s="72"/>
      <c r="K15" s="39"/>
      <c r="L15" s="39" t="s">
        <v>72</v>
      </c>
      <c r="M15" s="39" t="s">
        <v>73</v>
      </c>
      <c r="N15" s="43" t="s">
        <v>74</v>
      </c>
    </row>
    <row r="16" spans="1:14">
      <c r="A16" s="191" t="e">
        <f>#REF!</f>
        <v>#REF!</v>
      </c>
      <c r="B16" s="269" t="e">
        <f>#REF!/50</f>
        <v>#REF!</v>
      </c>
      <c r="C16" s="236"/>
      <c r="D16" s="237"/>
      <c r="E16" s="238"/>
      <c r="F16" s="72"/>
      <c r="G16" s="72"/>
      <c r="H16" s="239"/>
      <c r="I16" s="72"/>
      <c r="K16" s="67">
        <v>1000</v>
      </c>
      <c r="L16" s="45" t="e">
        <f>$B$5-N16</f>
        <v>#REF!</v>
      </c>
      <c r="M16" s="45" t="e">
        <f>$B$5+N16</f>
        <v>#REF!</v>
      </c>
      <c r="N16" s="45" t="e">
        <f>1.96*$I$52/(K16^(1/2))</f>
        <v>#REF!</v>
      </c>
    </row>
    <row r="17" spans="1:14">
      <c r="A17" s="191" t="e">
        <f>#REF!</f>
        <v>#REF!</v>
      </c>
      <c r="B17" s="269" t="e">
        <f>#REF!/50</f>
        <v>#REF!</v>
      </c>
      <c r="C17" s="236"/>
      <c r="D17" s="237"/>
      <c r="E17" s="238"/>
      <c r="F17" s="72"/>
      <c r="G17" s="72"/>
      <c r="H17" s="239"/>
      <c r="I17" s="72"/>
      <c r="K17" s="63">
        <v>10000</v>
      </c>
      <c r="L17" s="45" t="e">
        <f t="shared" ref="L17:L25" si="0">$B$5-N17</f>
        <v>#REF!</v>
      </c>
      <c r="M17" s="45" t="e">
        <f t="shared" ref="M17:M25" si="1">$B$5+N17</f>
        <v>#REF!</v>
      </c>
      <c r="N17" s="45" t="e">
        <f t="shared" ref="N17:N25" si="2">1.96*$I$52/(K17^(1/2))</f>
        <v>#REF!</v>
      </c>
    </row>
    <row r="18" spans="1:14">
      <c r="A18" s="191" t="e">
        <f>#REF!</f>
        <v>#REF!</v>
      </c>
      <c r="B18" s="269" t="e">
        <f>#REF!/50</f>
        <v>#REF!</v>
      </c>
      <c r="C18" s="236"/>
      <c r="D18" s="237"/>
      <c r="E18" s="238"/>
      <c r="F18" s="72"/>
      <c r="G18" s="72"/>
      <c r="H18" s="239"/>
      <c r="I18" s="72"/>
      <c r="K18" s="63">
        <v>50000</v>
      </c>
      <c r="L18" s="45" t="e">
        <f t="shared" si="0"/>
        <v>#REF!</v>
      </c>
      <c r="M18" s="45" t="e">
        <f t="shared" si="1"/>
        <v>#REF!</v>
      </c>
      <c r="N18" s="45" t="e">
        <f t="shared" si="2"/>
        <v>#REF!</v>
      </c>
    </row>
    <row r="19" spans="1:14">
      <c r="A19" s="191" t="e">
        <f>#REF!</f>
        <v>#REF!</v>
      </c>
      <c r="B19" s="269" t="e">
        <f>#REF!/50</f>
        <v>#REF!</v>
      </c>
      <c r="C19" s="236" t="e">
        <f>#REF!/#REF!</f>
        <v>#REF!</v>
      </c>
      <c r="D19" s="237" t="e">
        <f>#REF!</f>
        <v>#REF!</v>
      </c>
      <c r="E19" s="238" t="e">
        <f>#REF!</f>
        <v>#REF!</v>
      </c>
      <c r="F19" s="72" t="e">
        <f>#REF!</f>
        <v>#REF!</v>
      </c>
      <c r="G19" s="72" t="e">
        <f t="shared" ref="G19:G48" si="3">B19-F19</f>
        <v>#REF!</v>
      </c>
      <c r="H19" s="239" t="e">
        <f t="shared" ref="H19:H48" si="4">G19^2</f>
        <v>#REF!</v>
      </c>
      <c r="I19" s="72" t="e">
        <f t="shared" ref="I19:I48" si="5">D19*H19</f>
        <v>#REF!</v>
      </c>
      <c r="K19" s="63">
        <v>100000</v>
      </c>
      <c r="L19" s="45" t="e">
        <f t="shared" si="0"/>
        <v>#REF!</v>
      </c>
      <c r="M19" s="45" t="e">
        <f t="shared" si="1"/>
        <v>#REF!</v>
      </c>
      <c r="N19" s="45" t="e">
        <f t="shared" si="2"/>
        <v>#REF!</v>
      </c>
    </row>
    <row r="20" spans="1:14">
      <c r="A20" s="191" t="e">
        <f>#REF!</f>
        <v>#REF!</v>
      </c>
      <c r="B20" s="269" t="e">
        <f>#REF!/50</f>
        <v>#REF!</v>
      </c>
      <c r="C20" s="236" t="e">
        <f>#REF!/#REF!</f>
        <v>#REF!</v>
      </c>
      <c r="D20" s="237" t="e">
        <f>#REF!</f>
        <v>#REF!</v>
      </c>
      <c r="E20" s="238" t="e">
        <f>#REF!</f>
        <v>#REF!</v>
      </c>
      <c r="F20" s="72" t="e">
        <f>#REF!</f>
        <v>#REF!</v>
      </c>
      <c r="G20" s="72" t="e">
        <f t="shared" si="3"/>
        <v>#REF!</v>
      </c>
      <c r="H20" s="239" t="e">
        <f t="shared" si="4"/>
        <v>#REF!</v>
      </c>
      <c r="I20" s="72" t="e">
        <f t="shared" si="5"/>
        <v>#REF!</v>
      </c>
      <c r="K20" s="63">
        <v>500000</v>
      </c>
      <c r="L20" s="45" t="e">
        <f t="shared" si="0"/>
        <v>#REF!</v>
      </c>
      <c r="M20" s="45" t="e">
        <f t="shared" si="1"/>
        <v>#REF!</v>
      </c>
      <c r="N20" s="45" t="e">
        <f t="shared" si="2"/>
        <v>#REF!</v>
      </c>
    </row>
    <row r="21" spans="1:14">
      <c r="A21" s="191" t="e">
        <f>#REF!</f>
        <v>#REF!</v>
      </c>
      <c r="B21" s="269" t="e">
        <f>#REF!/50</f>
        <v>#REF!</v>
      </c>
      <c r="C21" s="236" t="e">
        <f>#REF!/#REF!</f>
        <v>#REF!</v>
      </c>
      <c r="D21" s="237" t="e">
        <f>#REF!</f>
        <v>#REF!</v>
      </c>
      <c r="E21" s="238" t="e">
        <f>#REF!</f>
        <v>#REF!</v>
      </c>
      <c r="F21" s="72" t="e">
        <f>#REF!</f>
        <v>#REF!</v>
      </c>
      <c r="G21" s="72" t="e">
        <f t="shared" si="3"/>
        <v>#REF!</v>
      </c>
      <c r="H21" s="239" t="e">
        <f t="shared" si="4"/>
        <v>#REF!</v>
      </c>
      <c r="I21" s="72" t="e">
        <f t="shared" si="5"/>
        <v>#REF!</v>
      </c>
      <c r="K21" s="63">
        <v>1000000</v>
      </c>
      <c r="L21" s="45" t="e">
        <f t="shared" si="0"/>
        <v>#REF!</v>
      </c>
      <c r="M21" s="45" t="e">
        <f t="shared" si="1"/>
        <v>#REF!</v>
      </c>
      <c r="N21" s="45" t="e">
        <f t="shared" si="2"/>
        <v>#REF!</v>
      </c>
    </row>
    <row r="22" spans="1:14">
      <c r="A22" s="191" t="e">
        <f>#REF!</f>
        <v>#REF!</v>
      </c>
      <c r="B22" s="269" t="e">
        <f>#REF!/50</f>
        <v>#REF!</v>
      </c>
      <c r="C22" s="236" t="e">
        <f>#REF!/#REF!</f>
        <v>#REF!</v>
      </c>
      <c r="D22" s="237" t="e">
        <f>#REF!</f>
        <v>#REF!</v>
      </c>
      <c r="E22" s="238" t="e">
        <f>#REF!</f>
        <v>#REF!</v>
      </c>
      <c r="F22" s="72" t="e">
        <f>#REF!</f>
        <v>#REF!</v>
      </c>
      <c r="G22" s="72" t="e">
        <f t="shared" si="3"/>
        <v>#REF!</v>
      </c>
      <c r="H22" s="239" t="e">
        <f t="shared" si="4"/>
        <v>#REF!</v>
      </c>
      <c r="I22" s="72" t="e">
        <f t="shared" si="5"/>
        <v>#REF!</v>
      </c>
      <c r="K22" s="63">
        <v>5000000</v>
      </c>
      <c r="L22" s="45" t="e">
        <f t="shared" si="0"/>
        <v>#REF!</v>
      </c>
      <c r="M22" s="45" t="e">
        <f t="shared" si="1"/>
        <v>#REF!</v>
      </c>
      <c r="N22" s="45" t="e">
        <f t="shared" si="2"/>
        <v>#REF!</v>
      </c>
    </row>
    <row r="23" spans="1:14">
      <c r="A23" s="191" t="e">
        <f>#REF!</f>
        <v>#REF!</v>
      </c>
      <c r="B23" s="269" t="e">
        <f>#REF!/50</f>
        <v>#REF!</v>
      </c>
      <c r="C23" s="236" t="e">
        <f>#REF!/#REF!</f>
        <v>#REF!</v>
      </c>
      <c r="D23" s="237" t="e">
        <f>#REF!</f>
        <v>#REF!</v>
      </c>
      <c r="E23" s="238" t="e">
        <f>#REF!</f>
        <v>#REF!</v>
      </c>
      <c r="F23" s="72" t="e">
        <f>#REF!</f>
        <v>#REF!</v>
      </c>
      <c r="G23" s="72" t="e">
        <f t="shared" si="3"/>
        <v>#REF!</v>
      </c>
      <c r="H23" s="239" t="e">
        <f t="shared" si="4"/>
        <v>#REF!</v>
      </c>
      <c r="I23" s="72" t="e">
        <f t="shared" si="5"/>
        <v>#REF!</v>
      </c>
      <c r="K23" s="63">
        <v>10000000</v>
      </c>
      <c r="L23" s="45" t="e">
        <f t="shared" si="0"/>
        <v>#REF!</v>
      </c>
      <c r="M23" s="45" t="e">
        <f t="shared" si="1"/>
        <v>#REF!</v>
      </c>
      <c r="N23" s="45" t="e">
        <f t="shared" si="2"/>
        <v>#REF!</v>
      </c>
    </row>
    <row r="24" spans="1:14">
      <c r="A24" s="191" t="e">
        <f>#REF!</f>
        <v>#REF!</v>
      </c>
      <c r="B24" s="269" t="e">
        <f>#REF!/50</f>
        <v>#REF!</v>
      </c>
      <c r="C24" s="236" t="e">
        <f>#REF!/#REF!</f>
        <v>#REF!</v>
      </c>
      <c r="D24" s="237" t="e">
        <f>#REF!</f>
        <v>#REF!</v>
      </c>
      <c r="E24" s="238" t="e">
        <f>#REF!</f>
        <v>#REF!</v>
      </c>
      <c r="F24" s="72" t="e">
        <f>#REF!</f>
        <v>#REF!</v>
      </c>
      <c r="G24" s="72" t="e">
        <f t="shared" si="3"/>
        <v>#REF!</v>
      </c>
      <c r="H24" s="239" t="e">
        <f t="shared" si="4"/>
        <v>#REF!</v>
      </c>
      <c r="I24" s="72" t="e">
        <f t="shared" si="5"/>
        <v>#REF!</v>
      </c>
      <c r="K24" s="64">
        <v>50000000</v>
      </c>
      <c r="L24" s="45" t="e">
        <f t="shared" si="0"/>
        <v>#REF!</v>
      </c>
      <c r="M24" s="45" t="e">
        <f t="shared" si="1"/>
        <v>#REF!</v>
      </c>
      <c r="N24" s="45" t="e">
        <f t="shared" si="2"/>
        <v>#REF!</v>
      </c>
    </row>
    <row r="25" spans="1:14">
      <c r="A25" s="191" t="e">
        <f>#REF!</f>
        <v>#REF!</v>
      </c>
      <c r="B25" s="269" t="e">
        <f>#REF!/50</f>
        <v>#REF!</v>
      </c>
      <c r="C25" s="236" t="e">
        <f>#REF!/#REF!</f>
        <v>#REF!</v>
      </c>
      <c r="D25" s="237" t="e">
        <f>#REF!</f>
        <v>#REF!</v>
      </c>
      <c r="E25" s="238" t="e">
        <f>#REF!</f>
        <v>#REF!</v>
      </c>
      <c r="F25" s="72" t="e">
        <f>#REF!</f>
        <v>#REF!</v>
      </c>
      <c r="G25" s="72" t="e">
        <f t="shared" si="3"/>
        <v>#REF!</v>
      </c>
      <c r="H25" s="239" t="e">
        <f t="shared" si="4"/>
        <v>#REF!</v>
      </c>
      <c r="I25" s="72" t="e">
        <f t="shared" si="5"/>
        <v>#REF!</v>
      </c>
      <c r="K25" s="66">
        <v>100000000</v>
      </c>
      <c r="L25" s="45" t="e">
        <f t="shared" si="0"/>
        <v>#REF!</v>
      </c>
      <c r="M25" s="45" t="e">
        <f t="shared" si="1"/>
        <v>#REF!</v>
      </c>
      <c r="N25" s="45" t="e">
        <f t="shared" si="2"/>
        <v>#REF!</v>
      </c>
    </row>
    <row r="26" spans="1:14">
      <c r="A26" s="191" t="e">
        <f>#REF!</f>
        <v>#REF!</v>
      </c>
      <c r="B26" s="269" t="e">
        <f>#REF!/50</f>
        <v>#REF!</v>
      </c>
      <c r="C26" s="236"/>
      <c r="D26" s="237"/>
      <c r="E26" s="238"/>
      <c r="F26" s="72"/>
      <c r="G26" s="72"/>
      <c r="H26" s="239"/>
      <c r="I26" s="72"/>
    </row>
    <row r="27" spans="1:14">
      <c r="A27" s="191" t="e">
        <f>#REF!</f>
        <v>#REF!</v>
      </c>
      <c r="B27" s="269" t="e">
        <f>#REF!/50</f>
        <v>#REF!</v>
      </c>
      <c r="C27" s="236"/>
      <c r="D27" s="237"/>
      <c r="E27" s="238"/>
      <c r="F27" s="72"/>
      <c r="G27" s="72"/>
      <c r="H27" s="239"/>
      <c r="I27" s="72"/>
    </row>
    <row r="28" spans="1:14">
      <c r="A28" s="191" t="e">
        <f>#REF!</f>
        <v>#REF!</v>
      </c>
      <c r="B28" s="269" t="e">
        <f>#REF!/50</f>
        <v>#REF!</v>
      </c>
      <c r="C28" s="236"/>
      <c r="D28" s="237"/>
      <c r="E28" s="238"/>
      <c r="F28" s="72"/>
      <c r="G28" s="72"/>
      <c r="H28" s="239"/>
      <c r="I28" s="72"/>
    </row>
    <row r="29" spans="1:14">
      <c r="A29" s="191" t="e">
        <f>#REF!</f>
        <v>#REF!</v>
      </c>
      <c r="B29" s="269" t="e">
        <f>#REF!/50</f>
        <v>#REF!</v>
      </c>
      <c r="C29" s="236"/>
      <c r="D29" s="237"/>
      <c r="E29" s="238"/>
      <c r="F29" s="72"/>
      <c r="G29" s="72"/>
      <c r="H29" s="239"/>
      <c r="I29" s="72"/>
    </row>
    <row r="30" spans="1:14">
      <c r="A30" s="191" t="e">
        <f>#REF!</f>
        <v>#REF!</v>
      </c>
      <c r="B30" s="269" t="e">
        <f>#REF!/50</f>
        <v>#REF!</v>
      </c>
      <c r="C30" s="236" t="e">
        <f>#REF!/#REF!</f>
        <v>#REF!</v>
      </c>
      <c r="D30" s="237" t="e">
        <f>#REF!</f>
        <v>#REF!</v>
      </c>
      <c r="E30" s="238" t="e">
        <f>#REF!</f>
        <v>#REF!</v>
      </c>
      <c r="F30" s="72" t="e">
        <f>#REF!</f>
        <v>#REF!</v>
      </c>
      <c r="G30" s="72" t="e">
        <f t="shared" si="3"/>
        <v>#REF!</v>
      </c>
      <c r="H30" s="239" t="e">
        <f t="shared" si="4"/>
        <v>#REF!</v>
      </c>
      <c r="I30" s="72" t="e">
        <f t="shared" si="5"/>
        <v>#REF!</v>
      </c>
    </row>
    <row r="31" spans="1:14">
      <c r="A31" s="191" t="e">
        <f>#REF!</f>
        <v>#REF!</v>
      </c>
      <c r="B31" s="269" t="e">
        <f>#REF!/50</f>
        <v>#REF!</v>
      </c>
      <c r="C31" s="236" t="e">
        <f>#REF!/#REF!</f>
        <v>#REF!</v>
      </c>
      <c r="D31" s="237" t="e">
        <f>#REF!</f>
        <v>#REF!</v>
      </c>
      <c r="E31" s="238" t="e">
        <f>#REF!</f>
        <v>#REF!</v>
      </c>
      <c r="F31" s="72" t="e">
        <f>#REF!</f>
        <v>#REF!</v>
      </c>
      <c r="G31" s="72" t="e">
        <f t="shared" si="3"/>
        <v>#REF!</v>
      </c>
      <c r="H31" s="239" t="e">
        <f t="shared" si="4"/>
        <v>#REF!</v>
      </c>
      <c r="I31" s="72" t="e">
        <f t="shared" si="5"/>
        <v>#REF!</v>
      </c>
    </row>
    <row r="32" spans="1:14">
      <c r="A32" s="191" t="e">
        <f>#REF!</f>
        <v>#REF!</v>
      </c>
      <c r="B32" s="269" t="e">
        <f>#REF!/50</f>
        <v>#REF!</v>
      </c>
      <c r="C32" s="236" t="e">
        <f>#REF!/#REF!</f>
        <v>#REF!</v>
      </c>
      <c r="D32" s="237" t="e">
        <f>#REF!</f>
        <v>#REF!</v>
      </c>
      <c r="E32" s="238" t="e">
        <f>#REF!</f>
        <v>#REF!</v>
      </c>
      <c r="F32" s="72" t="e">
        <f>#REF!</f>
        <v>#REF!</v>
      </c>
      <c r="G32" s="72" t="e">
        <f t="shared" si="3"/>
        <v>#REF!</v>
      </c>
      <c r="H32" s="239" t="e">
        <f t="shared" si="4"/>
        <v>#REF!</v>
      </c>
      <c r="I32" s="72" t="e">
        <f t="shared" si="5"/>
        <v>#REF!</v>
      </c>
    </row>
    <row r="33" spans="1:9">
      <c r="A33" s="191" t="e">
        <f>#REF!</f>
        <v>#REF!</v>
      </c>
      <c r="B33" s="269" t="e">
        <f>#REF!/50</f>
        <v>#REF!</v>
      </c>
      <c r="C33" s="236" t="e">
        <f>#REF!/#REF!</f>
        <v>#REF!</v>
      </c>
      <c r="D33" s="237" t="e">
        <f>#REF!</f>
        <v>#REF!</v>
      </c>
      <c r="E33" s="238" t="e">
        <f>#REF!</f>
        <v>#REF!</v>
      </c>
      <c r="F33" s="72" t="e">
        <f>#REF!</f>
        <v>#REF!</v>
      </c>
      <c r="G33" s="72" t="e">
        <f t="shared" si="3"/>
        <v>#REF!</v>
      </c>
      <c r="H33" s="239" t="e">
        <f t="shared" si="4"/>
        <v>#REF!</v>
      </c>
      <c r="I33" s="72" t="e">
        <f t="shared" si="5"/>
        <v>#REF!</v>
      </c>
    </row>
    <row r="34" spans="1:9">
      <c r="A34" s="191" t="e">
        <f>#REF!</f>
        <v>#REF!</v>
      </c>
      <c r="B34" s="269" t="e">
        <f>#REF!/50</f>
        <v>#REF!</v>
      </c>
      <c r="C34" s="236" t="e">
        <f>#REF!/#REF!</f>
        <v>#REF!</v>
      </c>
      <c r="D34" s="237" t="e">
        <f>#REF!</f>
        <v>#REF!</v>
      </c>
      <c r="E34" s="238" t="e">
        <f>#REF!</f>
        <v>#REF!</v>
      </c>
      <c r="F34" s="72" t="e">
        <f>#REF!</f>
        <v>#REF!</v>
      </c>
      <c r="G34" s="72" t="e">
        <f t="shared" si="3"/>
        <v>#REF!</v>
      </c>
      <c r="H34" s="239" t="e">
        <f t="shared" si="4"/>
        <v>#REF!</v>
      </c>
      <c r="I34" s="72" t="e">
        <f t="shared" si="5"/>
        <v>#REF!</v>
      </c>
    </row>
    <row r="35" spans="1:9">
      <c r="A35" s="191" t="e">
        <f>#REF!</f>
        <v>#REF!</v>
      </c>
      <c r="B35" s="269" t="e">
        <f>#REF!/50</f>
        <v>#REF!</v>
      </c>
      <c r="C35" s="236" t="e">
        <f>#REF!/#REF!</f>
        <v>#REF!</v>
      </c>
      <c r="D35" s="237" t="e">
        <f>#REF!</f>
        <v>#REF!</v>
      </c>
      <c r="E35" s="238" t="e">
        <f>#REF!</f>
        <v>#REF!</v>
      </c>
      <c r="F35" s="72" t="e">
        <f>#REF!</f>
        <v>#REF!</v>
      </c>
      <c r="G35" s="72" t="e">
        <f t="shared" si="3"/>
        <v>#REF!</v>
      </c>
      <c r="H35" s="239" t="e">
        <f t="shared" si="4"/>
        <v>#REF!</v>
      </c>
      <c r="I35" s="72" t="e">
        <f t="shared" si="5"/>
        <v>#REF!</v>
      </c>
    </row>
    <row r="36" spans="1:9">
      <c r="A36" s="191" t="e">
        <f>#REF!</f>
        <v>#REF!</v>
      </c>
      <c r="B36" s="269" t="e">
        <f>#REF!/50</f>
        <v>#REF!</v>
      </c>
      <c r="C36" s="236" t="e">
        <f>#REF!/#REF!</f>
        <v>#REF!</v>
      </c>
      <c r="D36" s="237" t="e">
        <f>#REF!</f>
        <v>#REF!</v>
      </c>
      <c r="E36" s="238" t="e">
        <f>#REF!</f>
        <v>#REF!</v>
      </c>
      <c r="F36" s="72" t="e">
        <f>#REF!</f>
        <v>#REF!</v>
      </c>
      <c r="G36" s="72" t="e">
        <f t="shared" si="3"/>
        <v>#REF!</v>
      </c>
      <c r="H36" s="239" t="e">
        <f t="shared" si="4"/>
        <v>#REF!</v>
      </c>
      <c r="I36" s="72" t="e">
        <f t="shared" si="5"/>
        <v>#REF!</v>
      </c>
    </row>
    <row r="37" spans="1:9">
      <c r="A37" s="191" t="e">
        <f>#REF!</f>
        <v>#REF!</v>
      </c>
      <c r="B37" s="269" t="e">
        <f>#REF!/50</f>
        <v>#REF!</v>
      </c>
      <c r="C37" s="236"/>
      <c r="D37" s="237"/>
      <c r="E37" s="238"/>
      <c r="F37" s="72"/>
      <c r="G37" s="72"/>
      <c r="H37" s="239"/>
      <c r="I37" s="72"/>
    </row>
    <row r="38" spans="1:9">
      <c r="A38" s="191" t="e">
        <f>#REF!</f>
        <v>#REF!</v>
      </c>
      <c r="B38" s="269" t="e">
        <f>#REF!/50</f>
        <v>#REF!</v>
      </c>
      <c r="C38" s="236"/>
      <c r="D38" s="237"/>
      <c r="E38" s="238"/>
      <c r="F38" s="72"/>
      <c r="G38" s="72"/>
      <c r="H38" s="239"/>
      <c r="I38" s="72"/>
    </row>
    <row r="39" spans="1:9">
      <c r="A39" s="191" t="e">
        <f>#REF!</f>
        <v>#REF!</v>
      </c>
      <c r="B39" s="269" t="e">
        <f>#REF!/50</f>
        <v>#REF!</v>
      </c>
      <c r="C39" s="236"/>
      <c r="D39" s="237"/>
      <c r="E39" s="238"/>
      <c r="F39" s="72"/>
      <c r="G39" s="72"/>
      <c r="H39" s="239"/>
      <c r="I39" s="72"/>
    </row>
    <row r="40" spans="1:9">
      <c r="A40" s="191" t="e">
        <f>#REF!</f>
        <v>#REF!</v>
      </c>
      <c r="B40" s="269" t="e">
        <f>#REF!/50</f>
        <v>#REF!</v>
      </c>
      <c r="C40" s="236"/>
      <c r="D40" s="237"/>
      <c r="E40" s="238"/>
      <c r="F40" s="72"/>
      <c r="G40" s="72"/>
      <c r="H40" s="239"/>
      <c r="I40" s="72"/>
    </row>
    <row r="41" spans="1:9">
      <c r="A41" s="191" t="e">
        <f>#REF!</f>
        <v>#REF!</v>
      </c>
      <c r="B41" s="269" t="e">
        <f>#REF!/50</f>
        <v>#REF!</v>
      </c>
      <c r="C41" s="236" t="e">
        <f>#REF!/#REF!</f>
        <v>#REF!</v>
      </c>
      <c r="D41" s="237" t="e">
        <f>#REF!</f>
        <v>#REF!</v>
      </c>
      <c r="E41" s="238" t="e">
        <f>#REF!</f>
        <v>#REF!</v>
      </c>
      <c r="F41" s="72" t="e">
        <f>#REF!</f>
        <v>#REF!</v>
      </c>
      <c r="G41" s="72" t="e">
        <f t="shared" si="3"/>
        <v>#REF!</v>
      </c>
      <c r="H41" s="239" t="e">
        <f t="shared" si="4"/>
        <v>#REF!</v>
      </c>
      <c r="I41" s="72" t="e">
        <f t="shared" si="5"/>
        <v>#REF!</v>
      </c>
    </row>
    <row r="42" spans="1:9">
      <c r="A42" s="191" t="e">
        <f>#REF!</f>
        <v>#REF!</v>
      </c>
      <c r="B42" s="269" t="e">
        <f>#REF!/50</f>
        <v>#REF!</v>
      </c>
      <c r="C42" s="236" t="e">
        <f>#REF!/#REF!</f>
        <v>#REF!</v>
      </c>
      <c r="D42" s="237" t="e">
        <f>#REF!</f>
        <v>#REF!</v>
      </c>
      <c r="E42" s="238" t="e">
        <f>#REF!</f>
        <v>#REF!</v>
      </c>
      <c r="F42" s="72" t="e">
        <f>#REF!</f>
        <v>#REF!</v>
      </c>
      <c r="G42" s="72" t="e">
        <f t="shared" si="3"/>
        <v>#REF!</v>
      </c>
      <c r="H42" s="239" t="e">
        <f t="shared" si="4"/>
        <v>#REF!</v>
      </c>
      <c r="I42" s="72" t="e">
        <f t="shared" si="5"/>
        <v>#REF!</v>
      </c>
    </row>
    <row r="43" spans="1:9" ht="16.5" customHeight="1">
      <c r="A43" s="191" t="e">
        <f>#REF!</f>
        <v>#REF!</v>
      </c>
      <c r="B43" s="269" t="e">
        <f>#REF!/50</f>
        <v>#REF!</v>
      </c>
      <c r="C43" s="236" t="e">
        <f>#REF!/#REF!</f>
        <v>#REF!</v>
      </c>
      <c r="D43" s="237" t="e">
        <f>#REF!</f>
        <v>#REF!</v>
      </c>
      <c r="E43" s="238" t="e">
        <f>#REF!</f>
        <v>#REF!</v>
      </c>
      <c r="F43" s="72" t="e">
        <f>#REF!</f>
        <v>#REF!</v>
      </c>
      <c r="G43" s="72" t="e">
        <f t="shared" si="3"/>
        <v>#REF!</v>
      </c>
      <c r="H43" s="239" t="e">
        <f t="shared" si="4"/>
        <v>#REF!</v>
      </c>
      <c r="I43" s="72" t="e">
        <f t="shared" si="5"/>
        <v>#REF!</v>
      </c>
    </row>
    <row r="44" spans="1:9" ht="16.5" customHeight="1">
      <c r="A44" s="191" t="e">
        <f>#REF!</f>
        <v>#REF!</v>
      </c>
      <c r="B44" s="269" t="e">
        <f>#REF!/50</f>
        <v>#REF!</v>
      </c>
      <c r="C44" s="236" t="e">
        <f>#REF!/#REF!</f>
        <v>#REF!</v>
      </c>
      <c r="D44" s="237" t="e">
        <f>#REF!</f>
        <v>#REF!</v>
      </c>
      <c r="E44" s="238" t="e">
        <f>#REF!</f>
        <v>#REF!</v>
      </c>
      <c r="F44" s="72" t="e">
        <f>#REF!</f>
        <v>#REF!</v>
      </c>
      <c r="G44" s="72" t="e">
        <f t="shared" si="3"/>
        <v>#REF!</v>
      </c>
      <c r="H44" s="239" t="e">
        <f t="shared" si="4"/>
        <v>#REF!</v>
      </c>
      <c r="I44" s="72" t="e">
        <f t="shared" si="5"/>
        <v>#REF!</v>
      </c>
    </row>
    <row r="45" spans="1:9">
      <c r="A45" s="191" t="e">
        <f>#REF!</f>
        <v>#REF!</v>
      </c>
      <c r="B45" s="269" t="e">
        <f>#REF!/50</f>
        <v>#REF!</v>
      </c>
      <c r="C45" s="236" t="e">
        <f>#REF!/#REF!</f>
        <v>#REF!</v>
      </c>
      <c r="D45" s="237" t="e">
        <f>#REF!</f>
        <v>#REF!</v>
      </c>
      <c r="E45" s="238" t="e">
        <f>#REF!</f>
        <v>#REF!</v>
      </c>
      <c r="F45" s="72" t="e">
        <f>#REF!</f>
        <v>#REF!</v>
      </c>
      <c r="G45" s="72" t="e">
        <f t="shared" si="3"/>
        <v>#REF!</v>
      </c>
      <c r="H45" s="239" t="e">
        <f t="shared" si="4"/>
        <v>#REF!</v>
      </c>
      <c r="I45" s="72" t="e">
        <f t="shared" si="5"/>
        <v>#REF!</v>
      </c>
    </row>
    <row r="46" spans="1:9">
      <c r="A46" s="191" t="e">
        <f>#REF!</f>
        <v>#REF!</v>
      </c>
      <c r="B46" s="269" t="e">
        <f>#REF!/50</f>
        <v>#REF!</v>
      </c>
      <c r="C46" s="236" t="e">
        <f>#REF!/#REF!</f>
        <v>#REF!</v>
      </c>
      <c r="D46" s="237" t="e">
        <f>#REF!</f>
        <v>#REF!</v>
      </c>
      <c r="E46" s="238" t="e">
        <f>#REF!</f>
        <v>#REF!</v>
      </c>
      <c r="F46" s="72" t="e">
        <f>#REF!</f>
        <v>#REF!</v>
      </c>
      <c r="G46" s="72" t="e">
        <f t="shared" si="3"/>
        <v>#REF!</v>
      </c>
      <c r="H46" s="239" t="e">
        <f t="shared" si="4"/>
        <v>#REF!</v>
      </c>
      <c r="I46" s="72" t="e">
        <f t="shared" si="5"/>
        <v>#REF!</v>
      </c>
    </row>
    <row r="47" spans="1:9">
      <c r="A47" s="191" t="e">
        <f>#REF!</f>
        <v>#REF!</v>
      </c>
      <c r="B47" s="269" t="e">
        <f>#REF!/50</f>
        <v>#REF!</v>
      </c>
      <c r="C47" s="236" t="e">
        <f>#REF!/#REF!</f>
        <v>#REF!</v>
      </c>
      <c r="D47" s="237" t="e">
        <f>#REF!</f>
        <v>#REF!</v>
      </c>
      <c r="E47" s="238" t="e">
        <f>#REF!</f>
        <v>#REF!</v>
      </c>
      <c r="F47" s="72" t="e">
        <f>#REF!</f>
        <v>#REF!</v>
      </c>
      <c r="G47" s="72" t="e">
        <f t="shared" si="3"/>
        <v>#REF!</v>
      </c>
      <c r="H47" s="239" t="e">
        <f t="shared" si="4"/>
        <v>#REF!</v>
      </c>
      <c r="I47" s="72" t="e">
        <f t="shared" si="5"/>
        <v>#REF!</v>
      </c>
    </row>
    <row r="48" spans="1:9">
      <c r="A48" s="191" t="e">
        <f>#REF!</f>
        <v>#REF!</v>
      </c>
      <c r="B48" s="269" t="e">
        <f>#REF!+ＢＮPayCombo!J40</f>
        <v>#REF!</v>
      </c>
      <c r="C48" s="236" t="e">
        <f>#REF!/#REF!</f>
        <v>#REF!</v>
      </c>
      <c r="D48" s="237" t="e">
        <f>#REF!</f>
        <v>#REF!</v>
      </c>
      <c r="E48" s="238" t="e">
        <f>#REF!</f>
        <v>#REF!</v>
      </c>
      <c r="F48" s="72" t="e">
        <f>#REF!</f>
        <v>#REF!</v>
      </c>
      <c r="G48" s="72" t="e">
        <f t="shared" si="3"/>
        <v>#REF!</v>
      </c>
      <c r="H48" s="239" t="e">
        <f t="shared" si="4"/>
        <v>#REF!</v>
      </c>
      <c r="I48" s="72" t="e">
        <f t="shared" si="5"/>
        <v>#REF!</v>
      </c>
    </row>
    <row r="49" spans="1:9">
      <c r="A49" s="191" t="e">
        <f>#REF!</f>
        <v>#REF!</v>
      </c>
      <c r="B49" s="269" t="e">
        <f>#REF!+ＢＮPayCombo!J41</f>
        <v>#REF!</v>
      </c>
      <c r="C49" s="236" t="e">
        <f>#REF!/#REF!</f>
        <v>#REF!</v>
      </c>
      <c r="D49" s="237" t="e">
        <f>#REF!</f>
        <v>#REF!</v>
      </c>
      <c r="E49" s="238" t="e">
        <f>#REF!</f>
        <v>#REF!</v>
      </c>
      <c r="F49" s="72" t="e">
        <f>#REF!</f>
        <v>#REF!</v>
      </c>
      <c r="G49" s="72" t="e">
        <f t="shared" ref="G49:G50" si="6">B49-F49</f>
        <v>#REF!</v>
      </c>
      <c r="H49" s="239" t="e">
        <f t="shared" ref="H49:H50" si="7">G49^2</f>
        <v>#REF!</v>
      </c>
      <c r="I49" s="72" t="e">
        <f t="shared" ref="I49:I50" si="8">D49*H49</f>
        <v>#REF!</v>
      </c>
    </row>
    <row r="50" spans="1:9">
      <c r="A50" s="191" t="e">
        <f>#REF!</f>
        <v>#REF!</v>
      </c>
      <c r="B50" s="269" t="e">
        <f>#REF!+ＢＮPayCombo!J42</f>
        <v>#REF!</v>
      </c>
      <c r="C50" s="236" t="e">
        <f>#REF!/#REF!</f>
        <v>#REF!</v>
      </c>
      <c r="D50" s="237" t="e">
        <f>#REF!</f>
        <v>#REF!</v>
      </c>
      <c r="E50" s="238" t="e">
        <f>#REF!</f>
        <v>#REF!</v>
      </c>
      <c r="F50" s="72" t="e">
        <f>#REF!</f>
        <v>#REF!</v>
      </c>
      <c r="G50" s="72" t="e">
        <f t="shared" si="6"/>
        <v>#REF!</v>
      </c>
      <c r="H50" s="239" t="e">
        <f t="shared" si="7"/>
        <v>#REF!</v>
      </c>
      <c r="I50" s="72" t="e">
        <f t="shared" si="8"/>
        <v>#REF!</v>
      </c>
    </row>
    <row r="51" spans="1:9">
      <c r="A51" s="194"/>
      <c r="B51" s="194"/>
      <c r="C51" s="194"/>
      <c r="D51" s="194"/>
      <c r="E51" s="194"/>
      <c r="F51" s="194"/>
      <c r="G51" s="194"/>
      <c r="H51" s="198" t="s">
        <v>115</v>
      </c>
      <c r="I51" s="199" t="e">
        <f>SUM(I14:I50)</f>
        <v>#REF!</v>
      </c>
    </row>
    <row r="52" spans="1:9">
      <c r="H52" s="193" t="s">
        <v>116</v>
      </c>
      <c r="I52" s="192" t="e">
        <f>I51^(1/2)</f>
        <v>#REF!</v>
      </c>
    </row>
    <row r="53" spans="1:9">
      <c r="H53" s="217"/>
      <c r="I53" s="216"/>
    </row>
    <row r="54" spans="1:9">
      <c r="H54" s="217"/>
      <c r="I54" s="216"/>
    </row>
    <row r="55" spans="1:9">
      <c r="H55" s="217"/>
      <c r="I55" s="2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18" t="s">
        <v>45</v>
      </c>
      <c r="B1" s="319"/>
      <c r="C1" s="319"/>
      <c r="D1" s="319"/>
      <c r="E1" s="319"/>
      <c r="F1" s="319"/>
      <c r="G1" s="110"/>
    </row>
    <row r="2" spans="1:7">
      <c r="A2" s="111"/>
      <c r="B2" s="314"/>
      <c r="C2" s="314"/>
      <c r="D2" s="314"/>
      <c r="E2" s="314"/>
      <c r="F2" s="314"/>
      <c r="G2" s="112"/>
    </row>
    <row r="3" spans="1:7">
      <c r="A3" s="111"/>
      <c r="B3" s="315"/>
      <c r="C3" s="315"/>
      <c r="D3" s="315"/>
      <c r="E3" s="315"/>
      <c r="F3" s="315"/>
      <c r="G3" s="112"/>
    </row>
    <row r="4" spans="1:7">
      <c r="A4" s="111"/>
      <c r="B4" s="320"/>
      <c r="C4" s="320"/>
      <c r="D4" s="320"/>
      <c r="E4" s="320"/>
      <c r="F4" s="320"/>
      <c r="G4" s="112"/>
    </row>
    <row r="5" spans="1:7">
      <c r="A5" s="113"/>
      <c r="B5" s="320"/>
      <c r="C5" s="320"/>
      <c r="D5" s="320"/>
      <c r="E5" s="320"/>
      <c r="F5" s="320"/>
      <c r="G5" s="112"/>
    </row>
    <row r="6" spans="1:7">
      <c r="A6" s="113"/>
      <c r="B6" s="320"/>
      <c r="C6" s="320"/>
      <c r="D6" s="320"/>
      <c r="E6" s="320"/>
      <c r="F6" s="320"/>
      <c r="G6" s="112"/>
    </row>
    <row r="7" spans="1:7" ht="25.5" customHeight="1">
      <c r="A7" s="113"/>
      <c r="B7" s="320"/>
      <c r="C7" s="320"/>
      <c r="D7" s="320"/>
      <c r="E7" s="320"/>
      <c r="F7" s="320"/>
      <c r="G7" s="112"/>
    </row>
    <row r="8" spans="1:7" ht="16" thickBot="1">
      <c r="A8" s="113"/>
      <c r="B8" s="48"/>
      <c r="C8" s="48"/>
      <c r="D8" s="48"/>
      <c r="E8" s="48"/>
      <c r="F8" s="48"/>
      <c r="G8" s="112"/>
    </row>
    <row r="9" spans="1:7" ht="16" thickBot="1">
      <c r="A9" s="33"/>
      <c r="B9" s="49"/>
      <c r="C9" s="49"/>
      <c r="D9" s="49"/>
      <c r="E9" s="49"/>
      <c r="F9" s="48"/>
      <c r="G9" s="112"/>
    </row>
    <row r="10" spans="1:7" ht="16" thickBot="1">
      <c r="A10" s="32"/>
      <c r="B10" s="104"/>
      <c r="C10" s="105"/>
      <c r="D10" s="107"/>
      <c r="E10" s="109"/>
      <c r="F10" s="48"/>
      <c r="G10" s="112"/>
    </row>
    <row r="11" spans="1:7" ht="16" thickBot="1">
      <c r="A11" s="50"/>
      <c r="B11" s="104"/>
      <c r="C11" s="105"/>
      <c r="D11" s="107"/>
      <c r="E11" s="109"/>
      <c r="F11" s="48"/>
      <c r="G11" s="112"/>
    </row>
    <row r="12" spans="1:7" ht="16" thickBot="1">
      <c r="A12" s="50"/>
      <c r="B12" s="104"/>
      <c r="C12" s="105"/>
      <c r="D12" s="107"/>
      <c r="E12" s="109"/>
      <c r="F12" s="48"/>
      <c r="G12" s="112"/>
    </row>
    <row r="13" spans="1:7" ht="16" thickBot="1">
      <c r="A13" s="50"/>
      <c r="B13" s="104"/>
      <c r="C13" s="105"/>
      <c r="D13" s="107"/>
      <c r="E13" s="109"/>
      <c r="F13" s="48"/>
      <c r="G13" s="112"/>
    </row>
    <row r="14" spans="1:7" ht="16" thickBot="1">
      <c r="A14" s="50"/>
      <c r="B14" s="104"/>
      <c r="C14" s="105"/>
      <c r="D14" s="107"/>
      <c r="E14" s="109"/>
      <c r="F14" s="48"/>
      <c r="G14" s="112"/>
    </row>
    <row r="15" spans="1:7" ht="16" thickBot="1">
      <c r="A15" s="50"/>
      <c r="B15" s="104"/>
      <c r="C15" s="105"/>
      <c r="D15" s="107"/>
      <c r="E15" s="109"/>
      <c r="F15" s="48"/>
      <c r="G15" s="112"/>
    </row>
    <row r="16" spans="1:7" s="210" customFormat="1" ht="16" thickBot="1">
      <c r="A16" s="50"/>
      <c r="B16" s="104"/>
      <c r="C16" s="105"/>
      <c r="D16" s="107"/>
      <c r="E16" s="109"/>
      <c r="F16" s="48"/>
      <c r="G16" s="112"/>
    </row>
    <row r="17" spans="1:7" ht="16" thickBot="1">
      <c r="A17" s="50"/>
      <c r="B17" s="104"/>
      <c r="C17" s="105"/>
      <c r="D17" s="107"/>
      <c r="E17" s="109"/>
      <c r="F17" s="48"/>
      <c r="G17" s="112"/>
    </row>
    <row r="18" spans="1:7" ht="16" thickBot="1">
      <c r="A18" s="96"/>
      <c r="B18" s="178"/>
      <c r="C18" s="106"/>
      <c r="D18" s="108"/>
      <c r="E18" s="177"/>
      <c r="F18" s="48"/>
      <c r="G18" s="112"/>
    </row>
    <row r="19" spans="1:7" ht="16" thickBot="1">
      <c r="A19" s="321"/>
      <c r="B19" s="322"/>
      <c r="C19" s="97"/>
      <c r="D19" s="130"/>
      <c r="E19" s="109"/>
      <c r="F19" s="52"/>
      <c r="G19" s="112"/>
    </row>
    <row r="20" spans="1:7">
      <c r="A20" s="113"/>
      <c r="B20" s="48"/>
      <c r="C20" s="48"/>
      <c r="D20" s="48"/>
      <c r="E20" s="48"/>
      <c r="F20" s="48"/>
      <c r="G20" s="112"/>
    </row>
    <row r="21" spans="1:7" ht="16" thickBot="1">
      <c r="A21" s="116"/>
      <c r="B21" s="117"/>
      <c r="C21" s="118"/>
      <c r="D21" s="53"/>
      <c r="E21" s="53"/>
      <c r="F21" s="54"/>
      <c r="G21" s="119"/>
    </row>
    <row r="22" spans="1:7" ht="30">
      <c r="A22" s="323" t="s">
        <v>46</v>
      </c>
      <c r="B22" s="324"/>
      <c r="C22" s="324"/>
      <c r="D22" s="324"/>
      <c r="E22" s="324"/>
      <c r="F22" s="324"/>
      <c r="G22" s="112"/>
    </row>
    <row r="23" spans="1:7">
      <c r="A23" s="111" t="s">
        <v>47</v>
      </c>
      <c r="B23" s="314"/>
      <c r="C23" s="314"/>
      <c r="D23" s="314"/>
      <c r="E23" s="314"/>
      <c r="F23" s="314"/>
      <c r="G23" s="112"/>
    </row>
    <row r="24" spans="1:7">
      <c r="A24" s="111" t="s">
        <v>48</v>
      </c>
      <c r="B24" s="315"/>
      <c r="C24" s="315"/>
      <c r="D24" s="315"/>
      <c r="E24" s="315"/>
      <c r="F24" s="315"/>
      <c r="G24" s="112"/>
    </row>
    <row r="25" spans="1:7" ht="31.5" customHeight="1">
      <c r="A25" s="111" t="s">
        <v>49</v>
      </c>
      <c r="B25" s="316"/>
      <c r="C25" s="317"/>
      <c r="D25" s="317"/>
      <c r="E25" s="317"/>
      <c r="F25" s="317"/>
      <c r="G25" s="112"/>
    </row>
    <row r="26" spans="1:7">
      <c r="A26" s="114"/>
      <c r="B26" s="317"/>
      <c r="C26" s="317"/>
      <c r="D26" s="317"/>
      <c r="E26" s="317"/>
      <c r="F26" s="317"/>
      <c r="G26" s="112"/>
    </row>
    <row r="27" spans="1:7">
      <c r="A27" s="113"/>
      <c r="B27" s="34"/>
      <c r="C27" s="34"/>
      <c r="D27" s="34"/>
      <c r="E27" s="34"/>
      <c r="F27" s="34"/>
      <c r="G27" s="112"/>
    </row>
    <row r="28" spans="1:7">
      <c r="A28" s="115" t="s">
        <v>50</v>
      </c>
      <c r="B28" s="52"/>
      <c r="C28" s="34"/>
      <c r="D28" s="34"/>
      <c r="E28" s="34"/>
      <c r="F28" s="34"/>
      <c r="G28" s="112"/>
    </row>
    <row r="29" spans="1:7">
      <c r="A29" s="111" t="s">
        <v>51</v>
      </c>
      <c r="B29" s="181"/>
      <c r="C29" s="181"/>
      <c r="D29" s="69"/>
      <c r="E29" s="69"/>
      <c r="F29" s="181"/>
      <c r="G29" s="112"/>
    </row>
    <row r="30" spans="1:7">
      <c r="A30" s="113"/>
      <c r="B30" s="181"/>
      <c r="C30" s="181"/>
      <c r="D30" s="69"/>
      <c r="E30" s="69"/>
      <c r="F30" s="181"/>
      <c r="G30" s="112"/>
    </row>
    <row r="31" spans="1:7">
      <c r="A31" s="113"/>
      <c r="B31" s="181"/>
      <c r="C31" s="181"/>
      <c r="D31" s="69"/>
      <c r="E31" s="69"/>
      <c r="F31" s="181"/>
      <c r="G31" s="112"/>
    </row>
    <row r="32" spans="1:7" ht="16" thickBot="1">
      <c r="A32" s="113"/>
      <c r="B32" s="48"/>
      <c r="C32" s="48"/>
      <c r="D32" s="48"/>
      <c r="E32" s="48"/>
      <c r="F32" s="48"/>
      <c r="G32" s="112"/>
    </row>
    <row r="33" spans="1:20" ht="16" thickBot="1">
      <c r="A33" s="55"/>
      <c r="B33" s="51"/>
      <c r="C33" s="56"/>
      <c r="D33" s="57"/>
      <c r="E33" s="56"/>
      <c r="F33" s="56"/>
      <c r="G33" s="56"/>
      <c r="I33" s="122"/>
    </row>
    <row r="34" spans="1:20" s="102" customFormat="1" ht="16" thickBot="1">
      <c r="A34" s="100"/>
      <c r="B34" s="59"/>
      <c r="C34" s="59"/>
      <c r="D34" s="59"/>
      <c r="E34" s="59"/>
      <c r="F34" s="59"/>
      <c r="G34" s="59"/>
      <c r="I34" s="122"/>
      <c r="J34" s="210"/>
      <c r="K34" s="210"/>
      <c r="L34" s="210"/>
      <c r="M34" s="210"/>
      <c r="N34" s="210"/>
      <c r="O34" s="210"/>
      <c r="P34" s="210"/>
      <c r="Q34" s="210"/>
      <c r="R34" s="210"/>
    </row>
    <row r="35" spans="1:20" s="102" customFormat="1" ht="16" thickBot="1">
      <c r="A35" s="100"/>
      <c r="B35" s="59"/>
      <c r="C35" s="59"/>
      <c r="D35" s="59"/>
      <c r="E35" s="59"/>
      <c r="F35" s="101"/>
      <c r="G35" s="59"/>
      <c r="I35" s="122"/>
      <c r="J35" s="210"/>
      <c r="K35" s="210"/>
      <c r="L35" s="210"/>
      <c r="M35" s="210"/>
      <c r="N35" s="210"/>
      <c r="O35" s="210"/>
      <c r="P35" s="210"/>
      <c r="Q35" s="210"/>
      <c r="R35" s="210"/>
    </row>
    <row r="36" spans="1:20" s="122" customFormat="1" ht="16" thickBot="1">
      <c r="A36" s="100"/>
      <c r="B36" s="59"/>
      <c r="C36" s="59"/>
      <c r="D36" s="59"/>
      <c r="E36" s="59"/>
      <c r="F36" s="59"/>
      <c r="G36" s="59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s="122" customFormat="1" ht="16" thickBot="1">
      <c r="A37" s="100"/>
      <c r="B37" s="59"/>
      <c r="C37" s="59"/>
      <c r="D37" s="59"/>
      <c r="E37" s="59"/>
      <c r="F37" s="101"/>
      <c r="G37" s="59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s="122" customFormat="1" ht="16" thickBot="1">
      <c r="A38" s="100"/>
      <c r="B38" s="59"/>
      <c r="C38" s="59"/>
      <c r="D38" s="59"/>
      <c r="E38" s="59"/>
      <c r="F38" s="59"/>
      <c r="G38" s="59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s="122" customFormat="1" ht="16" thickBot="1">
      <c r="A39" s="100"/>
      <c r="B39" s="59"/>
      <c r="C39" s="59"/>
      <c r="D39" s="59"/>
      <c r="E39" s="59"/>
      <c r="F39" s="101"/>
      <c r="G39" s="59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s="122" customFormat="1" ht="16" thickBot="1">
      <c r="A40" s="100"/>
      <c r="B40" s="59"/>
      <c r="C40" s="59"/>
      <c r="D40" s="59"/>
      <c r="E40" s="59"/>
      <c r="F40" s="59"/>
      <c r="G40" s="59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s="122" customFormat="1" ht="16" thickBot="1">
      <c r="A41" s="100"/>
      <c r="B41" s="59"/>
      <c r="C41" s="59"/>
      <c r="D41" s="59"/>
      <c r="E41" s="59"/>
      <c r="F41" s="101"/>
      <c r="G41" s="59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s="122" customFormat="1" ht="16" thickBot="1">
      <c r="A42" s="100"/>
      <c r="B42" s="59"/>
      <c r="C42" s="59"/>
      <c r="D42" s="59"/>
      <c r="E42" s="59"/>
      <c r="F42" s="59"/>
      <c r="G42" s="59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s="122" customFormat="1" ht="16" thickBot="1">
      <c r="A43" s="100"/>
      <c r="B43" s="59"/>
      <c r="C43" s="59"/>
      <c r="D43" s="59"/>
      <c r="E43" s="59"/>
      <c r="F43" s="101"/>
      <c r="G43" s="59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s="122" customFormat="1" ht="16" thickBot="1">
      <c r="A44" s="100"/>
      <c r="B44" s="59"/>
      <c r="C44" s="59"/>
      <c r="D44" s="59"/>
      <c r="E44" s="59"/>
      <c r="F44" s="59"/>
      <c r="G44" s="59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s="122" customFormat="1" ht="16" thickBot="1">
      <c r="A45" s="100"/>
      <c r="B45" s="59"/>
      <c r="C45" s="59"/>
      <c r="D45" s="59"/>
      <c r="E45" s="59"/>
      <c r="F45" s="101"/>
      <c r="G45" s="59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s="122" customFormat="1" ht="16" thickBot="1">
      <c r="A46" s="100"/>
      <c r="B46" s="59"/>
      <c r="C46" s="59"/>
      <c r="D46" s="59"/>
      <c r="E46" s="59"/>
      <c r="F46" s="59"/>
      <c r="G46" s="59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s="122" customFormat="1" ht="16" thickBot="1">
      <c r="A47" s="100"/>
      <c r="B47" s="59"/>
      <c r="C47" s="59"/>
      <c r="D47" s="59"/>
      <c r="E47" s="59"/>
      <c r="F47" s="101"/>
      <c r="G47" s="59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s="210" customFormat="1" ht="16" thickBot="1">
      <c r="A48" s="100"/>
      <c r="B48" s="59"/>
      <c r="C48" s="59"/>
      <c r="D48" s="59"/>
      <c r="E48" s="59"/>
      <c r="F48" s="101"/>
      <c r="G48" s="59"/>
    </row>
    <row r="49" spans="1:20" s="210" customFormat="1" ht="16" thickBot="1">
      <c r="A49" s="100"/>
      <c r="B49" s="59"/>
      <c r="C49" s="59"/>
      <c r="D49" s="59"/>
      <c r="E49" s="59"/>
      <c r="F49" s="101"/>
      <c r="G49" s="59"/>
    </row>
    <row r="50" spans="1:20" s="210" customFormat="1" ht="16" thickBot="1">
      <c r="A50" s="100"/>
      <c r="B50" s="59"/>
      <c r="C50" s="59"/>
      <c r="D50" s="59"/>
      <c r="E50" s="59"/>
      <c r="F50" s="101"/>
      <c r="G50" s="59"/>
    </row>
    <row r="51" spans="1:20" s="210" customFormat="1" ht="16" thickBot="1">
      <c r="A51" s="100"/>
      <c r="B51" s="59"/>
      <c r="C51" s="59"/>
      <c r="D51" s="59"/>
      <c r="E51" s="59"/>
      <c r="F51" s="101"/>
      <c r="G51" s="59"/>
    </row>
    <row r="52" spans="1:20" s="210" customFormat="1" ht="16" thickBot="1">
      <c r="A52" s="100"/>
      <c r="B52" s="59"/>
      <c r="C52" s="59"/>
      <c r="D52" s="59"/>
      <c r="E52" s="59"/>
      <c r="F52" s="101"/>
      <c r="G52" s="59"/>
    </row>
    <row r="53" spans="1:20" s="210" customFormat="1" ht="16" thickBot="1">
      <c r="A53" s="100"/>
      <c r="B53" s="59"/>
      <c r="C53" s="59"/>
      <c r="D53" s="59"/>
      <c r="E53" s="59"/>
      <c r="F53" s="101"/>
      <c r="G53" s="59"/>
    </row>
    <row r="54" spans="1:20" s="210" customFormat="1" ht="16" thickBot="1">
      <c r="A54" s="100"/>
      <c r="B54" s="59"/>
      <c r="C54" s="59"/>
      <c r="D54" s="59"/>
      <c r="E54" s="59"/>
      <c r="F54" s="101"/>
      <c r="G54" s="59"/>
    </row>
    <row r="55" spans="1:20" s="210" customFormat="1" ht="16" thickBot="1">
      <c r="A55" s="100"/>
      <c r="B55" s="59"/>
      <c r="C55" s="59"/>
      <c r="D55" s="59"/>
      <c r="E55" s="59"/>
      <c r="F55" s="101"/>
      <c r="G55" s="59"/>
    </row>
    <row r="56" spans="1:20" s="210" customFormat="1" ht="16" thickBot="1">
      <c r="A56" s="100"/>
      <c r="B56" s="59"/>
      <c r="C56" s="59"/>
      <c r="D56" s="59"/>
      <c r="E56" s="59"/>
      <c r="F56" s="101"/>
      <c r="G56" s="59"/>
    </row>
    <row r="57" spans="1:20" s="210" customFormat="1" ht="16" thickBot="1">
      <c r="A57" s="100"/>
      <c r="B57" s="59"/>
      <c r="C57" s="59"/>
      <c r="D57" s="59"/>
      <c r="E57" s="59"/>
      <c r="F57" s="101"/>
      <c r="G57" s="59"/>
    </row>
    <row r="58" spans="1:20" s="210" customFormat="1" ht="16" thickBot="1">
      <c r="A58" s="100"/>
      <c r="B58" s="59"/>
      <c r="C58" s="59"/>
      <c r="D58" s="59"/>
      <c r="E58" s="59"/>
      <c r="F58" s="101"/>
      <c r="G58" s="59"/>
    </row>
    <row r="59" spans="1:20" s="210" customFormat="1" ht="16" thickBot="1">
      <c r="A59" s="100"/>
      <c r="B59" s="59"/>
      <c r="C59" s="59"/>
      <c r="D59" s="59"/>
      <c r="E59" s="59"/>
      <c r="F59" s="101"/>
      <c r="G59" s="59"/>
    </row>
    <row r="60" spans="1:20" s="210" customFormat="1" ht="16" thickBot="1">
      <c r="A60" s="100"/>
      <c r="B60" s="59"/>
      <c r="C60" s="59"/>
      <c r="D60" s="59"/>
      <c r="E60" s="59"/>
      <c r="F60" s="101"/>
      <c r="G60" s="59"/>
    </row>
    <row r="61" spans="1:20" s="210" customFormat="1" ht="16" thickBot="1">
      <c r="A61" s="100"/>
      <c r="B61" s="59"/>
      <c r="C61" s="59"/>
      <c r="D61" s="59"/>
      <c r="E61" s="59"/>
      <c r="F61" s="101"/>
      <c r="G61" s="59"/>
    </row>
    <row r="62" spans="1:20" s="210" customFormat="1" ht="16" thickBot="1">
      <c r="A62" s="100"/>
      <c r="B62" s="59"/>
      <c r="C62" s="59"/>
      <c r="D62" s="59"/>
      <c r="E62" s="59"/>
      <c r="F62" s="101"/>
      <c r="G62" s="59"/>
    </row>
    <row r="63" spans="1:20" s="122" customFormat="1" ht="16" thickBot="1">
      <c r="A63" s="100"/>
      <c r="B63" s="59"/>
      <c r="C63" s="59"/>
      <c r="D63" s="59"/>
      <c r="E63" s="59"/>
      <c r="F63" s="101"/>
      <c r="G63" s="59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</row>
    <row r="64" spans="1:20" s="122" customFormat="1" ht="16" thickBot="1">
      <c r="A64" s="58"/>
      <c r="B64" s="59"/>
      <c r="C64" s="59"/>
      <c r="D64" s="59"/>
      <c r="E64" s="59"/>
      <c r="F64" s="101"/>
      <c r="G64" s="59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</row>
    <row r="65" spans="1:20" ht="16" thickBot="1">
      <c r="A65" s="311" t="s">
        <v>53</v>
      </c>
      <c r="B65" s="312"/>
      <c r="C65" s="312"/>
      <c r="D65" s="312"/>
      <c r="E65" s="312"/>
      <c r="F65" s="313"/>
      <c r="G65" s="58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</row>
    <row r="66" spans="1:20"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</row>
    <row r="67" spans="1:20"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</row>
    <row r="68" spans="1:20"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</row>
    <row r="69" spans="1:20"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</row>
    <row r="70" spans="1:20"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</row>
    <row r="71" spans="1:20"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</row>
    <row r="72" spans="1:20"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</row>
    <row r="73" spans="1:20"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</row>
    <row r="74" spans="1:20"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</row>
    <row r="75" spans="1:20"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</row>
    <row r="76" spans="1:20"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</row>
    <row r="77" spans="1:20"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</row>
    <row r="79" spans="1:20"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</row>
    <row r="80" spans="1:20"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</row>
    <row r="81" spans="10:20"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</row>
    <row r="82" spans="10:20"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</row>
    <row r="83" spans="10:20"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</row>
    <row r="84" spans="10:20"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</row>
    <row r="85" spans="10:20"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</row>
    <row r="86" spans="10:20"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</row>
    <row r="87" spans="10:20"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</row>
    <row r="88" spans="10:20"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</row>
    <row r="89" spans="10:20"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</row>
    <row r="90" spans="10:20"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</row>
    <row r="91" spans="10:20"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</row>
    <row r="92" spans="10:20"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</row>
    <row r="93" spans="10:20"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</row>
    <row r="94" spans="10:20"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</row>
    <row r="95" spans="10:20"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</row>
    <row r="96" spans="10:20"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</row>
    <row r="97" spans="10:20"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</row>
    <row r="98" spans="10:20"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</row>
    <row r="99" spans="10:20"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</row>
    <row r="100" spans="10:20"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</row>
    <row r="101" spans="10:20"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</row>
    <row r="102" spans="10:20"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</row>
    <row r="103" spans="10:20"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</row>
    <row r="104" spans="10:20"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</row>
    <row r="105" spans="10:20"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</row>
    <row r="106" spans="10:20"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</row>
    <row r="107" spans="10:20">
      <c r="J107" s="210"/>
      <c r="K107" s="210"/>
      <c r="L107" s="210"/>
      <c r="M107" s="210"/>
      <c r="N107" s="210"/>
      <c r="O107" s="210"/>
      <c r="P107" s="210"/>
      <c r="Q107" s="210"/>
      <c r="R107" s="210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BNRegularＸ_W()</vt:lpstr>
      <vt:lpstr>BNRegular Symbol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2022-05-11T04:28:44Z</dcterms:modified>
</cp:coreProperties>
</file>